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40" windowWidth="12120" windowHeight="8700" tabRatio="900" firstSheet="30" activeTab="35"/>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4" r:id="rId34"/>
    <sheet name="AT11_KS Year wise (2)" sheetId="152" r:id="rId35"/>
    <sheet name="AT11A_KS-District wise (2)" sheetId="153"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2)" sheetId="150" r:id="rId62"/>
    <sheet name="AT-28A_RqmtPlinthArea (2)" sheetId="151" r:id="rId63"/>
    <sheet name="AT29_K_D" sheetId="72" r:id="rId64"/>
    <sheet name="AT-30_Coook-cum-Helper" sheetId="65" r:id="rId65"/>
    <sheet name="AT_31_Budget_provision " sheetId="98" r:id="rId66"/>
    <sheet name="AT32_Drought Pry Util" sheetId="148" r:id="rId67"/>
    <sheet name="AT-32A Drought UPry Util" sheetId="149" r:id="rId68"/>
  </sheets>
  <definedNames>
    <definedName name="_xlnm.Print_Area" localSheetId="43">'AT_17_Coverage-RBSK '!$A$1:$L$25</definedName>
    <definedName name="_xlnm.Print_Area" localSheetId="45">AT_19_Impl_Agency!$A$1:$J$31</definedName>
    <definedName name="_xlnm.Print_Area" localSheetId="46">'AT_20_CentralCookingagency '!$A$1:$M$25</definedName>
    <definedName name="_xlnm.Print_Area" localSheetId="61">'AT_28_RqmtKitchen (2)'!$A$1:$S$20</definedName>
    <definedName name="_xlnm.Print_Area" localSheetId="5">AT_2A_fundflow!$A$1:$V$30</definedName>
    <definedName name="_xlnm.Print_Area" localSheetId="65">'AT_31_Budget_provision '!$A$1:$W$33</definedName>
    <definedName name="_xlnm.Print_Area" localSheetId="29">'AT-10 B'!$A$1:$J$19</definedName>
    <definedName name="_xlnm.Print_Area" localSheetId="30">'AT-10 C'!$A$1:$J$15</definedName>
    <definedName name="_xlnm.Print_Area" localSheetId="32">'AT-10 E'!$A$1:$G$19</definedName>
    <definedName name="_xlnm.Print_Area" localSheetId="33">'AT-10 F Drinking Water'!$A$1:$O$21</definedName>
    <definedName name="_xlnm.Print_Area" localSheetId="27">AT10_MME!$A$1:$H$32</definedName>
    <definedName name="_xlnm.Print_Area" localSheetId="28">AT10A_!$A$1:$E$22</definedName>
    <definedName name="_xlnm.Print_Area" localSheetId="31">'AT-10D'!$A$1:$H$26</definedName>
    <definedName name="_xlnm.Print_Area" localSheetId="34">'AT11_KS Year wise (2)'!$A$1:$K$28</definedName>
    <definedName name="_xlnm.Print_Area" localSheetId="35">'AT11A_KS-District wise (2)'!$A$1:$K$24</definedName>
    <definedName name="_xlnm.Print_Area" localSheetId="36">'AT12_KD-New'!$A$1:$L$23</definedName>
    <definedName name="_xlnm.Print_Area" localSheetId="37">'AT12A_KD-Replacement'!$A$1:$L$22</definedName>
    <definedName name="_xlnm.Print_Area" localSheetId="39">'AT-14'!$A$1:$N$18</definedName>
    <definedName name="_xlnm.Print_Area" localSheetId="40">'AT-14 A'!$A$1:$H$17</definedName>
    <definedName name="_xlnm.Print_Area" localSheetId="41">'AT-15'!$A$1:$L$17</definedName>
    <definedName name="_xlnm.Print_Area" localSheetId="42">'AT-16'!$A$1:$K$32</definedName>
    <definedName name="_xlnm.Print_Area" localSheetId="44">'AT18_Details_Community '!$A$1:$F$20</definedName>
    <definedName name="_xlnm.Print_Area" localSheetId="3">'AT-1-Gen_Info '!$A$1:$T$55</definedName>
    <definedName name="_xlnm.Print_Area" localSheetId="47">'AT-21'!$A$1:$L$32</definedName>
    <definedName name="_xlnm.Print_Area" localSheetId="48">'AT-22'!$A$1:$O$24</definedName>
    <definedName name="_xlnm.Print_Area" localSheetId="49">'AT-23 MIS'!$A$1:$M$21</definedName>
    <definedName name="_xlnm.Print_Area" localSheetId="50">'AT-23A _AMS'!$A$1:$P$21</definedName>
    <definedName name="_xlnm.Print_Area" localSheetId="51">'AT-24'!$A$1:$M$20</definedName>
    <definedName name="_xlnm.Print_Area" localSheetId="52">'AT-25'!$A$1:$G$47</definedName>
    <definedName name="_xlnm.Print_Area" localSheetId="54">AT26_NoWD!$A$1:$M$31</definedName>
    <definedName name="_xlnm.Print_Area" localSheetId="55">AT26A_NoWD!$A$1:$K$32</definedName>
    <definedName name="_xlnm.Print_Area" localSheetId="56">AT27_Req_FG_CA_Pry!$A$1:$R$24</definedName>
    <definedName name="_xlnm.Print_Area" localSheetId="57">'AT27A_Req_FG_CA_U Pry '!$A$1:$R$24</definedName>
    <definedName name="_xlnm.Print_Area" localSheetId="58">'AT27B_Req_FG_CA_N CLP'!$A$1:$N$34</definedName>
    <definedName name="_xlnm.Print_Area" localSheetId="59">'AT27C_Req_FG_Drought -Pry '!$A$1:$N$34</definedName>
    <definedName name="_xlnm.Print_Area" localSheetId="60">'AT27D_Req_FG_Drought -UPry '!$A$1:$N$34</definedName>
    <definedName name="_xlnm.Print_Area" localSheetId="62">'AT-28A_RqmtPlinthArea (2)'!$A$1:$S$32</definedName>
    <definedName name="_xlnm.Print_Area" localSheetId="63">AT29_K_D!$A$1:$AF$19</definedName>
    <definedName name="_xlnm.Print_Area" localSheetId="4">'AT-2-S1 BUDGET'!$A$1:$V$31</definedName>
    <definedName name="_xlnm.Print_Area" localSheetId="64">'AT-30_Coook-cum-Helper'!$A$1:$L$17</definedName>
    <definedName name="_xlnm.Print_Area" localSheetId="66">'AT32_Drought Pry Util'!$A$1:$L$35</definedName>
    <definedName name="_xlnm.Print_Area" localSheetId="67">'AT-32A Drought UPry Util'!$A$1:$J$35</definedName>
    <definedName name="_xlnm.Print_Area" localSheetId="7">'AT3A_cvrg(Insti)_PY'!$A$1:$N$27</definedName>
    <definedName name="_xlnm.Print_Area" localSheetId="8">'AT3B_cvrg(Insti)_UPY '!$A$1:$N$26</definedName>
    <definedName name="_xlnm.Print_Area" localSheetId="9">'AT3C_cvrg(Insti)_UPY '!$A$1:$N$26</definedName>
    <definedName name="_xlnm.Print_Area" localSheetId="12">'AT-4B'!$A$1:$G$19</definedName>
    <definedName name="_xlnm.Print_Area" localSheetId="24">'AT-8_Hon_CCH_Pry'!$A$1:$V$25</definedName>
    <definedName name="_xlnm.Print_Area" localSheetId="25">'AT-8A_Hon_CCH_UPry'!$A$1:$W$24</definedName>
    <definedName name="_xlnm.Print_Area" localSheetId="26">AT9_TA!$A$1:$I$22</definedName>
    <definedName name="_xlnm.Print_Area" localSheetId="1">Contents!$A$1:$C$65</definedName>
    <definedName name="_xlnm.Print_Area" localSheetId="10">'enrolment vs availed_PY'!$A$1:$Q$24</definedName>
    <definedName name="_xlnm.Print_Area" localSheetId="11">'enrolment vs availed_UPY'!$A$1:$Q$25</definedName>
    <definedName name="_xlnm.Print_Area" localSheetId="38">'Mode of cooking'!$A$1:$H$19</definedName>
    <definedName name="_xlnm.Print_Area" localSheetId="2">Sheet1!$A$1:$J$24</definedName>
    <definedName name="_xlnm.Print_Area" localSheetId="53">'Sheet1 (2)'!$A$1:$J$24</definedName>
    <definedName name="_xlnm.Print_Area" localSheetId="13">T5_PLAN_vs_PRFM!$A$1:$J$22</definedName>
    <definedName name="_xlnm.Print_Area" localSheetId="14">'T5A_PLAN_vs_PRFM '!$A$1:$J$22</definedName>
    <definedName name="_xlnm.Print_Area" localSheetId="15">'T5B_PLAN_vs_PRFM  (2)'!$A$1:$J$35</definedName>
    <definedName name="_xlnm.Print_Area" localSheetId="16">'T5C_Drought_PLAN_vs_PRFM '!$A$1:$J$35</definedName>
    <definedName name="_xlnm.Print_Area" localSheetId="17">'T5D_Drought_PLAN_vs_PRFM  '!$A$1:$J$35</definedName>
    <definedName name="_xlnm.Print_Area" localSheetId="18">T6_FG_py_Utlsn!$A$1:$L$22</definedName>
    <definedName name="_xlnm.Print_Area" localSheetId="19">'T6A_FG_Upy_Utlsn '!$A$1:$L$23</definedName>
    <definedName name="_xlnm.Print_Area" localSheetId="20">T6B_Pay_FG_FCI_Pry!$A$1:$M$26</definedName>
    <definedName name="_xlnm.Print_Area" localSheetId="21">T6C_Coarse_Grain!$A$1:$L$37</definedName>
    <definedName name="_xlnm.Print_Area" localSheetId="22">T7_CC_PY_Utlsn!$A$1:$Q$24</definedName>
    <definedName name="_xlnm.Print_Area" localSheetId="23">'T7ACC_UPY_Utlsn '!$A$1:$Q$23</definedName>
  </definedNames>
  <calcPr calcId="145621"/>
</workbook>
</file>

<file path=xl/calcChain.xml><?xml version="1.0" encoding="utf-8"?>
<calcChain xmlns="http://schemas.openxmlformats.org/spreadsheetml/2006/main">
  <c r="I26" i="98" l="1"/>
  <c r="Q13" i="74"/>
  <c r="Q14" i="74"/>
  <c r="Q15" i="74"/>
  <c r="Q12" i="74"/>
  <c r="U19" i="75"/>
  <c r="U20" i="75"/>
  <c r="U21" i="75"/>
  <c r="U18" i="75"/>
  <c r="U14" i="75"/>
  <c r="U15" i="75"/>
  <c r="U16" i="75"/>
  <c r="U13" i="75"/>
  <c r="N13" i="111" l="1"/>
  <c r="N14" i="111"/>
  <c r="N15" i="111"/>
  <c r="N12" i="111"/>
  <c r="N19" i="4" l="1"/>
  <c r="N20" i="4"/>
  <c r="N21" i="4"/>
  <c r="N18" i="4"/>
  <c r="N13" i="4"/>
  <c r="N14" i="4"/>
  <c r="N15" i="4"/>
  <c r="N12" i="4"/>
  <c r="G15" i="139"/>
  <c r="H15" i="139"/>
  <c r="I15" i="139"/>
  <c r="J15" i="139"/>
  <c r="K15" i="139"/>
  <c r="L15" i="139"/>
  <c r="M15" i="139"/>
  <c r="N15" i="139"/>
  <c r="O15" i="139"/>
  <c r="P15" i="139"/>
  <c r="E15" i="139"/>
  <c r="D15" i="139"/>
  <c r="L17" i="7"/>
  <c r="M17" i="7"/>
  <c r="D13" i="154"/>
  <c r="C13" i="154"/>
  <c r="K15" i="93"/>
  <c r="L15" i="93"/>
  <c r="J15" i="93"/>
  <c r="I15" i="93"/>
  <c r="H15" i="93"/>
  <c r="G15" i="93"/>
  <c r="E15" i="93"/>
  <c r="C15" i="93"/>
  <c r="D10" i="141"/>
  <c r="D11" i="141"/>
  <c r="D9" i="141"/>
  <c r="K15" i="153"/>
  <c r="I15" i="153"/>
  <c r="G15" i="153"/>
  <c r="E15" i="153"/>
  <c r="C15" i="153"/>
  <c r="N14" i="150"/>
  <c r="M14" i="150"/>
  <c r="L14" i="150"/>
  <c r="K14" i="150"/>
  <c r="I14" i="150"/>
  <c r="H14" i="150"/>
  <c r="G14" i="150"/>
  <c r="F14" i="150"/>
  <c r="E14" i="150"/>
  <c r="D14" i="150"/>
  <c r="C14" i="150"/>
  <c r="J13" i="150"/>
  <c r="J12" i="150"/>
  <c r="J11" i="150"/>
  <c r="J14" i="150" l="1"/>
  <c r="N15" i="101"/>
  <c r="O15" i="101"/>
  <c r="P15" i="101"/>
  <c r="E16" i="138" l="1"/>
  <c r="N16" i="114"/>
  <c r="N17" i="88"/>
  <c r="M16" i="75"/>
  <c r="E13" i="74"/>
  <c r="E14" i="74"/>
  <c r="E12" i="74"/>
  <c r="E13" i="5"/>
  <c r="E14" i="5"/>
  <c r="E12" i="5"/>
  <c r="H13" i="47"/>
  <c r="N11" i="47"/>
  <c r="I11" i="47" s="1"/>
  <c r="M13" i="47"/>
  <c r="M12" i="47"/>
  <c r="H12" i="47" s="1"/>
  <c r="M11" i="47"/>
  <c r="H11" i="47" s="1"/>
  <c r="H13" i="60"/>
  <c r="N11" i="60"/>
  <c r="I11" i="60" s="1"/>
  <c r="M13" i="60"/>
  <c r="M12" i="60"/>
  <c r="H12" i="60" s="1"/>
  <c r="M11" i="60"/>
  <c r="H11" i="60" s="1"/>
  <c r="E15" i="5" l="1"/>
  <c r="E15" i="74"/>
  <c r="C12" i="141" l="1"/>
  <c r="E12" i="141"/>
  <c r="F12" i="141"/>
  <c r="C23" i="98"/>
  <c r="D23" i="98"/>
  <c r="E23" i="98"/>
  <c r="F23" i="98"/>
  <c r="G23" i="98"/>
  <c r="H23" i="98"/>
  <c r="L23" i="98"/>
  <c r="M23" i="98"/>
  <c r="N23" i="98"/>
  <c r="O23" i="98"/>
  <c r="P23" i="98"/>
  <c r="Q23" i="98"/>
  <c r="U19" i="98"/>
  <c r="U17" i="98"/>
  <c r="V18" i="98"/>
  <c r="W18" i="98"/>
  <c r="U18" i="98"/>
  <c r="S16" i="98"/>
  <c r="S23" i="98" s="1"/>
  <c r="T16" i="98"/>
  <c r="T23" i="98" s="1"/>
  <c r="R16" i="98"/>
  <c r="R23" i="98" s="1"/>
  <c r="J16" i="98"/>
  <c r="K16" i="98"/>
  <c r="K23" i="98" s="1"/>
  <c r="I16" i="98"/>
  <c r="I23" i="98" s="1"/>
  <c r="V15" i="98"/>
  <c r="W15" i="98"/>
  <c r="U15" i="98"/>
  <c r="C15" i="139"/>
  <c r="C15" i="101"/>
  <c r="D15" i="101"/>
  <c r="E15" i="101"/>
  <c r="F15" i="101"/>
  <c r="G15" i="101"/>
  <c r="H15" i="101"/>
  <c r="I15" i="101"/>
  <c r="J15" i="101"/>
  <c r="K15" i="101"/>
  <c r="L15" i="101"/>
  <c r="M15" i="101"/>
  <c r="E15" i="119"/>
  <c r="C15" i="119"/>
  <c r="D15" i="119"/>
  <c r="D12" i="141" l="1"/>
  <c r="V16" i="98"/>
  <c r="V23" i="98" s="1"/>
  <c r="J23" i="98"/>
  <c r="W16" i="98"/>
  <c r="W23" i="98" s="1"/>
  <c r="U16" i="98"/>
  <c r="U23" i="98" s="1"/>
  <c r="C15" i="66"/>
  <c r="D15" i="66"/>
  <c r="E15" i="66"/>
  <c r="F15" i="66"/>
  <c r="C12" i="124"/>
  <c r="D12" i="124"/>
  <c r="E12" i="124"/>
  <c r="F12" i="124"/>
  <c r="G12" i="124"/>
  <c r="H12" i="124"/>
  <c r="I12" i="124"/>
  <c r="J12" i="124"/>
  <c r="K12" i="124"/>
  <c r="L12" i="124"/>
  <c r="M12" i="124"/>
  <c r="N12" i="124"/>
  <c r="C13" i="103"/>
  <c r="D13" i="103"/>
  <c r="E13" i="103"/>
  <c r="F13" i="103"/>
  <c r="G13" i="103"/>
  <c r="H13" i="103"/>
  <c r="C12" i="142"/>
  <c r="G15" i="111"/>
  <c r="U17" i="96"/>
  <c r="C21" i="96"/>
  <c r="C26" i="96" s="1"/>
  <c r="D21" i="96"/>
  <c r="D26" i="96" s="1"/>
  <c r="E21" i="96"/>
  <c r="F17" i="96"/>
  <c r="F18" i="96"/>
  <c r="V18" i="96" s="1"/>
  <c r="F19" i="96"/>
  <c r="F20" i="96"/>
  <c r="F16" i="96"/>
  <c r="G21" i="96"/>
  <c r="G26" i="96" s="1"/>
  <c r="H21" i="96"/>
  <c r="H26" i="96" s="1"/>
  <c r="I21" i="96"/>
  <c r="I26" i="96" s="1"/>
  <c r="K21" i="96"/>
  <c r="K26" i="96" s="1"/>
  <c r="L21" i="96"/>
  <c r="L26" i="96" s="1"/>
  <c r="M21" i="96"/>
  <c r="M26" i="96" s="1"/>
  <c r="Q17" i="96"/>
  <c r="Q18" i="96"/>
  <c r="U18" i="96" s="1"/>
  <c r="Q19" i="96"/>
  <c r="U19" i="96" s="1"/>
  <c r="Q20" i="96"/>
  <c r="U20" i="96" s="1"/>
  <c r="Q16" i="96"/>
  <c r="U16" i="96" s="1"/>
  <c r="P17" i="96"/>
  <c r="T17" i="96" s="1"/>
  <c r="P18" i="96"/>
  <c r="T18" i="96" s="1"/>
  <c r="P19" i="96"/>
  <c r="T19" i="96" s="1"/>
  <c r="P20" i="96"/>
  <c r="T20" i="96" s="1"/>
  <c r="P16" i="96"/>
  <c r="T16" i="96" s="1"/>
  <c r="O17" i="96"/>
  <c r="S17" i="96" s="1"/>
  <c r="O18" i="96"/>
  <c r="S18" i="96" s="1"/>
  <c r="O19" i="96"/>
  <c r="S19" i="96" s="1"/>
  <c r="O20" i="96"/>
  <c r="S20" i="96" s="1"/>
  <c r="O16" i="96"/>
  <c r="S16" i="96" s="1"/>
  <c r="N17" i="96"/>
  <c r="R17" i="96" s="1"/>
  <c r="N18" i="96"/>
  <c r="N19" i="96"/>
  <c r="N20" i="96"/>
  <c r="N16" i="96"/>
  <c r="N21" i="96" s="1"/>
  <c r="N26" i="96" s="1"/>
  <c r="J17" i="96"/>
  <c r="J18" i="96"/>
  <c r="R18" i="96" s="1"/>
  <c r="J19" i="96"/>
  <c r="J20" i="96"/>
  <c r="R20" i="96" s="1"/>
  <c r="J16" i="96"/>
  <c r="B13" i="56"/>
  <c r="D13" i="56"/>
  <c r="F13" i="56"/>
  <c r="H13" i="56"/>
  <c r="J13" i="56"/>
  <c r="L12" i="56"/>
  <c r="L11" i="56"/>
  <c r="C14" i="65"/>
  <c r="G14" i="65"/>
  <c r="H14" i="65"/>
  <c r="I14" i="65"/>
  <c r="J14" i="65"/>
  <c r="K14" i="65"/>
  <c r="D14" i="65"/>
  <c r="E14" i="65"/>
  <c r="F14" i="65"/>
  <c r="AF12" i="72"/>
  <c r="AF13" i="72"/>
  <c r="AF11" i="72"/>
  <c r="AA14" i="72"/>
  <c r="AF14" i="72" s="1"/>
  <c r="O14" i="72"/>
  <c r="P14" i="72"/>
  <c r="Q14" i="72"/>
  <c r="R14" i="72"/>
  <c r="S14" i="72"/>
  <c r="T12" i="72"/>
  <c r="T13" i="72"/>
  <c r="T11" i="72"/>
  <c r="I14" i="72"/>
  <c r="J14" i="72"/>
  <c r="K14" i="72"/>
  <c r="L14" i="72"/>
  <c r="M14" i="72"/>
  <c r="N12" i="72"/>
  <c r="N13" i="72"/>
  <c r="N11" i="72"/>
  <c r="C14" i="72"/>
  <c r="D14" i="72"/>
  <c r="E14" i="72"/>
  <c r="F14" i="72"/>
  <c r="G14" i="72"/>
  <c r="H12" i="72"/>
  <c r="H13" i="72"/>
  <c r="H11" i="72"/>
  <c r="C14" i="144"/>
  <c r="G12" i="144"/>
  <c r="I12" i="144" s="1"/>
  <c r="J12" i="144" s="1"/>
  <c r="G13" i="144"/>
  <c r="I13" i="144" s="1"/>
  <c r="J13" i="144" s="1"/>
  <c r="G11" i="144"/>
  <c r="C14" i="29"/>
  <c r="D14" i="29"/>
  <c r="E14" i="29"/>
  <c r="F14" i="29"/>
  <c r="G12" i="29"/>
  <c r="I12" i="29" s="1"/>
  <c r="J12" i="29" s="1"/>
  <c r="G13" i="29"/>
  <c r="I13" i="29" s="1"/>
  <c r="J13" i="29" s="1"/>
  <c r="G11" i="29"/>
  <c r="I11" i="29" s="1"/>
  <c r="H18" i="28"/>
  <c r="J18" i="28" s="1"/>
  <c r="I18" i="28" s="1"/>
  <c r="G12" i="28"/>
  <c r="H12" i="28" s="1"/>
  <c r="J12" i="28" s="1"/>
  <c r="I12" i="28" s="1"/>
  <c r="G13" i="28"/>
  <c r="H13" i="28" s="1"/>
  <c r="J13" i="28" s="1"/>
  <c r="I13" i="28" s="1"/>
  <c r="G14" i="28"/>
  <c r="H14" i="28" s="1"/>
  <c r="J14" i="28" s="1"/>
  <c r="I14" i="28" s="1"/>
  <c r="G15" i="28"/>
  <c r="H15" i="28" s="1"/>
  <c r="J15" i="28" s="1"/>
  <c r="I15" i="28" s="1"/>
  <c r="G16" i="28"/>
  <c r="H16" i="28" s="1"/>
  <c r="J16" i="28" s="1"/>
  <c r="I16" i="28" s="1"/>
  <c r="G17" i="28"/>
  <c r="H17" i="28" s="1"/>
  <c r="J17" i="28" s="1"/>
  <c r="I17" i="28" s="1"/>
  <c r="G18" i="28"/>
  <c r="G19" i="28"/>
  <c r="H19" i="28" s="1"/>
  <c r="J19" i="28" s="1"/>
  <c r="I19" i="28" s="1"/>
  <c r="G20" i="28"/>
  <c r="H20" i="28" s="1"/>
  <c r="J20" i="28" s="1"/>
  <c r="I20" i="28" s="1"/>
  <c r="G21" i="28"/>
  <c r="H21" i="28" s="1"/>
  <c r="J21" i="28" s="1"/>
  <c r="I21" i="28" s="1"/>
  <c r="G22" i="28"/>
  <c r="H22" i="28" s="1"/>
  <c r="J22" i="28" s="1"/>
  <c r="I22" i="28" s="1"/>
  <c r="G11" i="28"/>
  <c r="H11" i="28" s="1"/>
  <c r="J11" i="28" s="1"/>
  <c r="I11" i="28" s="1"/>
  <c r="E23" i="28"/>
  <c r="G23" i="28" s="1"/>
  <c r="F23" i="28"/>
  <c r="D23" i="28"/>
  <c r="H25" i="14"/>
  <c r="H16" i="14"/>
  <c r="H26" i="14"/>
  <c r="I13" i="13"/>
  <c r="I14" i="13"/>
  <c r="I12" i="13"/>
  <c r="E15" i="13"/>
  <c r="I15" i="13" s="1"/>
  <c r="V14" i="114"/>
  <c r="V15" i="114"/>
  <c r="V13" i="114"/>
  <c r="U16" i="114"/>
  <c r="V16" i="114" s="1"/>
  <c r="Q14" i="114"/>
  <c r="S14" i="114" s="1"/>
  <c r="Q15" i="114"/>
  <c r="S15" i="114" s="1"/>
  <c r="Q13" i="114"/>
  <c r="S13" i="114" s="1"/>
  <c r="P14" i="114"/>
  <c r="P15" i="114"/>
  <c r="P16" i="114"/>
  <c r="P13" i="114"/>
  <c r="M14" i="114"/>
  <c r="M15" i="114"/>
  <c r="M13" i="114"/>
  <c r="K16" i="114"/>
  <c r="Q16" i="114" s="1"/>
  <c r="S16" i="114" s="1"/>
  <c r="G14" i="114"/>
  <c r="G15" i="114"/>
  <c r="G13" i="114"/>
  <c r="E16" i="114"/>
  <c r="G16" i="114" s="1"/>
  <c r="D16" i="114"/>
  <c r="C16" i="114"/>
  <c r="V15" i="88"/>
  <c r="V16" i="88"/>
  <c r="V14" i="88"/>
  <c r="U17" i="88"/>
  <c r="V17" i="88" s="1"/>
  <c r="P15" i="88"/>
  <c r="P16" i="88"/>
  <c r="P14" i="88"/>
  <c r="P17" i="88"/>
  <c r="M16" i="88"/>
  <c r="K15" i="88"/>
  <c r="Q15" i="88" s="1"/>
  <c r="S15" i="88" s="1"/>
  <c r="K16" i="88"/>
  <c r="Q16" i="88" s="1"/>
  <c r="S16" i="88" s="1"/>
  <c r="K17" i="88"/>
  <c r="Q17" i="88" s="1"/>
  <c r="S17" i="88" s="1"/>
  <c r="K14" i="88"/>
  <c r="Q14" i="88" s="1"/>
  <c r="S14" i="88" s="1"/>
  <c r="G15" i="88"/>
  <c r="G16" i="88"/>
  <c r="G17" i="88"/>
  <c r="G14" i="88"/>
  <c r="C17" i="88"/>
  <c r="D17" i="88"/>
  <c r="P14" i="75"/>
  <c r="P15" i="75"/>
  <c r="P13" i="75"/>
  <c r="N14" i="75"/>
  <c r="N15" i="75"/>
  <c r="N13" i="75"/>
  <c r="P15" i="7"/>
  <c r="P16" i="7"/>
  <c r="P14" i="7"/>
  <c r="O15" i="7"/>
  <c r="O16" i="7"/>
  <c r="Q16" i="7" s="1"/>
  <c r="O14" i="7"/>
  <c r="N15" i="7"/>
  <c r="N16" i="7"/>
  <c r="N14" i="7"/>
  <c r="N17" i="7" s="1"/>
  <c r="N16" i="75"/>
  <c r="V19" i="96" l="1"/>
  <c r="P17" i="7"/>
  <c r="R19" i="96"/>
  <c r="Q15" i="7"/>
  <c r="G14" i="29"/>
  <c r="J21" i="96"/>
  <c r="J26" i="96" s="1"/>
  <c r="F21" i="96"/>
  <c r="F26" i="96" s="1"/>
  <c r="G14" i="144"/>
  <c r="I11" i="144"/>
  <c r="J11" i="144" s="1"/>
  <c r="Q14" i="7"/>
  <c r="O17" i="7"/>
  <c r="J11" i="29"/>
  <c r="I14" i="29"/>
  <c r="J14" i="29" s="1"/>
  <c r="T21" i="96"/>
  <c r="T26" i="96" s="1"/>
  <c r="V17" i="96"/>
  <c r="S21" i="96"/>
  <c r="S26" i="96" s="1"/>
  <c r="H23" i="28"/>
  <c r="J23" i="28" s="1"/>
  <c r="I23" i="28" s="1"/>
  <c r="U21" i="96"/>
  <c r="U26" i="96" s="1"/>
  <c r="V20" i="96"/>
  <c r="M14" i="88"/>
  <c r="M17" i="88"/>
  <c r="P21" i="96"/>
  <c r="P26" i="96" s="1"/>
  <c r="E26" i="96"/>
  <c r="R16" i="96"/>
  <c r="O21" i="96"/>
  <c r="O26" i="96" s="1"/>
  <c r="M16" i="114"/>
  <c r="M15" i="88"/>
  <c r="H14" i="72"/>
  <c r="N14" i="72"/>
  <c r="T14" i="72"/>
  <c r="Q21" i="96"/>
  <c r="Q26" i="96" s="1"/>
  <c r="L13" i="56"/>
  <c r="K14" i="75"/>
  <c r="J16" i="75"/>
  <c r="P16" i="75" s="1"/>
  <c r="I14" i="75"/>
  <c r="O14" i="75" s="1"/>
  <c r="Q14" i="75" s="1"/>
  <c r="I15" i="75"/>
  <c r="O15" i="75" s="1"/>
  <c r="Q15" i="75" s="1"/>
  <c r="I16" i="75"/>
  <c r="O16" i="75" s="1"/>
  <c r="I13" i="75"/>
  <c r="O13" i="75" s="1"/>
  <c r="Q13" i="75" s="1"/>
  <c r="K15" i="7"/>
  <c r="K16" i="7"/>
  <c r="K14" i="7"/>
  <c r="J17" i="7"/>
  <c r="I17" i="7"/>
  <c r="E14" i="75"/>
  <c r="E15" i="75"/>
  <c r="E13" i="75"/>
  <c r="E15" i="7"/>
  <c r="E16" i="7"/>
  <c r="E14" i="7"/>
  <c r="D16" i="75"/>
  <c r="E16" i="75" s="1"/>
  <c r="D17" i="7"/>
  <c r="E17" i="7" s="1"/>
  <c r="K13" i="75" l="1"/>
  <c r="I14" i="144"/>
  <c r="J14" i="144" s="1"/>
  <c r="K17" i="7"/>
  <c r="Q17" i="7"/>
  <c r="K16" i="75"/>
  <c r="Q16" i="75" s="1"/>
  <c r="V16" i="96"/>
  <c r="V21" i="96" s="1"/>
  <c r="V26" i="96" s="1"/>
  <c r="R21" i="96"/>
  <c r="R26" i="96" s="1"/>
  <c r="K15" i="75"/>
  <c r="H17" i="86"/>
  <c r="I17" i="86"/>
  <c r="K15" i="86"/>
  <c r="K16" i="86"/>
  <c r="K14" i="86"/>
  <c r="G17" i="86"/>
  <c r="F17" i="86"/>
  <c r="G13" i="74"/>
  <c r="G14" i="74"/>
  <c r="G12" i="74"/>
  <c r="G13" i="5"/>
  <c r="G14" i="5"/>
  <c r="G12" i="5"/>
  <c r="K17" i="86" l="1"/>
  <c r="F15" i="74"/>
  <c r="G15" i="74" s="1"/>
  <c r="F15" i="5"/>
  <c r="G15" i="5" s="1"/>
  <c r="C15" i="5"/>
  <c r="J14" i="47" l="1"/>
  <c r="K14" i="47"/>
  <c r="I12" i="47"/>
  <c r="I13" i="47"/>
  <c r="L13" i="47" s="1"/>
  <c r="I14" i="47" l="1"/>
  <c r="L11" i="47"/>
  <c r="L12" i="47"/>
  <c r="H14" i="47"/>
  <c r="Q12" i="47"/>
  <c r="H13" i="111" s="1"/>
  <c r="J13" i="111" s="1"/>
  <c r="Q13" i="47"/>
  <c r="H14" i="111" s="1"/>
  <c r="J14" i="111" s="1"/>
  <c r="Q11" i="47"/>
  <c r="N14" i="47"/>
  <c r="M14" i="47"/>
  <c r="J14" i="60"/>
  <c r="K14" i="60"/>
  <c r="I12" i="60"/>
  <c r="I14" i="60" s="1"/>
  <c r="I13" i="60"/>
  <c r="L13" i="60" s="1"/>
  <c r="N14" i="60"/>
  <c r="O14" i="60"/>
  <c r="P14" i="60"/>
  <c r="M14" i="60"/>
  <c r="Q12" i="60"/>
  <c r="H13" i="4" s="1"/>
  <c r="J13" i="4" s="1"/>
  <c r="Q13" i="60"/>
  <c r="H14" i="4" s="1"/>
  <c r="J14" i="4" s="1"/>
  <c r="Q11" i="60"/>
  <c r="H12" i="4" s="1"/>
  <c r="J12" i="4" s="1"/>
  <c r="L14" i="47" l="1"/>
  <c r="L12" i="60"/>
  <c r="L11" i="60"/>
  <c r="J15" i="4"/>
  <c r="H15" i="4"/>
  <c r="Q14" i="60"/>
  <c r="Q14" i="47"/>
  <c r="H12" i="111"/>
  <c r="H14" i="60"/>
  <c r="L14" i="60" s="1"/>
  <c r="F13" i="111"/>
  <c r="F14" i="111"/>
  <c r="F15" i="111"/>
  <c r="F12" i="111"/>
  <c r="D15" i="111"/>
  <c r="C15" i="111"/>
  <c r="F15" i="4"/>
  <c r="F13" i="4"/>
  <c r="F14" i="4"/>
  <c r="F12" i="4"/>
  <c r="C15" i="4"/>
  <c r="D15" i="4"/>
  <c r="D14" i="47"/>
  <c r="E14" i="47"/>
  <c r="F14" i="47"/>
  <c r="G13" i="47"/>
  <c r="C14" i="47"/>
  <c r="G12" i="47"/>
  <c r="G11" i="47"/>
  <c r="G14" i="47" s="1"/>
  <c r="H15" i="111" l="1"/>
  <c r="J12" i="111"/>
  <c r="J15" i="111" s="1"/>
  <c r="G12" i="60"/>
  <c r="G13" i="60"/>
  <c r="G11" i="60"/>
  <c r="C14" i="60"/>
  <c r="G14" i="60" s="1"/>
  <c r="I12" i="59"/>
  <c r="J12" i="59"/>
  <c r="K12" i="59"/>
  <c r="I13" i="59"/>
  <c r="J13" i="59"/>
  <c r="K13" i="59"/>
  <c r="I14" i="59"/>
  <c r="J14" i="59"/>
  <c r="K14" i="59"/>
  <c r="I11" i="59"/>
  <c r="J11" i="59"/>
  <c r="K11" i="59"/>
  <c r="H12" i="59"/>
  <c r="H13" i="59"/>
  <c r="H11" i="59"/>
  <c r="G12" i="59"/>
  <c r="L12" i="59" s="1"/>
  <c r="G13" i="59"/>
  <c r="L13" i="59" s="1"/>
  <c r="G11" i="59"/>
  <c r="L11" i="59" s="1"/>
  <c r="C14" i="59"/>
  <c r="H14" i="59" s="1"/>
  <c r="L12" i="58"/>
  <c r="L13" i="58"/>
  <c r="H14" i="58"/>
  <c r="L14" i="58" s="1"/>
  <c r="L11" i="58"/>
  <c r="C14" i="58"/>
  <c r="D14" i="58"/>
  <c r="E14" i="58"/>
  <c r="F14" i="58"/>
  <c r="G12" i="58"/>
  <c r="G13" i="58"/>
  <c r="M13" i="58" s="1"/>
  <c r="G11" i="58"/>
  <c r="M11" i="58" s="1"/>
  <c r="L13" i="1"/>
  <c r="L14" i="1"/>
  <c r="L12" i="1"/>
  <c r="I15" i="1"/>
  <c r="J15" i="1"/>
  <c r="K15" i="1"/>
  <c r="H15" i="1"/>
  <c r="D15" i="1"/>
  <c r="E15" i="1"/>
  <c r="F15" i="1"/>
  <c r="C15" i="1"/>
  <c r="G13" i="1"/>
  <c r="G14" i="1"/>
  <c r="M14" i="1" s="1"/>
  <c r="G12" i="1"/>
  <c r="F10" i="100"/>
  <c r="F11" i="100"/>
  <c r="G11" i="100" s="1"/>
  <c r="F9" i="100"/>
  <c r="G9" i="100" s="1"/>
  <c r="D12" i="100"/>
  <c r="E12" i="100"/>
  <c r="C12" i="100"/>
  <c r="G12" i="27"/>
  <c r="G13" i="27"/>
  <c r="H13" i="27" s="1"/>
  <c r="I13" i="27" s="1"/>
  <c r="J13" i="27" s="1"/>
  <c r="G14" i="27"/>
  <c r="G15" i="27"/>
  <c r="G16" i="27"/>
  <c r="G17" i="27"/>
  <c r="G18" i="27"/>
  <c r="G19" i="27"/>
  <c r="G20" i="27"/>
  <c r="G21" i="27"/>
  <c r="G22" i="27"/>
  <c r="F23" i="27"/>
  <c r="K23" i="27"/>
  <c r="G11" i="27"/>
  <c r="H11" i="27" s="1"/>
  <c r="I11" i="27" s="1"/>
  <c r="J11" i="27" s="1"/>
  <c r="E23" i="27"/>
  <c r="D23" i="27"/>
  <c r="G14" i="58" l="1"/>
  <c r="M14" i="58" s="1"/>
  <c r="M12" i="1"/>
  <c r="L15" i="1"/>
  <c r="H16" i="27"/>
  <c r="I16" i="27" s="1"/>
  <c r="J16" i="27" s="1"/>
  <c r="H15" i="27"/>
  <c r="I15" i="27" s="1"/>
  <c r="J15" i="27" s="1"/>
  <c r="H18" i="27"/>
  <c r="I18" i="27" s="1"/>
  <c r="J18" i="27" s="1"/>
  <c r="H14" i="27"/>
  <c r="I14" i="27" s="1"/>
  <c r="J14" i="27" s="1"/>
  <c r="H22" i="27"/>
  <c r="I22" i="27" s="1"/>
  <c r="J22" i="27" s="1"/>
  <c r="H21" i="27"/>
  <c r="I21" i="27" s="1"/>
  <c r="J21" i="27" s="1"/>
  <c r="H17" i="27"/>
  <c r="I17" i="27" s="1"/>
  <c r="J17" i="27" s="1"/>
  <c r="M13" i="1"/>
  <c r="H20" i="27"/>
  <c r="I20" i="27" s="1"/>
  <c r="J20" i="27" s="1"/>
  <c r="H12" i="27"/>
  <c r="I12" i="27" s="1"/>
  <c r="J12" i="27" s="1"/>
  <c r="M12" i="58"/>
  <c r="F12" i="100"/>
  <c r="G12" i="100"/>
  <c r="H19" i="27"/>
  <c r="I19" i="27" s="1"/>
  <c r="J19" i="27" s="1"/>
  <c r="G14" i="59"/>
  <c r="L14" i="59" s="1"/>
  <c r="G15" i="1"/>
  <c r="M15" i="1"/>
  <c r="G23" i="27"/>
  <c r="H23" i="27" l="1"/>
  <c r="J23" i="27"/>
  <c r="I23" i="27"/>
</calcChain>
</file>

<file path=xl/sharedStrings.xml><?xml version="1.0" encoding="utf-8"?>
<sst xmlns="http://schemas.openxmlformats.org/spreadsheetml/2006/main" count="2913" uniqueCount="928">
  <si>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</si>
  <si>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</si>
  <si>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</si>
  <si>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</si>
  <si>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</si>
  <si>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</si>
  <si>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</si>
  <si>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</si>
  <si>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</si>
  <si>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</si>
  <si>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</si>
  <si>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</si>
  <si>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</si>
  <si>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</si>
  <si>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</si>
  <si>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</si>
  <si>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</si>
  <si>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</si>
  <si>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</si>
  <si>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</si>
  <si>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</si>
  <si>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</si>
  <si>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</si>
  <si>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</si>
  <si>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</si>
  <si>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</si>
  <si>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</si>
  <si>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</si>
  <si>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</si>
  <si>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</si>
  <si>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</si>
  <si>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</si>
  <si>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</si>
  <si>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</si>
  <si>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</si>
  <si>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</si>
  <si>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</si>
  <si>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</si>
  <si>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</si>
  <si>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</si>
  <si>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</si>
  <si>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</si>
  <si>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</si>
  <si>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</si>
  <si>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</si>
  <si>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</si>
  <si>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</si>
  <si>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</si>
  <si>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</si>
  <si>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</si>
  <si>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</si>
  <si>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</si>
  <si>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</si>
  <si>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</si>
  <si>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</si>
  <si>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</si>
  <si>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</si>
  <si>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</si>
  <si>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</si>
  <si>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</si>
  <si>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</si>
  <si>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</si>
  <si>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</si>
  <si>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</si>
  <si>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</si>
  <si>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</si>
  <si>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</si>
  <si>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</si>
  <si>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</si>
  <si>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</si>
  <si>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</si>
  <si>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</si>
  <si>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</si>
  <si>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</si>
  <si>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</si>
  <si>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</si>
  <si>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</si>
  <si>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</si>
  <si>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</si>
  <si>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</si>
  <si>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</si>
  <si>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</si>
  <si>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</si>
  <si>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</si>
  <si>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</si>
  <si>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</si>
  <si>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</si>
  <si>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</si>
  <si>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</si>
  <si>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</si>
  <si>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</si>
  <si>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</si>
  <si>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</si>
  <si>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</si>
  <si>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</si>
  <si>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</si>
  <si>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</si>
  <si>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</si>
  <si>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</si>
  <si>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</si>
  <si>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</si>
  <si>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</si>
  <si>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</si>
  <si>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</si>
  <si>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</si>
  <si>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</si>
  <si>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</si>
  <si>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</si>
  <si>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</si>
  <si>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</si>
  <si>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</si>
  <si>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</si>
  <si>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</si>
  <si>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</si>
  <si>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</si>
  <si>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</si>
  <si>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</si>
  <si>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</si>
  <si>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</si>
  <si>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</si>
  <si>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</si>
  <si>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</si>
  <si>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</si>
  <si>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</si>
  <si>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</si>
  <si>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</si>
  <si>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</si>
  <si>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</si>
  <si>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</si>
  <si>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</si>
  <si>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</si>
  <si>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</si>
  <si>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</si>
  <si>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</si>
  <si>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</si>
  <si>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</si>
  <si>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</si>
  <si>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</si>
  <si>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</si>
  <si>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</si>
  <si>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</si>
  <si>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</si>
  <si>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</si>
  <si>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</si>
  <si>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</si>
  <si>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</si>
  <si>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</si>
  <si>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</si>
  <si>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</si>
  <si>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</si>
  <si>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</si>
  <si>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</si>
  <si>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</si>
  <si>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</si>
  <si>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</si>
  <si>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</si>
  <si>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</si>
  <si>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</si>
  <si>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</si>
  <si>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</si>
  <si>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</si>
  <si>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</si>
  <si>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</si>
  <si>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</si>
  <si>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</si>
  <si>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</si>
  <si>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</si>
  <si>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</si>
  <si>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</si>
  <si>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</si>
  <si>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</si>
  <si>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</si>
  <si>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</si>
  <si>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</si>
  <si>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</si>
  <si>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</si>
  <si>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</si>
  <si>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</si>
  <si>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</si>
  <si>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</si>
  <si>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</si>
  <si>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</si>
  <si>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</si>
  <si>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</si>
  <si>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</si>
  <si>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</si>
  <si>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</si>
  <si>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</si>
  <si>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</si>
  <si>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</si>
  <si>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</si>
  <si>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</si>
  <si>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</si>
  <si>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</si>
  <si>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</si>
  <si>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</si>
  <si>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</si>
  <si>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</si>
  <si>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</si>
  <si>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</si>
  <si>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</si>
  <si>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</si>
  <si>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</si>
  <si>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</si>
  <si>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</si>
  <si>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</si>
  <si>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</si>
  <si>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</si>
  <si>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</si>
  <si>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</si>
  <si>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</si>
  <si>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</si>
  <si>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</si>
  <si>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</si>
  <si>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</si>
  <si>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</si>
  <si>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</si>
  <si>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</si>
  <si>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</si>
  <si>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</si>
  <si>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</si>
  <si>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</si>
  <si>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</si>
  <si>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</si>
  <si>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</si>
  <si>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</si>
  <si>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</si>
  <si>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</si>
  <si>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</si>
  <si>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</si>
  <si>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</si>
  <si>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</si>
  <si>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</si>
  <si>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</si>
  <si>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</si>
  <si>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</si>
  <si>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</si>
  <si>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</si>
  <si>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</si>
  <si>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</si>
  <si>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</si>
  <si>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</si>
  <si>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</si>
  <si>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</si>
  <si>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</si>
  <si>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</si>
  <si>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</si>
  <si>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</si>
  <si>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</si>
  <si>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</si>
  <si>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</si>
  <si>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</si>
  <si>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</si>
  <si>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</si>
  <si>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</si>
  <si>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</si>
  <si>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</si>
  <si>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</si>
  <si>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</si>
  <si>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</si>
  <si>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</si>
  <si>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</si>
  <si>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</si>
  <si>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</si>
  <si>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</si>
  <si>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</si>
  <si>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</si>
  <si>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</si>
  <si>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</si>
  <si>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</si>
  <si>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</si>
  <si>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</si>
  <si>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</si>
  <si>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</si>
  <si>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</si>
  <si>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</si>
  <si>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</si>
  <si>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</si>
  <si>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</si>
  <si>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</si>
  <si>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</si>
  <si>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</si>
  <si>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</si>
  <si>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</si>
  <si>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</si>
  <si>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</si>
  <si>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</si>
  <si>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</si>
  <si>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</si>
  <si>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</si>
  <si>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</si>
  <si>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</si>
  <si>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</si>
  <si>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</si>
  <si>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</si>
  <si>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</si>
  <si>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</si>
  <si>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</si>
  <si>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</si>
  <si>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</si>
  <si>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</si>
  <si>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</si>
  <si>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</si>
  <si>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</si>
  <si>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</si>
  <si>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</si>
  <si>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</si>
  <si>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</si>
  <si>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</si>
  <si>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</si>
  <si>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</si>
  <si>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</si>
  <si>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</si>
  <si>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</si>
  <si>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</si>
  <si>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</si>
  <si>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</si>
  <si>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</si>
  <si>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</si>
  <si>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</si>
  <si>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</si>
  <si>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</si>
  <si>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</si>
  <si>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</si>
  <si>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</si>
  <si>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</si>
  <si>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</si>
  <si>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</si>
  <si>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</si>
  <si>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</si>
  <si>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</si>
  <si>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</si>
  <si>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</si>
  <si>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</si>
  <si>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</si>
  <si>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</si>
  <si>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</si>
  <si>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</si>
  <si>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</si>
  <si>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</si>
  <si>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</si>
  <si>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</si>
  <si>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</si>
  <si>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</si>
  <si>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</si>
  <si>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</si>
  <si>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</si>
  <si>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</si>
  <si>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</si>
  <si>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</si>
  <si>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</si>
  <si>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</si>
  <si>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</si>
  <si>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</si>
  <si>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</si>
  <si>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</si>
  <si>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</si>
  <si>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</si>
  <si>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</si>
  <si>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</si>
  <si>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</si>
  <si>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</si>
  <si>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</si>
  <si>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</si>
  <si>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</si>
  <si>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</si>
  <si>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</si>
  <si>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</si>
  <si>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</si>
  <si>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</si>
  <si>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</si>
  <si>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</si>
  <si>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</si>
  <si>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</si>
  <si>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</si>
  <si>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</si>
  <si>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</si>
  <si>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</si>
  <si>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</si>
  <si>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</si>
  <si>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</si>
  <si>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</si>
  <si>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</si>
  <si>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</si>
  <si>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</si>
  <si>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</si>
  <si>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</si>
  <si>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</si>
  <si>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</si>
  <si>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</si>
  <si>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</si>
  <si>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</si>
  <si>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</si>
  <si>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</si>
  <si>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</si>
  <si>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</si>
  <si>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</si>
  <si>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</si>
  <si>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</si>
  <si>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</si>
  <si>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</si>
  <si>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</si>
  <si>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</si>
  <si>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</si>
  <si>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</si>
  <si>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</si>
  <si>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</si>
  <si>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</si>
  <si>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</si>
  <si>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</si>
  <si>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</si>
  <si>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</si>
  <si>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</si>
  <si>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</si>
  <si>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</si>
  <si>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</si>
  <si>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</si>
  <si>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</si>
  <si>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</si>
  <si>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</si>
  <si>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</si>
  <si>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</si>
  <si>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</si>
  <si>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</si>
  <si>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</si>
  <si>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</si>
  <si>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</si>
  <si>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</si>
  <si>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</si>
  <si>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</si>
  <si>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</si>
  <si>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</si>
  <si>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</si>
  <si>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</si>
  <si>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</si>
  <si>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</si>
  <si>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</si>
  <si>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</si>
  <si>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</si>
  <si>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</si>
  <si>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</si>
  <si>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</si>
  <si>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</si>
  <si>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</si>
  <si>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</si>
  <si>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</si>
  <si>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</si>
  <si>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</si>
  <si>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</si>
  <si>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</si>
  <si>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</si>
  <si>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</si>
  <si>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</si>
  <si>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</si>
  <si>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</si>
  <si>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</si>
  <si>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</si>
  <si>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</si>
  <si>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</si>
  <si>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</si>
  <si>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</si>
  <si>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</si>
  <si>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</si>
  <si>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</si>
  <si>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</si>
  <si>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</si>
  <si>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</si>
  <si>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</si>
  <si>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</si>
  <si>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</si>
  <si>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</si>
  <si>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</si>
  <si>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</si>
  <si>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</si>
  <si>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</si>
  <si>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</si>
  <si>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</si>
  <si>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</si>
  <si>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</si>
  <si>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</si>
  <si>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</si>
  <si>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</si>
  <si>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</si>
  <si>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</si>
  <si>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</si>
  <si>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</si>
  <si>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</si>
  <si>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</si>
  <si>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</si>
  <si>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</si>
  <si>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</si>
  <si>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</si>
  <si>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</si>
  <si>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</si>
  <si>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</si>
  <si>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</si>
  <si>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</si>
  <si>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</si>
  <si>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</si>
  <si>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</si>
  <si>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</si>
  <si>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</si>
  <si>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</si>
  <si>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</si>
  <si>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</si>
  <si>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</si>
  <si>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</si>
  <si>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</si>
  <si>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</si>
  <si>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</si>
  <si>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</si>
  <si>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</si>
  <si>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</si>
  <si>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</si>
  <si>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</si>
  <si>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</si>
  <si>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</si>
  <si>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</si>
  <si>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</si>
  <si>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</si>
  <si>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</si>
  <si>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</si>
  <si>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</si>
  <si>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</si>
  <si>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</si>
  <si>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</si>
  <si>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</si>
  <si>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</si>
  <si>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</si>
  <si>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</si>
  <si>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</si>
  <si>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</si>
  <si>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</si>
  <si>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</si>
  <si>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</si>
  <si>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Engaged in 2016-17</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</si>
  <si>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</si>
  <si>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</si>
  <si>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</si>
  <si>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</si>
  <si>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</si>
  <si>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</si>
  <si>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</si>
  <si>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</si>
  <si>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</si>
  <si>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</si>
  <si>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</si>
  <si>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</si>
  <si>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</si>
  <si>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</si>
  <si>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</si>
  <si>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</si>
  <si>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</si>
  <si>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</si>
  <si>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</si>
  <si>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</si>
  <si>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</si>
  <si>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</si>
  <si>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</si>
  <si>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</si>
  <si>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</si>
  <si>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</si>
  <si>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</si>
  <si>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</si>
  <si>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</si>
  <si>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</si>
  <si>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</si>
  <si>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</si>
  <si>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</si>
  <si>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</si>
  <si>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</si>
  <si>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</si>
  <si>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</si>
  <si>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</si>
  <si>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</si>
  <si>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</si>
  <si>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</si>
  <si>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</si>
  <si>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</si>
  <si>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</si>
  <si>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</si>
  <si>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</si>
  <si>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</si>
  <si>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</si>
  <si>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</si>
  <si>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</si>
  <si>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</si>
  <si>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</si>
  <si>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</si>
  <si>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</si>
  <si>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</si>
  <si>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</si>
  <si>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</si>
  <si>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</si>
  <si>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</si>
  <si>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</si>
  <si>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</si>
  <si>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</si>
  <si>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</si>
  <si>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</si>
  <si>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</si>
  <si>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</si>
  <si>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</si>
  <si>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</si>
  <si>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</si>
  <si>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</si>
  <si>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</si>
  <si>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</si>
  <si>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</si>
  <si>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</si>
  <si>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</si>
  <si>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</si>
  <si>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</si>
  <si>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</si>
  <si>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</si>
  <si>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</si>
  <si>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</si>
  <si>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</si>
  <si>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</si>
  <si>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</si>
  <si>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</si>
  <si>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</si>
  <si>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</si>
  <si>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</si>
  <si>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</si>
  <si>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</si>
  <si>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</si>
  <si>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</si>
  <si>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</si>
  <si>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</si>
  <si>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</si>
  <si>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</si>
  <si>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</si>
  <si>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</si>
  <si>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</si>
  <si>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</si>
  <si>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</si>
  <si>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</si>
  <si>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</si>
  <si>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</si>
  <si>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</si>
  <si>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</si>
  <si>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</si>
  <si>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</si>
  <si>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</si>
  <si>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</si>
  <si>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</si>
  <si>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</si>
  <si>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</si>
  <si>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</si>
  <si>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</si>
  <si>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</si>
  <si>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</si>
  <si>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Number of School Working Days (Upper Primary,Classes VI-VIII) for 2017-18</t>
  </si>
  <si>
    <t>AT - 27</t>
  </si>
  <si>
    <t>Proposal for coverage of children and working days  for 2017-18  (Primary Classes, I-V)</t>
  </si>
  <si>
    <t>AT - 27 A</t>
  </si>
  <si>
    <t>Proposal for coverage of children and working days  for 2017-18  (Upper Primary,Classes VI-VIII)</t>
  </si>
  <si>
    <t>AT - 27 B</t>
  </si>
  <si>
    <t>Proposal for coverage of children for NCLP Schools during 2017-18</t>
  </si>
  <si>
    <t>AT - 27 C</t>
  </si>
  <si>
    <t>Proposal for coverage of children and working days  for Primary (Classes I-V) in Drought affected areas  during 2017-18</t>
  </si>
  <si>
    <t>AT - 27 D</t>
  </si>
  <si>
    <t>Proposal for coverage of children and working days  for  Upper Primary (Classes VI-VIII)in Drought affected areas  during 2017-18</t>
  </si>
  <si>
    <t>AT - 28</t>
  </si>
  <si>
    <t>Requirement of kitchen-cum-stores in the Primary and Upper Primary schools for the year 2017-18</t>
  </si>
  <si>
    <t>AT - 28 A</t>
  </si>
  <si>
    <t>Requirement of kitchen cum stores as per Plinth Area Norm in the Primary and Upper Primary schools for the year 2017-18</t>
  </si>
  <si>
    <t>AT - 29</t>
  </si>
  <si>
    <t>AT - 30</t>
  </si>
  <si>
    <t>Requirement of Cook cum Helpers for 2017-18</t>
  </si>
  <si>
    <t>AT - 31</t>
  </si>
  <si>
    <t>Budget Provision for the Year 2017-18</t>
  </si>
  <si>
    <t>Requirement of Kitchen Devices during 2017-18 in Primary &amp; Upper Primary Schools</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</si>
  <si>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</si>
  <si>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</si>
  <si>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</si>
  <si>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</si>
  <si>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</si>
  <si>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</si>
  <si>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</si>
  <si>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</si>
  <si>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</si>
  <si>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</si>
  <si>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AT-4A: Enrolment vis-a-vis availed for MDM  (Upper Primary, Classes VI - VIII) 2017-18</t>
  </si>
  <si>
    <t>TotalEnrolment (As on 30.09.2017)</t>
  </si>
  <si>
    <t>Table: AT-5:  PAB-MDM Approval vs. PERFORMANCE (Primary, Classes I - V) during 2017-18</t>
  </si>
  <si>
    <t>MDM-PAB Approval for 2017-18</t>
  </si>
  <si>
    <t xml:space="preserve">No. of working days (During 01.04.17 to 31.12.17)                  </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</si>
  <si>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</si>
  <si>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</si>
  <si>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</si>
  <si>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</si>
  <si>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</si>
  <si>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</si>
  <si>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</si>
  <si>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</si>
  <si>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</si>
  <si>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</si>
  <si>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</si>
  <si>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</si>
  <si>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</si>
  <si>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</si>
  <si>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</si>
  <si>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</si>
  <si>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</si>
  <si>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</si>
  <si>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Unspent balance as on 31.12.17               [Col: (4+5)-7]</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</si>
  <si>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</si>
  <si>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</si>
  <si>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</si>
  <si>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</si>
  <si>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</si>
  <si>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</si>
  <si>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</si>
  <si>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</si>
  <si>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</si>
  <si>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</si>
  <si>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</si>
  <si>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</si>
  <si>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</si>
  <si>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</si>
  <si>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</si>
  <si>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</si>
  <si>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</si>
  <si>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</si>
  <si>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</si>
  <si>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</si>
  <si>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</si>
  <si>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</si>
  <si>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</si>
  <si>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</si>
  <si>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</si>
  <si>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</si>
  <si>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</si>
  <si>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</si>
  <si>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</si>
  <si>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</si>
  <si>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</si>
  <si>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</si>
  <si>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</si>
  <si>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</si>
  <si>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</si>
  <si>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</si>
  <si>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</si>
  <si>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</si>
  <si>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</si>
  <si>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</si>
  <si>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</si>
  <si>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</si>
  <si>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</si>
  <si>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</si>
  <si>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</si>
  <si>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</si>
  <si>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</si>
  <si>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</si>
  <si>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</si>
  <si>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</si>
  <si>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</si>
  <si>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</si>
  <si>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</si>
  <si>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</si>
  <si>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</si>
  <si>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</si>
  <si>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</si>
  <si>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</si>
  <si>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</si>
  <si>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</si>
  <si>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</si>
  <si>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</si>
  <si>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</si>
  <si>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</si>
  <si>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</si>
  <si>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</si>
  <si>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</si>
  <si>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</si>
  <si>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</si>
  <si>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</si>
  <si>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</si>
  <si>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</si>
  <si>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</si>
  <si>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</si>
  <si>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</si>
  <si>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</si>
  <si>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</si>
  <si>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r>
      <t xml:space="preserve">Unspent Balance as on 31.12.17  [Col. 4+ Col.5+Col.6 -Col.8] </t>
    </r>
    <r>
      <rPr>
        <sz val="10"/>
        <rFont val="Arial"/>
        <family val="2"/>
      </rPr>
      <t xml:space="preserve"> </t>
    </r>
  </si>
  <si>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</si>
  <si>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</si>
  <si>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</si>
  <si>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</si>
  <si>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</si>
  <si>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</si>
  <si>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</si>
  <si>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</si>
  <si>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</si>
  <si>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</si>
  <si>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</si>
  <si>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</si>
  <si>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</si>
  <si>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</si>
  <si>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</si>
  <si>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</si>
  <si>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Secretary of the Nodal Department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</si>
  <si>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</si>
  <si>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</si>
  <si>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</si>
  <si>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</si>
  <si>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</si>
  <si>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</si>
  <si>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</si>
  <si>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</si>
  <si>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</si>
  <si>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</si>
  <si>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</si>
  <si>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</si>
  <si>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</si>
  <si>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</si>
  <si>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</si>
  <si>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</si>
  <si>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</si>
  <si>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</si>
  <si>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</si>
  <si>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</si>
  <si>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</si>
  <si>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</si>
  <si>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</si>
  <si>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</si>
  <si>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</si>
  <si>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</si>
  <si>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</si>
  <si>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</si>
  <si>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</si>
  <si>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</si>
  <si>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</si>
  <si>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</si>
  <si>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State / UT: A &amp; N Islands</t>
  </si>
  <si>
    <t>South Andaman</t>
  </si>
  <si>
    <t>N &amp; M Andaman</t>
  </si>
  <si>
    <t>Nicobar</t>
  </si>
  <si>
    <t>Pl. see note below</t>
  </si>
  <si>
    <t>Nil</t>
  </si>
  <si>
    <t>e-transfer</t>
  </si>
  <si>
    <t>Note: No kitchen devices have been sanctioned for the year 2017-18</t>
  </si>
  <si>
    <t>As per req.</t>
  </si>
  <si>
    <t>Boiled egg</t>
  </si>
  <si>
    <t>twice in a week</t>
  </si>
  <si>
    <t>Rippened Banana</t>
  </si>
  <si>
    <t>150 gms</t>
  </si>
  <si>
    <t>once in a week</t>
  </si>
  <si>
    <t>2nd Instalment (1st Part)</t>
  </si>
  <si>
    <t>2nd Instalment (Final Part)</t>
  </si>
  <si>
    <t>182
Pl. See Note</t>
  </si>
  <si>
    <t>1. Deputy Director Education (Acad) / 
Nodal Officer (MDM)</t>
  </si>
  <si>
    <t>2. Section In-charge</t>
  </si>
  <si>
    <t>3. Dealing Assistant</t>
  </si>
  <si>
    <t>1. MIS Data Entry Operator</t>
  </si>
  <si>
    <t>No dedicated employees have been appointed particularly for MDMS. The services of staff mentioned at Col. 3 are being utilised on diverted capacity. Services of MIS Data Entry Operators appointed under SSA are being utilised for data entry work in MDM Webportal and managing Automated Monitoring System (AMS).</t>
  </si>
  <si>
    <t>No accredited / recognised lab available in this UT for testing of MDM</t>
  </si>
  <si>
    <t xml:space="preserve">Note: In this UT Administration the responsibilty of implementation of Mid Day Meal scheme lies with Department of Education, A &amp; N Islands. </t>
  </si>
  <si>
    <t>The Scheme is sucessfully implemented under the close supervision and monitoring of different Zonal Officers / DDOs under the Education Department.</t>
  </si>
  <si>
    <t>YES (Department of Education)</t>
  </si>
  <si>
    <t>Deputy Education Offices</t>
  </si>
  <si>
    <t>YES (Zonal Officers of Education Department)</t>
  </si>
  <si>
    <t>YES (Deputy Director Education (Acad.) / Nodal Officer (MDM)</t>
  </si>
  <si>
    <t>Deputy Education Officers</t>
  </si>
  <si>
    <t>YES (Deputy Education Officers / DDOs)</t>
  </si>
  <si>
    <t>YES (18003451143)</t>
  </si>
  <si>
    <t>No</t>
  </si>
  <si>
    <t>YES (03192-234939, 244143)</t>
  </si>
  <si>
    <t>Yes</t>
  </si>
  <si>
    <t>local dalies</t>
  </si>
  <si>
    <t>YES</t>
  </si>
  <si>
    <t>Note: Six (06) Primary Schools in N &amp; M Andaman District are with zero enrolment.</t>
  </si>
  <si>
    <t>Note: Six (06) primary schools of N &amp; M Andaman are with zero enrolment</t>
  </si>
  <si>
    <t>STATE/UT : A &amp; N Islands</t>
  </si>
  <si>
    <t>STATE/UT: A &amp; N Islands</t>
  </si>
  <si>
    <t>State/UT: A &amp; N Islands</t>
  </si>
  <si>
    <t>State/UT : A &amp; N Islands</t>
  </si>
  <si>
    <t>A &amp; N Islands</t>
  </si>
  <si>
    <t>District : A &amp; N Islands</t>
  </si>
  <si>
    <t>(For the Period 01.04.17 to 31.03.18)</t>
  </si>
  <si>
    <t>During 01.04.17 to 31.03.2018</t>
  </si>
  <si>
    <t>During 01.04.17 to 31.03.18</t>
  </si>
  <si>
    <r>
      <t xml:space="preserve">No. of working days </t>
    </r>
    <r>
      <rPr>
        <b/>
        <sz val="8"/>
        <rFont val="Arial"/>
        <family val="2"/>
      </rPr>
      <t xml:space="preserve">(During 01.04.17 to 31.03.18)     </t>
    </r>
    <r>
      <rPr>
        <b/>
        <sz val="10"/>
        <rFont val="Arial"/>
        <family val="2"/>
      </rPr>
      <t xml:space="preserve">             </t>
    </r>
  </si>
  <si>
    <t>(For the Period 01.4.17 to 31.03.18)</t>
  </si>
  <si>
    <t xml:space="preserve">Total Unspent Balance as on 31.03.2018   </t>
  </si>
  <si>
    <t xml:space="preserve">Total Unspent Balance as on 31.03.2018                                            </t>
  </si>
  <si>
    <t>Unspent Balance as on 31.03.2018</t>
  </si>
  <si>
    <t>(As on 31st March, 2018)</t>
  </si>
  <si>
    <t>As on 31st March, 2018</t>
  </si>
  <si>
    <t>Dec,17</t>
  </si>
  <si>
    <t>Jan,18</t>
  </si>
  <si>
    <t>Feb,18</t>
  </si>
  <si>
    <t>Mar,18</t>
  </si>
  <si>
    <t>nomdmani@gmail.com</t>
  </si>
  <si>
    <t>Table: AT-31 : Budget Provision for the Year 2018-19</t>
  </si>
  <si>
    <t>689.2
Pl. see note at AT-11</t>
  </si>
  <si>
    <t>Pl. see note at AT-11</t>
  </si>
  <si>
    <t>Budget Released till 31.03.2018</t>
  </si>
  <si>
    <t>2018-19</t>
  </si>
  <si>
    <t>Table: AT- 10 F</t>
  </si>
  <si>
    <t>Table AT-10 F: Information on Drinking water facilites</t>
  </si>
  <si>
    <t xml:space="preserve">State / UT: </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</si>
  <si>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</si>
  <si>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</si>
  <si>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</si>
  <si>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</si>
  <si>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</si>
  <si>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</si>
  <si>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</si>
  <si>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</si>
  <si>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</si>
  <si>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</si>
  <si>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</si>
  <si>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</si>
  <si>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</si>
  <si>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</si>
  <si>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</si>
  <si>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 xml:space="preserve">South Andaman </t>
  </si>
  <si>
    <t>N&amp;M Andaman</t>
  </si>
  <si>
    <t xml:space="preserve">Pl. see note </t>
  </si>
  <si>
    <t>Pl See note below</t>
  </si>
  <si>
    <t>Note: The Department through line agency viz. APWD(Andaman Public Work Department) / PBMC(Port Blair Municipal Council), supply Chlorinated  / treated tapped water to all 281 schools. Rest of schools either fulfill their water needs from well / Hand pump / other sources.</t>
  </si>
  <si>
    <t xml:space="preserve">Jan </t>
  </si>
  <si>
    <t>Feb</t>
  </si>
  <si>
    <t>Mar</t>
  </si>
  <si>
    <t xml:space="preserve">Pl see            Note </t>
  </si>
  <si>
    <t>Note : Summer Vacation w.e.f. 01/05/2017 to 29/06/2017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</si>
</sst>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10"/>
      <color indexed="8"/>
      <name val="Arial"/>
      <family val="2"/>
    </font>
    <font>
      <sz val="10"/>
      <color theme="1"/>
      <name val="Arial"/>
      <family val="2"/>
    </font>
    <font>
      <b/>
      <sz val="10"/>
      <name val="Arial Narrow"/>
      <family val="2"/>
    </font>
    <font>
      <b/>
      <sz val="10"/>
      <color rgb="FFFF0000"/>
      <name val="Arial"/>
      <family val="2"/>
    </font>
    <font>
      <sz val="11"/>
      <color rgb="FFFF0000"/>
      <name val="Calibri"/>
      <family val="2"/>
      <scheme val="minor"/>
    </font>
    <font>
      <b/>
      <i/>
      <sz val="11"/>
      <color rgb="FFFF0000"/>
      <name val="Arial"/>
      <family val="2"/>
    </font>
    <font>
      <b/>
      <sz val="11"/>
      <color rgb="FFFF0000"/>
      <name val="Calibri"/>
      <family val="2"/>
      <scheme val="minor"/>
    </font>
    <font>
      <sz val="11"/>
      <color rgb="FFFF0000"/>
      <name val="Arial"/>
      <family val="2"/>
    </font>
    <font>
      <b/>
      <i/>
      <u/>
      <sz val="12"/>
      <color rgb="FFFF0000"/>
      <name val="Arial"/>
      <family val="2"/>
    </font>
    <font>
      <b/>
      <sz val="12"/>
      <color rgb="FFFF0000"/>
      <name val="Arial"/>
      <family val="2"/>
    </font>
    <font>
      <sz val="12"/>
      <color rgb="FFFF0000"/>
      <name val="Arial"/>
      <family val="2"/>
    </font>
    <font>
      <b/>
      <sz val="16"/>
      <color rgb="FFFF0000"/>
      <name val="Arial"/>
      <family val="2"/>
    </font>
    <font>
      <b/>
      <sz val="14"/>
      <color rgb="FFFF0000"/>
      <name val="Arial"/>
      <family val="2"/>
    </font>
    <font>
      <b/>
      <u/>
      <sz val="12"/>
      <color rgb="FFFF0000"/>
      <name val="Arial"/>
      <family val="2"/>
    </font>
    <font>
      <i/>
      <sz val="11"/>
      <color rgb="FFFF0000"/>
      <name val="Arial"/>
      <family val="2"/>
    </font>
    <font>
      <i/>
      <u/>
      <sz val="11"/>
      <color rgb="FFFF0000"/>
      <name val="Arial"/>
      <family val="2"/>
    </font>
    <font>
      <b/>
      <i/>
      <sz val="10"/>
      <color rgb="FFFF0000"/>
      <name val="Arial"/>
      <family val="2"/>
    </font>
    <font>
      <b/>
      <sz val="11"/>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8">
    <xf numFmtId="0" fontId="0" fillId="0" borderId="0"/>
    <xf numFmtId="0" fontId="46" fillId="0" borderId="0"/>
    <xf numFmtId="0" fontId="10" fillId="0" borderId="0"/>
    <xf numFmtId="0" fontId="10" fillId="0" borderId="0"/>
    <xf numFmtId="0" fontId="10" fillId="0" borderId="0"/>
    <xf numFmtId="0" fontId="4" fillId="0" borderId="0"/>
    <xf numFmtId="0" fontId="2" fillId="0" borderId="0"/>
    <xf numFmtId="0" fontId="1" fillId="0" borderId="0"/>
  </cellStyleXfs>
  <cellXfs count="849">
    <xf numFmtId="0" fontId="0" fillId="0" borderId="0" xfId="0"/>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2" xfId="0" quotePrefix="1" applyBorder="1" applyAlignment="1">
      <alignment horizontal="center"/>
    </xf>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2" xfId="0" applyFont="1" applyBorder="1" applyAlignment="1">
      <alignment horizontal="center"/>
    </xf>
    <xf numFmtId="0" fontId="10" fillId="0" borderId="2" xfId="0" applyFont="1" applyBorder="1"/>
    <xf numFmtId="0" fontId="10" fillId="0" borderId="2" xfId="0" quotePrefix="1" applyFont="1" applyBorder="1" applyAlignment="1">
      <alignment horizontal="center"/>
    </xf>
    <xf numFmtId="0" fontId="10" fillId="0" borderId="0" xfId="0" applyFont="1" applyFill="1" applyBorder="1" applyAlignment="1">
      <alignment horizontal="left"/>
    </xf>
    <xf numFmtId="0" fontId="10" fillId="0" borderId="0" xfId="0" applyFont="1" applyBorder="1"/>
    <xf numFmtId="0" fontId="12" fillId="0" borderId="0" xfId="0" applyFont="1" applyAlignment="1">
      <alignment horizontal="center"/>
    </xf>
    <xf numFmtId="0" fontId="12" fillId="0" borderId="0" xfId="0" applyFont="1" applyBorder="1" applyAlignment="1">
      <alignment horizontal="center"/>
    </xf>
    <xf numFmtId="0" fontId="10" fillId="0" borderId="0" xfId="0" applyFont="1" applyBorder="1" applyAlignment="1">
      <alignment horizontal="left"/>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10" fillId="0" borderId="5" xfId="0" applyFont="1" applyBorder="1"/>
    <xf numFmtId="0" fontId="10" fillId="0" borderId="6" xfId="0" applyFont="1" applyBorder="1"/>
    <xf numFmtId="0" fontId="5" fillId="0" borderId="2" xfId="0" applyFont="1" applyBorder="1"/>
    <xf numFmtId="0" fontId="5" fillId="0" borderId="0" xfId="0" applyFont="1" applyBorder="1"/>
    <xf numFmtId="0" fontId="5" fillId="0" borderId="0" xfId="0" applyFont="1" applyAlignment="1">
      <alignment horizontal="left"/>
    </xf>
    <xf numFmtId="0" fontId="5" fillId="0" borderId="0" xfId="0" applyFont="1" applyAlignment="1">
      <alignment horizontal="right"/>
    </xf>
    <xf numFmtId="0" fontId="5" fillId="0" borderId="1" xfId="0" applyFont="1" applyFill="1" applyBorder="1" applyAlignment="1">
      <alignment horizontal="center" vertical="top" wrapText="1"/>
    </xf>
    <xf numFmtId="0" fontId="10" fillId="0" borderId="0" xfId="0" applyFont="1" applyBorder="1" applyAlignment="1">
      <alignment vertical="top"/>
    </xf>
    <xf numFmtId="0" fontId="5" fillId="0" borderId="0" xfId="0" applyFont="1" applyAlignment="1"/>
    <xf numFmtId="0" fontId="10" fillId="0" borderId="0" xfId="0" applyFont="1" applyAlignment="1">
      <alignment vertical="top" wrapText="1"/>
    </xf>
    <xf numFmtId="0" fontId="10" fillId="0" borderId="2" xfId="0" applyFont="1" applyBorder="1" applyAlignment="1">
      <alignment vertical="top" wrapText="1"/>
    </xf>
    <xf numFmtId="0" fontId="5" fillId="0" borderId="2" xfId="0" applyFont="1" applyBorder="1" applyAlignment="1">
      <alignment vertical="top" wrapText="1"/>
    </xf>
    <xf numFmtId="0" fontId="9" fillId="0" borderId="0" xfId="0" applyFont="1" applyAlignment="1">
      <alignment horizontal="center"/>
    </xf>
    <xf numFmtId="0" fontId="6" fillId="0" borderId="0" xfId="0" applyFont="1" applyAlignment="1">
      <alignment horizontal="right"/>
    </xf>
    <xf numFmtId="0" fontId="10" fillId="0" borderId="0" xfId="0" applyFont="1" applyBorder="1" applyAlignment="1">
      <alignment horizontal="left" wrapText="1"/>
    </xf>
    <xf numFmtId="0" fontId="6" fillId="0" borderId="0" xfId="0" applyFont="1" applyAlignment="1"/>
    <xf numFmtId="0" fontId="14" fillId="0" borderId="0" xfId="0" applyFont="1" applyAlignment="1"/>
    <xf numFmtId="0" fontId="15" fillId="0" borderId="0" xfId="0" applyFont="1" applyAlignment="1"/>
    <xf numFmtId="0" fontId="8" fillId="0" borderId="0" xfId="0" applyFont="1" applyAlignment="1">
      <alignment horizontal="center" wrapText="1"/>
    </xf>
    <xf numFmtId="0" fontId="8" fillId="0" borderId="0" xfId="0" applyFont="1" applyAlignment="1">
      <alignment horizontal="center"/>
    </xf>
    <xf numFmtId="0" fontId="17" fillId="0" borderId="0" xfId="0" applyFont="1" applyAlignment="1">
      <alignment horizontal="right"/>
    </xf>
    <xf numFmtId="0" fontId="16" fillId="0" borderId="0" xfId="0" applyFont="1"/>
    <xf numFmtId="0" fontId="18" fillId="0" borderId="2" xfId="0" applyFont="1" applyBorder="1" applyAlignment="1">
      <alignment horizontal="center"/>
    </xf>
    <xf numFmtId="0" fontId="18" fillId="0" borderId="2" xfId="0" applyFont="1" applyBorder="1" applyAlignment="1">
      <alignment horizontal="center" vertical="top" wrapText="1"/>
    </xf>
    <xf numFmtId="0" fontId="16" fillId="0" borderId="2" xfId="0" applyFont="1" applyBorder="1"/>
    <xf numFmtId="0" fontId="16" fillId="0" borderId="2" xfId="0" applyFont="1" applyBorder="1" applyAlignment="1">
      <alignment horizontal="center"/>
    </xf>
    <xf numFmtId="0" fontId="18" fillId="0" borderId="0" xfId="0" applyFont="1"/>
    <xf numFmtId="0" fontId="16" fillId="0" borderId="0" xfId="0" applyFont="1" applyBorder="1"/>
    <xf numFmtId="0" fontId="16" fillId="0" borderId="0" xfId="0" applyFont="1" applyAlignment="1">
      <alignment horizontal="center" vertical="top" wrapText="1"/>
    </xf>
    <xf numFmtId="0" fontId="16" fillId="0" borderId="0" xfId="0" applyFont="1" applyAlignment="1">
      <alignment vertical="top"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0" fontId="18" fillId="0" borderId="2" xfId="0" applyFont="1" applyFill="1" applyBorder="1" applyAlignment="1">
      <alignment vertical="top" wrapText="1"/>
    </xf>
    <xf numFmtId="0" fontId="16" fillId="0" borderId="0" xfId="0" applyFont="1" applyBorder="1" applyAlignment="1">
      <alignment vertical="top" wrapText="1"/>
    </xf>
    <xf numFmtId="0" fontId="18" fillId="0" borderId="0" xfId="0" applyFont="1" applyFill="1" applyBorder="1" applyAlignment="1">
      <alignment vertical="top" wrapText="1"/>
    </xf>
    <xf numFmtId="0" fontId="16" fillId="0" borderId="0" xfId="0" applyFont="1" applyBorder="1" applyAlignment="1">
      <alignment horizontal="center" vertical="top" wrapText="1"/>
    </xf>
    <xf numFmtId="0" fontId="19"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0" xfId="0" applyFont="1"/>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5" fillId="0" borderId="2" xfId="0" applyFont="1" applyBorder="1" applyAlignment="1">
      <alignment horizontal="center" vertical="top"/>
    </xf>
    <xf numFmtId="0" fontId="20" fillId="0" borderId="0" xfId="0" applyFont="1"/>
    <xf numFmtId="0" fontId="20" fillId="0" borderId="2" xfId="0" quotePrefix="1" applyFont="1" applyBorder="1" applyAlignment="1">
      <alignment horizontal="center" vertical="top" wrapText="1"/>
    </xf>
    <xf numFmtId="0" fontId="18" fillId="0" borderId="2" xfId="0" applyFont="1" applyBorder="1" applyAlignment="1">
      <alignment horizontal="center" wrapText="1"/>
    </xf>
    <xf numFmtId="0" fontId="10" fillId="0" borderId="0" xfId="0" quotePrefix="1" applyFont="1" applyBorder="1" applyAlignment="1">
      <alignment horizontal="center"/>
    </xf>
    <xf numFmtId="0" fontId="22" fillId="0" borderId="0" xfId="1" applyFont="1"/>
    <xf numFmtId="0" fontId="23" fillId="0" borderId="2" xfId="1" applyFont="1" applyBorder="1" applyAlignment="1">
      <alignment horizontal="center" vertical="top" wrapText="1"/>
    </xf>
    <xf numFmtId="0" fontId="46" fillId="0" borderId="0" xfId="1"/>
    <xf numFmtId="0" fontId="46" fillId="0" borderId="0" xfId="1" applyAlignment="1">
      <alignment horizontal="left"/>
    </xf>
    <xf numFmtId="0" fontId="46" fillId="0" borderId="7" xfId="1" applyBorder="1" applyAlignment="1">
      <alignment horizontal="center"/>
    </xf>
    <xf numFmtId="0" fontId="21" fillId="0" borderId="0" xfId="1" applyFont="1"/>
    <xf numFmtId="0" fontId="21" fillId="0" borderId="0" xfId="1" applyFont="1" applyAlignment="1">
      <alignment horizontal="center"/>
    </xf>
    <xf numFmtId="49" fontId="22" fillId="0" borderId="2" xfId="1" applyNumberFormat="1" applyFont="1" applyBorder="1" applyAlignment="1">
      <alignment vertical="top" wrapText="1"/>
    </xf>
    <xf numFmtId="0" fontId="46" fillId="0" borderId="2" xfId="1" applyBorder="1"/>
    <xf numFmtId="0" fontId="22" fillId="0" borderId="2" xfId="1" applyFont="1" applyBorder="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0" fontId="25" fillId="0" borderId="2" xfId="1" applyFont="1" applyBorder="1" applyAlignment="1">
      <alignment horizontal="center" vertical="top" wrapText="1"/>
    </xf>
    <xf numFmtId="0" fontId="21" fillId="0" borderId="0" xfId="1" applyFont="1" applyBorder="1" applyAlignment="1">
      <alignment horizontal="left"/>
    </xf>
    <xf numFmtId="0" fontId="10" fillId="0" borderId="0" xfId="2"/>
    <xf numFmtId="0" fontId="8" fillId="0" borderId="0" xfId="2" applyFont="1" applyAlignment="1">
      <alignment horizontal="center"/>
    </xf>
    <xf numFmtId="0" fontId="7" fillId="0" borderId="0" xfId="2" applyFont="1"/>
    <xf numFmtId="0" fontId="5" fillId="0" borderId="2" xfId="2" applyFont="1" applyBorder="1" applyAlignment="1">
      <alignment horizontal="center"/>
    </xf>
    <xf numFmtId="0" fontId="5" fillId="0" borderId="2" xfId="2" applyFont="1" applyBorder="1" applyAlignment="1">
      <alignment horizontal="center" vertical="top" wrapText="1"/>
    </xf>
    <xf numFmtId="0" fontId="5" fillId="0" borderId="4" xfId="2" applyFont="1" applyBorder="1" applyAlignment="1">
      <alignment horizontal="center" vertical="top" wrapText="1"/>
    </xf>
    <xf numFmtId="0" fontId="5" fillId="0" borderId="5" xfId="2" applyFont="1" applyBorder="1" applyAlignment="1">
      <alignment horizontal="center" vertical="top" wrapText="1"/>
    </xf>
    <xf numFmtId="0" fontId="10" fillId="0" borderId="2" xfId="2" applyBorder="1" applyAlignment="1">
      <alignment horizontal="center"/>
    </xf>
    <xf numFmtId="0" fontId="10" fillId="0" borderId="2" xfId="2" applyBorder="1"/>
    <xf numFmtId="0" fontId="10" fillId="0" borderId="4" xfId="2" applyBorder="1"/>
    <xf numFmtId="0" fontId="10" fillId="0" borderId="0" xfId="2" applyFill="1" applyBorder="1" applyAlignment="1">
      <alignment horizontal="left"/>
    </xf>
    <xf numFmtId="0" fontId="5" fillId="0" borderId="0" xfId="2" applyFont="1" applyBorder="1" applyAlignment="1">
      <alignment horizontal="center"/>
    </xf>
    <xf numFmtId="0" fontId="10" fillId="0" borderId="0" xfId="2" applyBorder="1"/>
    <xf numFmtId="0" fontId="9" fillId="0" borderId="0" xfId="2" applyFont="1"/>
    <xf numFmtId="0" fontId="5" fillId="0" borderId="0" xfId="2" applyFont="1"/>
    <xf numFmtId="0" fontId="6" fillId="0" borderId="0" xfId="2" applyFont="1" applyAlignment="1"/>
    <xf numFmtId="0" fontId="20" fillId="0" borderId="7" xfId="0" applyFont="1" applyBorder="1" applyAlignment="1"/>
    <xf numFmtId="0" fontId="5" fillId="0" borderId="6" xfId="0" applyFont="1" applyBorder="1" applyAlignment="1">
      <alignment horizontal="center" vertical="top" wrapText="1"/>
    </xf>
    <xf numFmtId="0" fontId="0" fillId="0" borderId="0" xfId="0" applyAlignment="1">
      <alignment horizontal="left"/>
    </xf>
    <xf numFmtId="0" fontId="6" fillId="0" borderId="0" xfId="0" applyFont="1" applyAlignment="1">
      <alignment horizontal="center"/>
    </xf>
    <xf numFmtId="0" fontId="10" fillId="0" borderId="8" xfId="0" applyFont="1" applyBorder="1"/>
    <xf numFmtId="0" fontId="5" fillId="0" borderId="9" xfId="0" applyFont="1" applyFill="1" applyBorder="1" applyAlignment="1">
      <alignment horizontal="center" vertical="top" wrapText="1"/>
    </xf>
    <xf numFmtId="0" fontId="10" fillId="0" borderId="2" xfId="0" applyFont="1" applyBorder="1" applyAlignment="1">
      <alignment horizontal="center" vertical="center" wrapText="1"/>
    </xf>
    <xf numFmtId="0" fontId="9" fillId="0" borderId="0" xfId="0" applyFont="1" applyAlignment="1"/>
    <xf numFmtId="0" fontId="22" fillId="0" borderId="2" xfId="1" applyFont="1" applyBorder="1"/>
    <xf numFmtId="0" fontId="22" fillId="0" borderId="0" xfId="1" applyFont="1" applyBorder="1"/>
    <xf numFmtId="0" fontId="5" fillId="0" borderId="10" xfId="0" applyFont="1" applyFill="1" applyBorder="1" applyAlignment="1">
      <alignment horizontal="center" vertical="top" wrapText="1"/>
    </xf>
    <xf numFmtId="0" fontId="20" fillId="0" borderId="0" xfId="0" applyFont="1" applyBorder="1" applyAlignment="1"/>
    <xf numFmtId="0" fontId="8" fillId="0" borderId="0" xfId="0" applyFont="1" applyAlignment="1"/>
    <xf numFmtId="0" fontId="13" fillId="0" borderId="0" xfId="0" applyFont="1" applyBorder="1"/>
    <xf numFmtId="0" fontId="46" fillId="0" borderId="2" xfId="1" applyBorder="1" applyAlignment="1">
      <alignment horizontal="center"/>
    </xf>
    <xf numFmtId="0" fontId="16" fillId="0" borderId="0" xfId="0" applyFont="1" applyBorder="1" applyAlignme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22" fillId="0" borderId="2" xfId="1" applyFont="1" applyBorder="1" applyAlignment="1">
      <alignment horizontal="center"/>
    </xf>
    <xf numFmtId="0" fontId="5" fillId="0" borderId="0" xfId="2" applyFont="1" applyBorder="1"/>
    <xf numFmtId="0" fontId="9" fillId="0" borderId="0" xfId="0" applyFont="1" applyBorder="1"/>
    <xf numFmtId="0" fontId="9" fillId="0" borderId="2" xfId="0" applyFont="1" applyBorder="1"/>
    <xf numFmtId="0" fontId="5" fillId="0" borderId="0" xfId="0" applyFont="1" applyAlignment="1">
      <alignment horizontal="right" vertical="top" wrapText="1"/>
    </xf>
    <xf numFmtId="0" fontId="5" fillId="0" borderId="0" xfId="0" applyFont="1" applyAlignment="1">
      <alignment horizontal="center" vertical="top" wrapText="1"/>
    </xf>
    <xf numFmtId="0" fontId="14" fillId="0" borderId="0" xfId="0" applyFont="1" applyAlignment="1">
      <alignment horizontal="center"/>
    </xf>
    <xf numFmtId="0" fontId="20" fillId="0" borderId="7" xfId="0" applyFont="1" applyBorder="1" applyAlignment="1">
      <alignment horizontal="center"/>
    </xf>
    <xf numFmtId="0" fontId="14" fillId="0" borderId="0" xfId="2" applyFont="1" applyAlignment="1"/>
    <xf numFmtId="0" fontId="20" fillId="0" borderId="0" xfId="0" applyFont="1" applyBorder="1" applyAlignment="1">
      <alignment horizontal="center"/>
    </xf>
    <xf numFmtId="0" fontId="9" fillId="0" borderId="7" xfId="0" applyFont="1" applyBorder="1" applyAlignment="1"/>
    <xf numFmtId="0" fontId="5" fillId="0" borderId="10" xfId="2" applyFont="1" applyFill="1" applyBorder="1" applyAlignment="1">
      <alignment horizontal="center" vertical="top" wrapText="1"/>
    </xf>
    <xf numFmtId="0" fontId="10" fillId="0" borderId="0" xfId="2" applyAlignment="1">
      <alignment horizontal="left"/>
    </xf>
    <xf numFmtId="0" fontId="9" fillId="0" borderId="0" xfId="2" applyFont="1" applyAlignment="1">
      <alignment vertical="top" wrapText="1"/>
    </xf>
    <xf numFmtId="0" fontId="17" fillId="0" borderId="0" xfId="0" applyFont="1" applyAlignment="1">
      <alignment horizontal="left"/>
    </xf>
    <xf numFmtId="0" fontId="5" fillId="0" borderId="8" xfId="0" applyFont="1" applyBorder="1" applyAlignment="1">
      <alignment horizontal="center" vertical="top" wrapText="1"/>
    </xf>
    <xf numFmtId="0" fontId="10" fillId="0" borderId="0" xfId="1" applyFont="1"/>
    <xf numFmtId="0" fontId="8" fillId="0" borderId="0" xfId="1" applyFont="1" applyAlignment="1">
      <alignment horizontal="center"/>
    </xf>
    <xf numFmtId="0" fontId="5" fillId="0" borderId="2" xfId="1" applyFont="1" applyBorder="1" applyAlignment="1">
      <alignment horizontal="center" vertical="top" wrapText="1"/>
    </xf>
    <xf numFmtId="0" fontId="10" fillId="0" borderId="2" xfId="1" applyFont="1" applyBorder="1"/>
    <xf numFmtId="0" fontId="5" fillId="0" borderId="2" xfId="1" applyFont="1" applyBorder="1"/>
    <xf numFmtId="0" fontId="10" fillId="0" borderId="2" xfId="1" applyFont="1" applyBorder="1" applyAlignment="1">
      <alignment horizontal="center"/>
    </xf>
    <xf numFmtId="0" fontId="20" fillId="0" borderId="2" xfId="1" applyFont="1" applyBorder="1" applyAlignment="1">
      <alignment horizontal="center"/>
    </xf>
    <xf numFmtId="0" fontId="20" fillId="0" borderId="2" xfId="0" applyFont="1" applyBorder="1" applyAlignment="1">
      <alignment horizontal="center"/>
    </xf>
    <xf numFmtId="0" fontId="28" fillId="0" borderId="2" xfId="0" applyFont="1" applyBorder="1" applyAlignment="1">
      <alignment horizontal="center" vertical="top" wrapText="1"/>
    </xf>
    <xf numFmtId="0" fontId="29" fillId="0" borderId="0" xfId="0" applyFont="1" applyAlignment="1">
      <alignment vertical="top" wrapText="1"/>
    </xf>
    <xf numFmtId="0" fontId="10" fillId="0" borderId="2" xfId="0" applyFont="1" applyBorder="1" applyAlignment="1">
      <alignment wrapText="1"/>
    </xf>
    <xf numFmtId="0" fontId="30" fillId="0" borderId="3" xfId="1" applyFont="1" applyBorder="1" applyAlignment="1">
      <alignment horizontal="center" vertical="top" wrapText="1"/>
    </xf>
    <xf numFmtId="0" fontId="31" fillId="0" borderId="2" xfId="1" applyFont="1" applyBorder="1" applyAlignment="1">
      <alignment horizontal="center" vertical="top" wrapText="1"/>
    </xf>
    <xf numFmtId="0" fontId="27" fillId="0" borderId="0" xfId="1" applyFont="1" applyAlignment="1">
      <alignment horizontal="center"/>
    </xf>
    <xf numFmtId="0" fontId="31" fillId="0" borderId="10" xfId="1" applyFont="1" applyBorder="1" applyAlignment="1">
      <alignment horizontal="center" wrapText="1"/>
    </xf>
    <xf numFmtId="0" fontId="31" fillId="0" borderId="1" xfId="1" applyFont="1" applyBorder="1" applyAlignment="1">
      <alignment horizontal="center"/>
    </xf>
    <xf numFmtId="0" fontId="5" fillId="0" borderId="11" xfId="2" applyFont="1" applyFill="1" applyBorder="1" applyAlignment="1">
      <alignment horizontal="center" vertical="top" wrapText="1"/>
    </xf>
    <xf numFmtId="0" fontId="10" fillId="0" borderId="5" xfId="2" applyBorder="1"/>
    <xf numFmtId="0" fontId="10" fillId="0" borderId="2" xfId="0" applyFont="1" applyBorder="1" applyAlignment="1">
      <alignment horizontal="center" vertical="center"/>
    </xf>
    <xf numFmtId="0" fontId="5" fillId="0" borderId="0" xfId="0" applyFont="1" applyBorder="1" applyAlignment="1"/>
    <xf numFmtId="0" fontId="18" fillId="0" borderId="0" xfId="0" applyFont="1" applyAlignment="1">
      <alignment horizontal="right" vertical="top" wrapText="1"/>
    </xf>
    <xf numFmtId="0" fontId="0" fillId="0" borderId="0" xfId="0" applyAlignment="1">
      <alignment horizontal="center"/>
    </xf>
    <xf numFmtId="0" fontId="9" fillId="0" borderId="0" xfId="0" applyFont="1" applyBorder="1" applyAlignment="1"/>
    <xf numFmtId="0" fontId="18" fillId="0" borderId="0" xfId="0" applyFont="1" applyAlignment="1">
      <alignment horizontal="center"/>
    </xf>
    <xf numFmtId="0" fontId="10" fillId="0" borderId="2" xfId="2" applyFont="1" applyBorder="1" applyAlignment="1">
      <alignment horizontal="center" vertical="top" wrapText="1"/>
    </xf>
    <xf numFmtId="0" fontId="10" fillId="0" borderId="0" xfId="2" applyFont="1"/>
    <xf numFmtId="0" fontId="5" fillId="0" borderId="2" xfId="1"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vertical="top"/>
    </xf>
    <xf numFmtId="0" fontId="20" fillId="0" borderId="2" xfId="2" applyFont="1" applyBorder="1" applyAlignment="1">
      <alignment horizontal="center" wrapText="1"/>
    </xf>
    <xf numFmtId="0" fontId="20" fillId="0" borderId="0" xfId="0" applyFont="1" applyAlignment="1">
      <alignment horizontal="center" vertical="top" wrapText="1"/>
    </xf>
    <xf numFmtId="0" fontId="5" fillId="0" borderId="2" xfId="2" applyFont="1" applyBorder="1" applyAlignment="1">
      <alignment horizontal="left" vertical="center" wrapText="1"/>
    </xf>
    <xf numFmtId="0" fontId="5" fillId="0" borderId="2" xfId="2" applyFont="1" applyBorder="1" applyAlignment="1">
      <alignment horizontal="left" vertical="center"/>
    </xf>
    <xf numFmtId="0" fontId="11" fillId="0" borderId="2" xfId="2" applyFont="1" applyBorder="1" applyAlignment="1">
      <alignment horizontal="left" vertical="center" wrapText="1"/>
    </xf>
    <xf numFmtId="0" fontId="10" fillId="0" borderId="0" xfId="3"/>
    <xf numFmtId="0" fontId="9" fillId="0" borderId="0" xfId="3" applyFont="1" applyAlignment="1"/>
    <xf numFmtId="0" fontId="15" fillId="0" borderId="0" xfId="3" applyFont="1" applyAlignment="1"/>
    <xf numFmtId="0" fontId="7" fillId="0" borderId="0" xfId="3" applyFont="1"/>
    <xf numFmtId="0" fontId="20" fillId="0" borderId="2" xfId="3" applyFont="1" applyBorder="1" applyAlignment="1">
      <alignment horizontal="center" vertical="top" wrapText="1"/>
    </xf>
    <xf numFmtId="0" fontId="20" fillId="0" borderId="0" xfId="3" applyFont="1"/>
    <xf numFmtId="0" fontId="20" fillId="0" borderId="2" xfId="3" applyFont="1" applyBorder="1"/>
    <xf numFmtId="0" fontId="20" fillId="0" borderId="0" xfId="3" applyFont="1" applyBorder="1"/>
    <xf numFmtId="0" fontId="20" fillId="0" borderId="5" xfId="3" applyFont="1" applyBorder="1" applyAlignment="1">
      <alignment horizontal="center" vertical="top" wrapText="1"/>
    </xf>
    <xf numFmtId="0" fontId="20" fillId="0" borderId="9" xfId="3" applyFont="1" applyBorder="1" applyAlignment="1">
      <alignment horizontal="center" vertical="top" wrapText="1"/>
    </xf>
    <xf numFmtId="0" fontId="20" fillId="0" borderId="6" xfId="3" applyFont="1" applyBorder="1" applyAlignment="1">
      <alignment horizontal="center" vertical="top" wrapText="1"/>
    </xf>
    <xf numFmtId="0" fontId="5" fillId="0" borderId="0" xfId="3" applyFont="1"/>
    <xf numFmtId="0" fontId="20" fillId="0" borderId="2" xfId="3" applyFont="1" applyBorder="1" applyAlignment="1">
      <alignment horizontal="center"/>
    </xf>
    <xf numFmtId="0" fontId="5" fillId="0" borderId="2" xfId="3" applyFont="1" applyBorder="1"/>
    <xf numFmtId="0" fontId="5" fillId="0" borderId="2" xfId="3" applyFont="1" applyBorder="1" applyAlignment="1">
      <alignment horizontal="center"/>
    </xf>
    <xf numFmtId="0" fontId="5" fillId="0" borderId="2" xfId="3" applyFont="1" applyBorder="1" applyAlignment="1">
      <alignment horizontal="left"/>
    </xf>
    <xf numFmtId="0" fontId="5" fillId="0" borderId="2" xfId="3" applyFont="1" applyBorder="1" applyAlignment="1">
      <alignment horizontal="left" wrapText="1"/>
    </xf>
    <xf numFmtId="0" fontId="10" fillId="0" borderId="2" xfId="3" quotePrefix="1" applyBorder="1" applyAlignment="1">
      <alignment horizontal="center"/>
    </xf>
    <xf numFmtId="0" fontId="10" fillId="0" borderId="0" xfId="3" applyFill="1" applyBorder="1" applyAlignment="1">
      <alignment horizontal="left"/>
    </xf>
    <xf numFmtId="0" fontId="10" fillId="0" borderId="0" xfId="3" applyAlignment="1">
      <alignment horizontal="left"/>
    </xf>
    <xf numFmtId="0" fontId="9" fillId="0" borderId="0" xfId="3" applyFont="1"/>
    <xf numFmtId="0" fontId="10" fillId="0" borderId="0" xfId="4"/>
    <xf numFmtId="0" fontId="16" fillId="0" borderId="0" xfId="4" applyFont="1" applyAlignment="1">
      <alignment horizontal="left"/>
    </xf>
    <xf numFmtId="0" fontId="48" fillId="0" borderId="0" xfId="0" applyFont="1" applyAlignment="1">
      <alignment horizontal="center"/>
    </xf>
    <xf numFmtId="0" fontId="35" fillId="0" borderId="0" xfId="0" applyFont="1" applyAlignment="1">
      <alignment horizontal="center"/>
    </xf>
    <xf numFmtId="0" fontId="36" fillId="0" borderId="0" xfId="0" applyFont="1"/>
    <xf numFmtId="0" fontId="37" fillId="0" borderId="0" xfId="0" applyFont="1" applyBorder="1" applyAlignment="1"/>
    <xf numFmtId="0" fontId="37" fillId="0" borderId="1" xfId="0" applyFont="1" applyBorder="1" applyAlignment="1">
      <alignment vertical="top" wrapText="1"/>
    </xf>
    <xf numFmtId="0" fontId="37" fillId="3" borderId="1" xfId="0" applyFont="1" applyFill="1" applyBorder="1" applyAlignment="1">
      <alignment vertical="center" wrapText="1"/>
    </xf>
    <xf numFmtId="0" fontId="38" fillId="0" borderId="2" xfId="0" quotePrefix="1" applyFont="1" applyBorder="1" applyAlignment="1">
      <alignment horizontal="center" vertical="top" wrapText="1"/>
    </xf>
    <xf numFmtId="0" fontId="49" fillId="0" borderId="0" xfId="0" applyFont="1"/>
    <xf numFmtId="0" fontId="5" fillId="0" borderId="0" xfId="1" applyFont="1"/>
    <xf numFmtId="0" fontId="5" fillId="0" borderId="0" xfId="1" applyFont="1" applyAlignment="1">
      <alignment horizontal="center" vertical="top" wrapText="1"/>
    </xf>
    <xf numFmtId="0" fontId="5" fillId="0" borderId="0" xfId="1" applyFont="1" applyAlignment="1">
      <alignment horizontal="center"/>
    </xf>
    <xf numFmtId="0" fontId="20" fillId="0" borderId="0" xfId="1" applyFont="1" applyAlignment="1">
      <alignment horizontal="left"/>
    </xf>
    <xf numFmtId="0" fontId="9" fillId="0" borderId="0" xfId="1" applyFont="1"/>
    <xf numFmtId="0" fontId="5" fillId="0" borderId="0" xfId="1" applyFont="1" applyAlignment="1"/>
    <xf numFmtId="0" fontId="5" fillId="0" borderId="7" xfId="1" applyFont="1" applyBorder="1" applyAlignment="1"/>
    <xf numFmtId="0" fontId="5" fillId="0" borderId="0" xfId="1" applyFont="1" applyBorder="1" applyAlignment="1"/>
    <xf numFmtId="0" fontId="5" fillId="0" borderId="0" xfId="1" applyFont="1" applyBorder="1"/>
    <xf numFmtId="0" fontId="5" fillId="0" borderId="0" xfId="1" applyFont="1" applyBorder="1" applyAlignment="1">
      <alignment horizontal="center" vertical="top" wrapText="1"/>
    </xf>
    <xf numFmtId="0" fontId="18" fillId="0" borderId="0" xfId="1" applyFont="1" applyBorder="1" applyAlignment="1">
      <alignment horizontal="left"/>
    </xf>
    <xf numFmtId="0" fontId="38" fillId="0" borderId="2" xfId="0" applyFont="1" applyBorder="1" applyAlignment="1">
      <alignment horizontal="center" vertical="top" wrapText="1"/>
    </xf>
    <xf numFmtId="0" fontId="5" fillId="0" borderId="2" xfId="1" applyFont="1" applyBorder="1" applyAlignment="1"/>
    <xf numFmtId="0" fontId="16" fillId="0" borderId="0" xfId="1" applyFont="1" applyBorder="1" applyAlignment="1"/>
    <xf numFmtId="0" fontId="5" fillId="0" borderId="2" xfId="1" applyFont="1" applyBorder="1" applyAlignment="1">
      <alignment vertical="top" wrapText="1"/>
    </xf>
    <xf numFmtId="0" fontId="5" fillId="0" borderId="0" xfId="1" applyFont="1" applyAlignment="1">
      <alignment vertical="top" wrapText="1"/>
    </xf>
    <xf numFmtId="0" fontId="20" fillId="0" borderId="0" xfId="1" applyFont="1"/>
    <xf numFmtId="0" fontId="18" fillId="0" borderId="0" xfId="1" applyFont="1" applyBorder="1" applyAlignment="1">
      <alignment wrapText="1"/>
    </xf>
    <xf numFmtId="0" fontId="5" fillId="3" borderId="2" xfId="1" quotePrefix="1" applyFont="1" applyFill="1" applyBorder="1" applyAlignment="1">
      <alignment horizontal="center" vertical="center" wrapText="1"/>
    </xf>
    <xf numFmtId="0" fontId="20" fillId="3" borderId="3" xfId="1" quotePrefix="1" applyFont="1" applyFill="1" applyBorder="1" applyAlignment="1">
      <alignment horizontal="center" vertical="center" wrapText="1"/>
    </xf>
    <xf numFmtId="0" fontId="5" fillId="0" borderId="0" xfId="1" applyFont="1" applyBorder="1" applyAlignment="1">
      <alignment horizontal="left" vertical="center"/>
    </xf>
    <xf numFmtId="0" fontId="5" fillId="0" borderId="2" xfId="1" applyFont="1" applyBorder="1" applyAlignment="1">
      <alignment horizontal="center" vertical="center"/>
    </xf>
    <xf numFmtId="0" fontId="5" fillId="0" borderId="2" xfId="1" applyFont="1" applyBorder="1" applyAlignment="1">
      <alignment horizontal="left" vertical="center"/>
    </xf>
    <xf numFmtId="0" fontId="5" fillId="0" borderId="0" xfId="1" applyFont="1" applyAlignment="1">
      <alignment horizontal="left" vertical="center"/>
    </xf>
    <xf numFmtId="0" fontId="5" fillId="0" borderId="2" xfId="1" applyFont="1" applyBorder="1" applyAlignment="1">
      <alignment horizontal="left"/>
    </xf>
    <xf numFmtId="0" fontId="34" fillId="0" borderId="0" xfId="0" applyFont="1" applyAlignment="1"/>
    <xf numFmtId="0" fontId="35" fillId="0" borderId="0" xfId="0" applyFont="1" applyAlignment="1"/>
    <xf numFmtId="0" fontId="38" fillId="0" borderId="0" xfId="0" applyFont="1" applyBorder="1" applyAlignment="1"/>
    <xf numFmtId="0" fontId="37" fillId="0" borderId="2" xfId="0" applyFont="1" applyBorder="1" applyAlignment="1">
      <alignment horizontal="center" vertical="top" wrapText="1"/>
    </xf>
    <xf numFmtId="0" fontId="47" fillId="0" borderId="2" xfId="0" applyFont="1" applyBorder="1" applyAlignment="1">
      <alignment horizontal="center" vertical="top" wrapText="1"/>
    </xf>
    <xf numFmtId="0" fontId="50" fillId="0" borderId="0" xfId="0" applyFont="1" applyBorder="1" applyAlignment="1">
      <alignment vertical="top"/>
    </xf>
    <xf numFmtId="0" fontId="51" fillId="0" borderId="2" xfId="0" applyFont="1" applyBorder="1" applyAlignment="1">
      <alignment vertical="top" wrapText="1"/>
    </xf>
    <xf numFmtId="0" fontId="48" fillId="0" borderId="2" xfId="0" applyFont="1" applyBorder="1" applyAlignment="1">
      <alignment horizontal="center"/>
    </xf>
    <xf numFmtId="0" fontId="52" fillId="0" borderId="2" xfId="0" applyFont="1" applyBorder="1" applyAlignment="1">
      <alignment horizontal="center" vertical="center" wrapText="1"/>
    </xf>
    <xf numFmtId="0" fontId="0" fillId="0" borderId="0" xfId="0" applyBorder="1" applyAlignment="1">
      <alignment horizontal="center"/>
    </xf>
    <xf numFmtId="0" fontId="54" fillId="0" borderId="0" xfId="0" applyFont="1" applyAlignment="1">
      <alignment horizontal="center"/>
    </xf>
    <xf numFmtId="0" fontId="55" fillId="0" borderId="0" xfId="0" applyFont="1" applyBorder="1" applyAlignment="1">
      <alignment horizontal="center" vertical="center"/>
    </xf>
    <xf numFmtId="0" fontId="56" fillId="0" borderId="2" xfId="0" applyFont="1" applyBorder="1" applyAlignment="1">
      <alignment vertical="top" wrapText="1"/>
    </xf>
    <xf numFmtId="0" fontId="56" fillId="0" borderId="2" xfId="0" applyFont="1" applyBorder="1" applyAlignment="1">
      <alignment horizontal="center" vertical="top" wrapText="1"/>
    </xf>
    <xf numFmtId="0" fontId="47" fillId="0" borderId="0" xfId="0" applyFont="1"/>
    <xf numFmtId="0" fontId="57" fillId="0" borderId="2" xfId="0" applyFont="1" applyBorder="1" applyAlignment="1">
      <alignment vertical="center" wrapText="1"/>
    </xf>
    <xf numFmtId="0" fontId="57" fillId="0" borderId="2" xfId="0" applyFont="1" applyBorder="1" applyAlignment="1">
      <alignment horizontal="left" vertical="center" wrapText="1" indent="2"/>
    </xf>
    <xf numFmtId="0" fontId="57" fillId="0" borderId="0" xfId="0" applyFont="1" applyBorder="1" applyAlignment="1">
      <alignment horizontal="left" vertical="center" wrapText="1" indent="2"/>
    </xf>
    <xf numFmtId="0" fontId="57" fillId="0" borderId="0" xfId="0" applyFont="1" applyBorder="1" applyAlignment="1">
      <alignment vertical="center" wrapText="1"/>
    </xf>
    <xf numFmtId="0" fontId="47" fillId="0" borderId="2" xfId="0" applyFont="1" applyBorder="1" applyAlignment="1">
      <alignment vertical="top" wrapText="1"/>
    </xf>
    <xf numFmtId="0" fontId="47" fillId="0" borderId="5" xfId="0" applyFont="1" applyBorder="1" applyAlignment="1">
      <alignment horizontal="center" vertical="top" wrapText="1"/>
    </xf>
    <xf numFmtId="0" fontId="57" fillId="0" borderId="5" xfId="0" applyFont="1" applyBorder="1" applyAlignment="1">
      <alignment vertical="center" wrapText="1"/>
    </xf>
    <xf numFmtId="0" fontId="47" fillId="0" borderId="2" xfId="0" applyFont="1" applyBorder="1"/>
    <xf numFmtId="0" fontId="57" fillId="0" borderId="2" xfId="0" applyFont="1" applyBorder="1" applyAlignment="1">
      <alignment horizontal="center" vertical="center" wrapText="1"/>
    </xf>
    <xf numFmtId="0" fontId="8" fillId="0" borderId="0" xfId="1" applyFont="1" applyAlignment="1"/>
    <xf numFmtId="0" fontId="5" fillId="0" borderId="2" xfId="0" applyFont="1" applyFill="1" applyBorder="1" applyAlignment="1">
      <alignment horizontal="center"/>
    </xf>
    <xf numFmtId="0" fontId="58" fillId="0" borderId="2" xfId="0" applyFont="1" applyBorder="1" applyAlignment="1">
      <alignment horizontal="center"/>
    </xf>
    <xf numFmtId="0" fontId="58" fillId="0" borderId="2" xfId="0" applyFont="1" applyBorder="1"/>
    <xf numFmtId="0" fontId="5" fillId="0" borderId="5" xfId="0" applyFont="1" applyBorder="1" applyAlignment="1">
      <alignment vertical="top" wrapText="1"/>
    </xf>
    <xf numFmtId="0" fontId="5" fillId="0" borderId="1" xfId="0" applyFont="1" applyBorder="1" applyAlignment="1">
      <alignment vertical="top" wrapText="1"/>
    </xf>
    <xf numFmtId="0" fontId="10" fillId="4" borderId="0" xfId="0" applyFont="1" applyFill="1"/>
    <xf numFmtId="0" fontId="15" fillId="4" borderId="0" xfId="0" applyFont="1" applyFill="1"/>
    <xf numFmtId="0" fontId="5" fillId="4" borderId="0" xfId="0" applyFont="1" applyFill="1"/>
    <xf numFmtId="0" fontId="51" fillId="0" borderId="3" xfId="0" applyFont="1" applyBorder="1" applyAlignment="1">
      <alignment horizontal="center" vertical="top" wrapText="1"/>
    </xf>
    <xf numFmtId="0" fontId="51" fillId="0" borderId="2" xfId="0" applyFont="1" applyBorder="1" applyAlignment="1">
      <alignment horizontal="center" vertical="top" wrapText="1"/>
    </xf>
    <xf numFmtId="0" fontId="5" fillId="0" borderId="0" xfId="0" applyFont="1" applyBorder="1" applyAlignment="1">
      <alignment horizontal="left"/>
    </xf>
    <xf numFmtId="0" fontId="18" fillId="0" borderId="0" xfId="0" applyFont="1" applyBorder="1" applyAlignment="1">
      <alignment horizontal="left"/>
    </xf>
    <xf numFmtId="0" fontId="16" fillId="0" borderId="0" xfId="0" applyFont="1" applyBorder="1" applyAlignment="1">
      <alignment horizontal="center"/>
    </xf>
    <xf numFmtId="49" fontId="5" fillId="0" borderId="0" xfId="0" applyNumberFormat="1" applyFont="1" applyBorder="1" applyAlignment="1">
      <alignment horizontal="left" vertical="top"/>
    </xf>
    <xf numFmtId="0" fontId="18" fillId="0" borderId="0" xfId="0" applyFont="1" applyBorder="1" applyAlignment="1">
      <alignment horizontal="center"/>
    </xf>
    <xf numFmtId="0" fontId="5" fillId="0" borderId="2" xfId="2" applyFont="1" applyFill="1" applyBorder="1" applyAlignment="1">
      <alignment horizontal="left" vertical="center" wrapText="1"/>
    </xf>
    <xf numFmtId="0" fontId="10" fillId="3" borderId="0" xfId="1" applyFont="1" applyFill="1"/>
    <xf numFmtId="0" fontId="8" fillId="3" borderId="0" xfId="1" applyFont="1" applyFill="1" applyAlignment="1"/>
    <xf numFmtId="0" fontId="20" fillId="3" borderId="2" xfId="1" applyFont="1" applyFill="1" applyBorder="1" applyAlignment="1">
      <alignment horizontal="center"/>
    </xf>
    <xf numFmtId="0" fontId="10" fillId="3" borderId="0" xfId="0" applyFont="1" applyFill="1"/>
    <xf numFmtId="0" fontId="5" fillId="3" borderId="0" xfId="0" applyFont="1" applyFill="1" applyBorder="1" applyAlignment="1">
      <alignment horizontal="right"/>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10" fillId="3" borderId="2" xfId="0" applyFont="1" applyFill="1" applyBorder="1" applyAlignment="1">
      <alignment horizontal="center"/>
    </xf>
    <xf numFmtId="0" fontId="10" fillId="3" borderId="2" xfId="0" applyFont="1" applyFill="1" applyBorder="1"/>
    <xf numFmtId="0" fontId="10" fillId="3" borderId="2" xfId="0" quotePrefix="1" applyFont="1" applyFill="1" applyBorder="1" applyAlignment="1">
      <alignment horizontal="center"/>
    </xf>
    <xf numFmtId="0" fontId="10" fillId="3" borderId="0" xfId="0" applyFont="1" applyFill="1" applyBorder="1"/>
    <xf numFmtId="0" fontId="5" fillId="3" borderId="0" xfId="0" applyFont="1" applyFill="1" applyBorder="1" applyAlignment="1">
      <alignment horizontal="left"/>
    </xf>
    <xf numFmtId="0" fontId="5" fillId="3" borderId="0" xfId="0" applyFont="1" applyFill="1" applyBorder="1"/>
    <xf numFmtId="0" fontId="5" fillId="3" borderId="0" xfId="0" applyFont="1" applyFill="1"/>
    <xf numFmtId="0" fontId="5" fillId="0" borderId="0" xfId="2" applyFont="1" applyAlignment="1"/>
    <xf numFmtId="0" fontId="20" fillId="0" borderId="0" xfId="2" applyFont="1" applyAlignment="1">
      <alignment horizontal="right"/>
    </xf>
    <xf numFmtId="0" fontId="13" fillId="0" borderId="2" xfId="0" applyFont="1" applyBorder="1" applyAlignment="1">
      <alignment horizontal="center"/>
    </xf>
    <xf numFmtId="0" fontId="47" fillId="0" borderId="2" xfId="1" applyFont="1" applyBorder="1" applyAlignment="1">
      <alignment horizontal="center"/>
    </xf>
    <xf numFmtId="0" fontId="23" fillId="0" borderId="2" xfId="1" applyFont="1" applyBorder="1"/>
    <xf numFmtId="0" fontId="36" fillId="3" borderId="0" xfId="0" applyFont="1" applyFill="1"/>
    <xf numFmtId="0" fontId="47" fillId="3" borderId="2" xfId="0" applyFont="1" applyFill="1" applyBorder="1" applyAlignment="1">
      <alignment horizontal="center" vertical="top" wrapText="1"/>
    </xf>
    <xf numFmtId="0" fontId="37" fillId="3" borderId="2" xfId="0" applyFont="1" applyFill="1" applyBorder="1" applyAlignment="1">
      <alignment horizontal="center" vertical="top" wrapText="1"/>
    </xf>
    <xf numFmtId="0" fontId="0" fillId="3" borderId="0" xfId="0" applyFill="1"/>
    <xf numFmtId="0" fontId="46" fillId="0" borderId="2" xfId="0" applyFont="1" applyBorder="1" applyAlignment="1">
      <alignment horizontal="center"/>
    </xf>
    <xf numFmtId="0" fontId="36" fillId="0" borderId="2" xfId="0" quotePrefix="1" applyFont="1" applyBorder="1" applyAlignment="1">
      <alignment horizontal="center" vertical="top" wrapText="1"/>
    </xf>
    <xf numFmtId="0" fontId="38" fillId="0" borderId="3" xfId="0" applyFont="1" applyBorder="1" applyAlignment="1">
      <alignment horizontal="center" vertical="top" wrapText="1"/>
    </xf>
    <xf numFmtId="0" fontId="13" fillId="3" borderId="0" xfId="0" applyFont="1" applyFill="1" applyAlignment="1">
      <alignment horizontal="right"/>
    </xf>
    <xf numFmtId="0" fontId="5" fillId="0" borderId="0" xfId="0" applyFont="1" applyBorder="1" applyAlignment="1">
      <alignment horizontal="center" vertical="center" wrapText="1"/>
    </xf>
    <xf numFmtId="0" fontId="5" fillId="3" borderId="2" xfId="1" applyFont="1" applyFill="1" applyBorder="1" applyAlignment="1">
      <alignment horizontal="center" vertical="center"/>
    </xf>
    <xf numFmtId="0" fontId="42" fillId="0" borderId="0" xfId="0" applyFont="1" applyAlignment="1"/>
    <xf numFmtId="0" fontId="18" fillId="0" borderId="0" xfId="0" applyFont="1" applyAlignment="1"/>
    <xf numFmtId="0" fontId="60" fillId="0" borderId="2" xfId="0" applyFont="1" applyBorder="1"/>
    <xf numFmtId="0" fontId="47"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0" xfId="1" applyFont="1" applyAlignment="1">
      <alignment horizontal="center" vertical="top" wrapText="1"/>
    </xf>
    <xf numFmtId="0" fontId="5" fillId="0" borderId="0" xfId="1" applyFont="1" applyAlignment="1">
      <alignment horizontal="center"/>
    </xf>
    <xf numFmtId="0" fontId="34" fillId="0" borderId="0" xfId="0" applyFont="1" applyAlignment="1">
      <alignment horizontal="center"/>
    </xf>
    <xf numFmtId="0" fontId="37" fillId="0" borderId="1" xfId="0" applyFont="1" applyBorder="1" applyAlignment="1">
      <alignment horizontal="center" vertical="top" wrapText="1"/>
    </xf>
    <xf numFmtId="0" fontId="37" fillId="0" borderId="2" xfId="0" applyFont="1" applyBorder="1" applyAlignment="1">
      <alignment horizontal="center" vertical="top" wrapText="1"/>
    </xf>
    <xf numFmtId="0" fontId="5" fillId="3" borderId="0" xfId="0" applyFont="1" applyFill="1" applyBorder="1" applyAlignment="1">
      <alignment horizontal="right"/>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10" fillId="3" borderId="5" xfId="0" applyFont="1" applyFill="1" applyBorder="1" applyAlignment="1"/>
    <xf numFmtId="0" fontId="37" fillId="3" borderId="1" xfId="0" applyFont="1" applyFill="1" applyBorder="1" applyAlignment="1">
      <alignment horizontal="center" vertical="top" wrapText="1"/>
    </xf>
    <xf numFmtId="0" fontId="5" fillId="0" borderId="0" xfId="5" applyFont="1"/>
    <xf numFmtId="0" fontId="5" fillId="0" borderId="0" xfId="5" applyFont="1" applyAlignment="1">
      <alignment horizontal="center" vertical="top" wrapText="1"/>
    </xf>
    <xf numFmtId="0" fontId="5" fillId="0" borderId="0" xfId="5" applyFont="1" applyAlignment="1"/>
    <xf numFmtId="0" fontId="5" fillId="0" borderId="0" xfId="5" applyFont="1" applyAlignment="1">
      <alignment horizontal="center"/>
    </xf>
    <xf numFmtId="0" fontId="38" fillId="3" borderId="2" xfId="0" quotePrefix="1" applyFont="1" applyFill="1" applyBorder="1" applyAlignment="1">
      <alignment horizontal="center" vertical="top" wrapText="1"/>
    </xf>
    <xf numFmtId="0" fontId="5" fillId="0" borderId="2" xfId="0" applyFont="1" applyBorder="1" applyAlignment="1">
      <alignment horizontal="center" vertical="top" wrapText="1"/>
    </xf>
    <xf numFmtId="0" fontId="10" fillId="0" borderId="0" xfId="0" applyFont="1"/>
    <xf numFmtId="0" fontId="5" fillId="0" borderId="2" xfId="2" applyFont="1" applyBorder="1" applyAlignment="1">
      <alignment horizontal="center" vertical="top" wrapText="1"/>
    </xf>
    <xf numFmtId="0" fontId="17" fillId="0" borderId="0" xfId="2" applyFont="1" applyAlignment="1">
      <alignment horizontal="left"/>
    </xf>
    <xf numFmtId="0" fontId="5" fillId="0" borderId="0" xfId="2" applyFont="1" applyAlignment="1">
      <alignment horizontal="center"/>
    </xf>
    <xf numFmtId="0" fontId="5" fillId="0" borderId="0" xfId="2" applyFont="1" applyAlignment="1">
      <alignment horizontal="left"/>
    </xf>
    <xf numFmtId="0" fontId="10" fillId="0" borderId="2" xfId="2" applyFont="1" applyBorder="1"/>
    <xf numFmtId="0" fontId="10" fillId="0" borderId="0" xfId="2" applyFont="1" applyBorder="1"/>
    <xf numFmtId="0" fontId="10" fillId="0" borderId="2" xfId="2" applyFont="1" applyBorder="1" applyAlignment="1">
      <alignment horizontal="center"/>
    </xf>
    <xf numFmtId="0" fontId="10" fillId="0" borderId="2" xfId="2" quotePrefix="1" applyFont="1" applyBorder="1" applyAlignment="1">
      <alignment horizontal="center"/>
    </xf>
    <xf numFmtId="0" fontId="5" fillId="0" borderId="2" xfId="2" applyFont="1" applyBorder="1"/>
    <xf numFmtId="0" fontId="5" fillId="0" borderId="0" xfId="2" applyFont="1" applyAlignment="1">
      <alignment horizontal="right" vertical="top" wrapText="1"/>
    </xf>
    <xf numFmtId="0" fontId="60" fillId="0" borderId="2" xfId="0" applyFont="1" applyFill="1" applyBorder="1"/>
    <xf numFmtId="0" fontId="18" fillId="0" borderId="2" xfId="0" applyFont="1" applyBorder="1" applyAlignment="1">
      <alignment horizontal="center" vertical="top" wrapText="1"/>
    </xf>
    <xf numFmtId="0" fontId="5" fillId="0" borderId="2" xfId="0" applyFont="1" applyBorder="1" applyAlignment="1">
      <alignment horizontal="center"/>
    </xf>
    <xf numFmtId="0" fontId="10" fillId="0" borderId="2" xfId="0" applyFont="1" applyBorder="1" applyAlignment="1">
      <alignment horizontal="center"/>
    </xf>
    <xf numFmtId="0" fontId="10" fillId="0" borderId="0" xfId="0" applyFont="1"/>
    <xf numFmtId="0" fontId="0" fillId="0" borderId="5" xfId="0" applyBorder="1" applyAlignment="1">
      <alignment horizontal="center"/>
    </xf>
    <xf numFmtId="0" fontId="0" fillId="0" borderId="4" xfId="0" applyBorder="1" applyAlignment="1">
      <alignment horizontal="center"/>
    </xf>
    <xf numFmtId="0" fontId="5" fillId="0" borderId="2" xfId="0" quotePrefix="1" applyFont="1" applyBorder="1" applyAlignment="1">
      <alignment horizontal="center"/>
    </xf>
    <xf numFmtId="0" fontId="5" fillId="0" borderId="2" xfId="0" applyFont="1" applyBorder="1" applyAlignment="1">
      <alignment horizontal="center"/>
    </xf>
    <xf numFmtId="0" fontId="10" fillId="0" borderId="2" xfId="0" applyFont="1" applyBorder="1" applyAlignment="1">
      <alignment horizontal="center"/>
    </xf>
    <xf numFmtId="0" fontId="10" fillId="0" borderId="2"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8" fillId="0" borderId="2" xfId="0" applyFont="1" applyBorder="1" applyAlignment="1">
      <alignment horizontal="center"/>
    </xf>
    <xf numFmtId="0" fontId="5" fillId="0" borderId="2" xfId="0" applyFont="1" applyBorder="1" applyAlignment="1">
      <alignment horizontal="center" vertical="top" wrapText="1"/>
    </xf>
    <xf numFmtId="0" fontId="5" fillId="0" borderId="0" xfId="0" applyFont="1" applyBorder="1" applyAlignment="1">
      <alignment horizontal="left"/>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18" fillId="0" borderId="2" xfId="0" applyFont="1" applyBorder="1" applyAlignment="1">
      <alignment horizontal="center" vertical="top" wrapText="1"/>
    </xf>
    <xf numFmtId="0" fontId="10" fillId="3" borderId="2" xfId="1" applyFont="1" applyFill="1" applyBorder="1" applyAlignment="1">
      <alignment horizontal="center"/>
    </xf>
    <xf numFmtId="0" fontId="10" fillId="0" borderId="2" xfId="1" quotePrefix="1" applyFont="1" applyBorder="1" applyAlignment="1">
      <alignment horizontal="center"/>
    </xf>
    <xf numFmtId="0" fontId="5" fillId="3" borderId="2" xfId="1" applyFont="1" applyFill="1" applyBorder="1" applyAlignment="1">
      <alignment horizontal="center"/>
    </xf>
    <xf numFmtId="0" fontId="5" fillId="0" borderId="2" xfId="1" quotePrefix="1" applyFont="1" applyBorder="1" applyAlignment="1">
      <alignment horizontal="center"/>
    </xf>
    <xf numFmtId="0" fontId="5" fillId="2" borderId="2" xfId="0" applyFont="1" applyFill="1" applyBorder="1" applyAlignment="1">
      <alignment horizontal="center"/>
    </xf>
    <xf numFmtId="2" fontId="10" fillId="0" borderId="2" xfId="0" applyNumberFormat="1" applyFont="1" applyBorder="1" applyAlignment="1">
      <alignment horizontal="center"/>
    </xf>
    <xf numFmtId="0" fontId="10" fillId="0" borderId="2" xfId="0" applyFont="1" applyBorder="1" applyAlignment="1">
      <alignment horizontal="left"/>
    </xf>
    <xf numFmtId="0" fontId="5" fillId="0" borderId="2" xfId="0" applyFont="1" applyBorder="1" applyAlignment="1">
      <alignment horizontal="center"/>
    </xf>
    <xf numFmtId="0" fontId="10" fillId="0" borderId="2" xfId="0" applyFont="1" applyBorder="1" applyAlignment="1">
      <alignment horizontal="center"/>
    </xf>
    <xf numFmtId="0" fontId="10" fillId="3" borderId="5" xfId="0" applyFont="1" applyFill="1" applyBorder="1" applyAlignment="1">
      <alignment horizontal="center"/>
    </xf>
    <xf numFmtId="2" fontId="10" fillId="3" borderId="2" xfId="0" applyNumberFormat="1"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2" fontId="5" fillId="3" borderId="2" xfId="0" applyNumberFormat="1" applyFont="1" applyFill="1" applyBorder="1" applyAlignment="1">
      <alignment horizontal="center"/>
    </xf>
    <xf numFmtId="0" fontId="22" fillId="0" borderId="2" xfId="1" applyFont="1" applyBorder="1" applyAlignment="1">
      <alignment horizontal="center" wrapText="1"/>
    </xf>
    <xf numFmtId="0" fontId="22" fillId="0" borderId="2" xfId="1" quotePrefix="1" applyFont="1" applyBorder="1" applyAlignment="1"/>
    <xf numFmtId="0" fontId="23" fillId="0" borderId="2" xfId="1" applyFont="1" applyBorder="1" applyAlignment="1">
      <alignment horizontal="center"/>
    </xf>
    <xf numFmtId="0" fontId="5" fillId="0" borderId="2" xfId="0" applyFont="1" applyFill="1" applyBorder="1"/>
    <xf numFmtId="0" fontId="10" fillId="0" borderId="8" xfId="0" applyFont="1" applyBorder="1" applyAlignment="1">
      <alignment horizontal="center"/>
    </xf>
    <xf numFmtId="0" fontId="5" fillId="0" borderId="8" xfId="0" applyFont="1" applyBorder="1" applyAlignment="1">
      <alignment horizontal="center"/>
    </xf>
    <xf numFmtId="0" fontId="10" fillId="0" borderId="5" xfId="0" quotePrefix="1" applyFont="1" applyBorder="1" applyAlignment="1">
      <alignment horizontal="center"/>
    </xf>
    <xf numFmtId="2" fontId="0" fillId="0" borderId="2" xfId="0" applyNumberFormat="1" applyBorder="1" applyAlignment="1">
      <alignment horizontal="center"/>
    </xf>
    <xf numFmtId="2" fontId="5" fillId="0" borderId="2" xfId="0" applyNumberFormat="1" applyFont="1" applyBorder="1" applyAlignment="1">
      <alignment horizontal="center"/>
    </xf>
    <xf numFmtId="0" fontId="5" fillId="0" borderId="2" xfId="0" applyFont="1" applyBorder="1" applyAlignment="1">
      <alignment horizontal="center"/>
    </xf>
    <xf numFmtId="0" fontId="10" fillId="0" borderId="2" xfId="0" applyFont="1" applyBorder="1" applyAlignment="1">
      <alignment horizontal="center"/>
    </xf>
    <xf numFmtId="0" fontId="5" fillId="0" borderId="2" xfId="1" applyFont="1" applyBorder="1" applyAlignment="1">
      <alignment horizontal="center" vertical="top" wrapText="1"/>
    </xf>
    <xf numFmtId="0" fontId="10" fillId="0" borderId="0" xfId="2" applyAlignment="1">
      <alignment horizontal="left"/>
    </xf>
    <xf numFmtId="0" fontId="5" fillId="0" borderId="2" xfId="2" applyFont="1" applyBorder="1" applyAlignment="1">
      <alignment horizontal="center"/>
    </xf>
    <xf numFmtId="0" fontId="5" fillId="0" borderId="2" xfId="1" applyFont="1" applyBorder="1" applyAlignment="1">
      <alignment horizontal="left" vertical="center" wrapText="1"/>
    </xf>
    <xf numFmtId="0" fontId="5" fillId="0" borderId="5" xfId="1" applyFont="1" applyBorder="1" applyAlignment="1">
      <alignment vertical="center"/>
    </xf>
    <xf numFmtId="0" fontId="5" fillId="0" borderId="9" xfId="1" applyFont="1" applyBorder="1" applyAlignment="1">
      <alignment vertical="center"/>
    </xf>
    <xf numFmtId="0" fontId="5" fillId="0" borderId="6" xfId="1" applyFont="1" applyBorder="1" applyAlignment="1">
      <alignment vertical="center"/>
    </xf>
    <xf numFmtId="0" fontId="0" fillId="3" borderId="2" xfId="0" applyFill="1" applyBorder="1" applyAlignment="1">
      <alignment horizontal="center"/>
    </xf>
    <xf numFmtId="0" fontId="36" fillId="3" borderId="2" xfId="0" quotePrefix="1" applyFont="1" applyFill="1" applyBorder="1" applyAlignment="1">
      <alignment horizontal="center" vertical="top" wrapText="1"/>
    </xf>
    <xf numFmtId="0" fontId="18" fillId="0" borderId="0" xfId="2" applyFont="1" applyBorder="1" applyAlignment="1">
      <alignment horizontal="left"/>
    </xf>
    <xf numFmtId="0" fontId="18" fillId="0" borderId="0" xfId="2" applyFont="1" applyBorder="1"/>
    <xf numFmtId="0" fontId="3" fillId="0" borderId="1" xfId="0" applyFont="1" applyBorder="1" applyAlignment="1">
      <alignment horizontal="center"/>
    </xf>
    <xf numFmtId="0" fontId="57" fillId="0" borderId="2" xfId="2" applyFont="1" applyBorder="1" applyAlignment="1">
      <alignment horizontal="center" vertical="center" wrapText="1"/>
    </xf>
    <xf numFmtId="0" fontId="10" fillId="0" borderId="0" xfId="0" quotePrefix="1" applyFont="1"/>
    <xf numFmtId="0" fontId="5" fillId="0" borderId="2" xfId="0" applyFont="1" applyBorder="1" applyAlignment="1">
      <alignment horizontal="center"/>
    </xf>
    <xf numFmtId="0" fontId="5" fillId="0" borderId="0" xfId="0" applyFont="1" applyAlignment="1">
      <alignment vertical="top" wrapText="1"/>
    </xf>
    <xf numFmtId="0" fontId="5" fillId="0" borderId="0" xfId="1" applyFont="1" applyAlignment="1">
      <alignment horizontal="center" vertical="top" wrapText="1"/>
    </xf>
    <xf numFmtId="0" fontId="10" fillId="0" borderId="0" xfId="0" applyFont="1"/>
    <xf numFmtId="0" fontId="8" fillId="0" borderId="0" xfId="1" applyFont="1" applyAlignment="1"/>
    <xf numFmtId="0" fontId="10" fillId="0" borderId="0" xfId="2" applyAlignment="1">
      <alignment horizontal="left"/>
    </xf>
    <xf numFmtId="0" fontId="18" fillId="0" borderId="2" xfId="0" applyFont="1" applyBorder="1" applyAlignment="1">
      <alignment horizontal="center" vertical="top" wrapText="1"/>
    </xf>
    <xf numFmtId="0" fontId="5" fillId="3" borderId="0" xfId="0" applyFont="1" applyFill="1" applyBorder="1" applyAlignment="1">
      <alignment horizontal="right"/>
    </xf>
    <xf numFmtId="0" fontId="10" fillId="0" borderId="2" xfId="3" applyBorder="1" applyAlignment="1">
      <alignment horizontal="left"/>
    </xf>
    <xf numFmtId="0" fontId="53"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3" fillId="0" borderId="2" xfId="0" applyFont="1" applyBorder="1" applyAlignment="1">
      <alignment horizontal="center"/>
    </xf>
    <xf numFmtId="0" fontId="47" fillId="0" borderId="2" xfId="0" applyFont="1" applyBorder="1" applyAlignment="1">
      <alignment horizontal="center"/>
    </xf>
    <xf numFmtId="0" fontId="5" fillId="0" borderId="7" xfId="0" applyFont="1" applyBorder="1" applyAlignment="1"/>
    <xf numFmtId="0" fontId="5" fillId="3" borderId="7" xfId="0" applyFont="1" applyFill="1" applyBorder="1" applyAlignment="1"/>
    <xf numFmtId="0" fontId="10" fillId="0" borderId="2" xfId="0" applyFont="1" applyBorder="1" applyAlignment="1">
      <alignment horizontal="center"/>
    </xf>
    <xf numFmtId="0" fontId="5" fillId="0" borderId="2" xfId="1" applyFont="1" applyBorder="1" applyAlignment="1">
      <alignment vertical="center"/>
    </xf>
    <xf numFmtId="0" fontId="5" fillId="0" borderId="0" xfId="0" applyFont="1" applyAlignment="1">
      <alignment vertical="top" wrapText="1"/>
    </xf>
    <xf numFmtId="0" fontId="10"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0" fontId="9"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10" fillId="0" borderId="0" xfId="0" applyFont="1"/>
    <xf numFmtId="0" fontId="2" fillId="0" borderId="0" xfId="6"/>
    <xf numFmtId="0" fontId="2" fillId="0" borderId="0" xfId="6" applyAlignment="1">
      <alignment horizontal="left"/>
    </xf>
    <xf numFmtId="0" fontId="2" fillId="0" borderId="7" xfId="6" applyBorder="1" applyAlignment="1">
      <alignment horizontal="center"/>
    </xf>
    <xf numFmtId="0" fontId="21" fillId="0" borderId="0" xfId="6" applyFont="1"/>
    <xf numFmtId="0" fontId="25" fillId="0" borderId="2" xfId="6" applyFont="1" applyBorder="1" applyAlignment="1">
      <alignment horizontal="center" vertical="top" wrapText="1"/>
    </xf>
    <xf numFmtId="0" fontId="25" fillId="0" borderId="5" xfId="6" applyFont="1" applyBorder="1" applyAlignment="1">
      <alignment horizontal="center" vertical="top" wrapText="1"/>
    </xf>
    <xf numFmtId="0" fontId="21" fillId="0" borderId="0" xfId="6" applyFont="1" applyBorder="1" applyAlignment="1">
      <alignment horizontal="center"/>
    </xf>
    <xf numFmtId="0" fontId="21" fillId="0" borderId="0" xfId="6" applyFont="1" applyAlignment="1">
      <alignment horizontal="center"/>
    </xf>
    <xf numFmtId="0" fontId="25" fillId="0" borderId="3" xfId="6" applyFont="1" applyBorder="1" applyAlignment="1">
      <alignment horizontal="center" vertical="top" wrapText="1"/>
    </xf>
    <xf numFmtId="0" fontId="33" fillId="0" borderId="0" xfId="6" applyFont="1" applyAlignment="1">
      <alignment horizontal="center"/>
    </xf>
    <xf numFmtId="0" fontId="61" fillId="0" borderId="2" xfId="6" applyFont="1" applyBorder="1" applyAlignment="1">
      <alignment horizontal="center" vertical="top" wrapText="1"/>
    </xf>
    <xf numFmtId="0" fontId="56" fillId="0" borderId="2" xfId="6" applyFont="1" applyBorder="1"/>
    <xf numFmtId="0" fontId="2" fillId="0" borderId="2" xfId="6" applyBorder="1"/>
    <xf numFmtId="0" fontId="2" fillId="0" borderId="2" xfId="6" applyFont="1" applyBorder="1" applyAlignment="1">
      <alignment horizontal="center"/>
    </xf>
    <xf numFmtId="0" fontId="47" fillId="0" borderId="2" xfId="6" applyFont="1" applyBorder="1" applyAlignment="1">
      <alignment horizontal="center"/>
    </xf>
    <xf numFmtId="0" fontId="24" fillId="0" borderId="0" xfId="6" applyFont="1" applyAlignment="1">
      <alignment horizontal="left"/>
    </xf>
    <xf numFmtId="0" fontId="27" fillId="0" borderId="0" xfId="6" applyFont="1"/>
    <xf numFmtId="0" fontId="21" fillId="0" borderId="0" xfId="6" applyFont="1" applyAlignment="1">
      <alignment horizontal="center" vertical="top" wrapText="1"/>
    </xf>
    <xf numFmtId="0" fontId="21" fillId="0" borderId="2" xfId="6" applyFont="1" applyBorder="1" applyAlignment="1">
      <alignment horizontal="center" vertical="top" wrapText="1"/>
    </xf>
    <xf numFmtId="0" fontId="23" fillId="0" borderId="2" xfId="6" applyFont="1" applyBorder="1" applyAlignment="1">
      <alignment horizontal="center" vertical="top" wrapText="1"/>
    </xf>
    <xf numFmtId="0" fontId="23" fillId="0" borderId="3" xfId="6" applyFont="1" applyBorder="1" applyAlignment="1">
      <alignment horizontal="center" vertical="top" wrapText="1"/>
    </xf>
    <xf numFmtId="0" fontId="21" fillId="0" borderId="2" xfId="6" applyFont="1" applyBorder="1" applyAlignment="1">
      <alignment horizontal="center"/>
    </xf>
    <xf numFmtId="49" fontId="22" fillId="0" borderId="2" xfId="6" applyNumberFormat="1" applyFont="1" applyBorder="1" applyAlignment="1">
      <alignment vertical="top" wrapText="1"/>
    </xf>
    <xf numFmtId="0" fontId="22" fillId="0" borderId="2" xfId="6" applyFont="1" applyBorder="1" applyAlignment="1">
      <alignment vertical="top" wrapText="1"/>
    </xf>
    <xf numFmtId="0" fontId="2" fillId="0" borderId="0" xfId="6" applyBorder="1"/>
    <xf numFmtId="0" fontId="2" fillId="0" borderId="2" xfId="6" applyBorder="1" applyAlignment="1">
      <alignment horizontal="center"/>
    </xf>
    <xf numFmtId="0" fontId="47" fillId="0" borderId="2" xfId="6" applyFont="1" applyBorder="1"/>
    <xf numFmtId="0" fontId="47" fillId="0" borderId="0" xfId="6" applyFont="1" applyBorder="1"/>
    <xf numFmtId="0" fontId="62" fillId="0" borderId="2" xfId="0" applyFont="1" applyBorder="1" applyAlignment="1">
      <alignment horizontal="center" vertical="top" wrapText="1"/>
    </xf>
    <xf numFmtId="0" fontId="5" fillId="0" borderId="0" xfId="7" applyFont="1"/>
    <xf numFmtId="0" fontId="5" fillId="0" borderId="0" xfId="7" applyFont="1" applyAlignment="1">
      <alignment horizontal="center" vertical="top" wrapText="1"/>
    </xf>
    <xf numFmtId="0" fontId="5" fillId="0" borderId="0" xfId="7" applyFont="1" applyAlignment="1">
      <alignment vertical="top" wrapText="1"/>
    </xf>
    <xf numFmtId="0" fontId="5" fillId="0" borderId="2" xfId="2" applyFont="1" applyBorder="1" applyAlignment="1">
      <alignment horizontal="center"/>
    </xf>
    <xf numFmtId="0" fontId="10" fillId="0" borderId="2" xfId="2" applyBorder="1" applyAlignment="1">
      <alignment horizontal="left"/>
    </xf>
    <xf numFmtId="0" fontId="5" fillId="0" borderId="2" xfId="0" applyFont="1" applyBorder="1" applyAlignment="1">
      <alignment horizontal="center"/>
    </xf>
    <xf numFmtId="0" fontId="10" fillId="0" borderId="2" xfId="0" applyFont="1" applyBorder="1" applyAlignment="1">
      <alignment horizontal="center"/>
    </xf>
    <xf numFmtId="0" fontId="0" fillId="0" borderId="0" xfId="0" applyAlignment="1">
      <alignment vertical="top"/>
    </xf>
    <xf numFmtId="0" fontId="20" fillId="0" borderId="7" xfId="0" applyFont="1" applyBorder="1" applyAlignment="1">
      <alignment horizontal="right"/>
    </xf>
    <xf numFmtId="0" fontId="5" fillId="0" borderId="0" xfId="1" applyFont="1" applyBorder="1" applyAlignment="1">
      <alignment horizontal="right"/>
    </xf>
    <xf numFmtId="2" fontId="10" fillId="0" borderId="0" xfId="0" applyNumberFormat="1" applyFont="1" applyBorder="1" applyAlignment="1">
      <alignment horizontal="left" wrapText="1"/>
    </xf>
    <xf numFmtId="0" fontId="10" fillId="0" borderId="0" xfId="0" applyFont="1"/>
    <xf numFmtId="0" fontId="10" fillId="0" borderId="0" xfId="0" applyFont="1"/>
    <xf numFmtId="0" fontId="64" fillId="0" borderId="2" xfId="0" applyFont="1" applyBorder="1" applyAlignment="1">
      <alignment horizontal="center"/>
    </xf>
    <xf numFmtId="0" fontId="10" fillId="0" borderId="0" xfId="0" applyFont="1"/>
    <xf numFmtId="0" fontId="66" fillId="0" borderId="2" xfId="1" applyFont="1" applyBorder="1" applyAlignment="1">
      <alignment horizontal="center" vertical="top" wrapText="1"/>
    </xf>
    <xf numFmtId="0" fontId="65" fillId="0" borderId="2" xfId="1" applyFont="1" applyBorder="1" applyAlignment="1">
      <alignment horizontal="center"/>
    </xf>
    <xf numFmtId="0" fontId="67" fillId="0" borderId="2" xfId="1" applyFont="1" applyBorder="1" applyAlignment="1">
      <alignment horizontal="center"/>
    </xf>
    <xf numFmtId="0" fontId="58" fillId="0" borderId="2" xfId="3" applyFont="1" applyBorder="1" applyAlignment="1">
      <alignment horizontal="center"/>
    </xf>
    <xf numFmtId="0" fontId="64" fillId="0" borderId="2" xfId="3" applyFont="1" applyBorder="1" applyAlignment="1">
      <alignment horizontal="center"/>
    </xf>
    <xf numFmtId="0" fontId="68" fillId="0" borderId="2" xfId="4" quotePrefix="1" applyFont="1" applyBorder="1" applyAlignment="1">
      <alignment horizontal="center" vertical="top" wrapText="1"/>
    </xf>
    <xf numFmtId="0" fontId="68" fillId="0" borderId="2" xfId="4" applyFont="1" applyBorder="1" applyAlignment="1">
      <alignment horizontal="center" vertical="top" wrapText="1"/>
    </xf>
    <xf numFmtId="0" fontId="58" fillId="0" borderId="0" xfId="4" applyFont="1"/>
    <xf numFmtId="0" fontId="69" fillId="0" borderId="0" xfId="4" applyFont="1" applyAlignment="1">
      <alignment horizontal="right"/>
    </xf>
    <xf numFmtId="0" fontId="70" fillId="0" borderId="0" xfId="2" applyFont="1" applyAlignment="1">
      <alignment horizontal="center"/>
    </xf>
    <xf numFmtId="0" fontId="71" fillId="0" borderId="0" xfId="2" applyFont="1" applyAlignment="1">
      <alignment horizontal="center"/>
    </xf>
    <xf numFmtId="0" fontId="72" fillId="0" borderId="0" xfId="2" applyFont="1" applyAlignment="1"/>
    <xf numFmtId="0" fontId="73" fillId="0" borderId="0" xfId="4" applyFont="1" applyAlignment="1">
      <alignment horizontal="right"/>
    </xf>
    <xf numFmtId="0" fontId="74" fillId="0" borderId="0" xfId="2" applyFont="1" applyAlignment="1">
      <alignment horizontal="center"/>
    </xf>
    <xf numFmtId="0" fontId="78" fillId="0" borderId="2" xfId="4" applyFont="1" applyBorder="1" applyAlignment="1">
      <alignment horizontal="center" vertical="center" wrapText="1"/>
    </xf>
    <xf numFmtId="0" fontId="64" fillId="0" borderId="2" xfId="4" applyFont="1" applyBorder="1" applyAlignment="1">
      <alignment horizontal="center" vertical="center"/>
    </xf>
    <xf numFmtId="0" fontId="78" fillId="0" borderId="2" xfId="4" applyFont="1" applyBorder="1" applyAlignment="1">
      <alignment horizontal="center" vertical="top" wrapText="1"/>
    </xf>
    <xf numFmtId="0" fontId="68" fillId="0" borderId="2" xfId="4" applyFont="1" applyBorder="1" applyAlignment="1">
      <alignment horizontal="left" vertical="top" wrapText="1"/>
    </xf>
    <xf numFmtId="14" fontId="68" fillId="0" borderId="2" xfId="4" applyNumberFormat="1" applyFont="1" applyBorder="1" applyAlignment="1">
      <alignment horizontal="center" vertical="top" wrapText="1"/>
    </xf>
    <xf numFmtId="0" fontId="18" fillId="0" borderId="0" xfId="0" applyFont="1" applyAlignment="1">
      <alignment horizontal="center"/>
    </xf>
    <xf numFmtId="0" fontId="44"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center" vertical="top"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2" xfId="0" applyFont="1" applyBorder="1" applyAlignment="1">
      <alignment horizontal="center" vertical="center"/>
    </xf>
    <xf numFmtId="0" fontId="10" fillId="0" borderId="2" xfId="0" quotePrefix="1"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18" fillId="0" borderId="2" xfId="0" applyFont="1" applyBorder="1" applyAlignment="1">
      <alignment horizontal="center"/>
    </xf>
    <xf numFmtId="0" fontId="16" fillId="0" borderId="0" xfId="0" applyFont="1" applyBorder="1" applyAlignment="1">
      <alignment horizontal="center"/>
    </xf>
    <xf numFmtId="0" fontId="18" fillId="0" borderId="2" xfId="0" applyFont="1" applyBorder="1" applyAlignment="1">
      <alignment horizontal="center" wrapText="1"/>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10" fillId="0" borderId="2" xfId="0" applyFont="1" applyBorder="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20" fillId="0" borderId="5"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20" fillId="0" borderId="2" xfId="0" quotePrefix="1" applyFont="1" applyBorder="1" applyAlignment="1">
      <alignment horizontal="center" vertical="top" wrapText="1"/>
    </xf>
    <xf numFmtId="0" fontId="5" fillId="0" borderId="2"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top" wrapText="1"/>
    </xf>
    <xf numFmtId="0" fontId="5" fillId="0" borderId="5" xfId="0" applyFont="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center" vertical="top" wrapText="1"/>
    </xf>
    <xf numFmtId="0" fontId="5" fillId="0" borderId="9" xfId="0" applyFont="1" applyBorder="1" applyAlignment="1">
      <alignment horizontal="center"/>
    </xf>
    <xf numFmtId="0" fontId="5" fillId="0" borderId="2" xfId="0" applyFont="1" applyBorder="1" applyAlignment="1">
      <alignment horizontal="left"/>
    </xf>
    <xf numFmtId="0" fontId="5" fillId="0" borderId="0" xfId="0" applyFont="1" applyBorder="1" applyAlignment="1">
      <alignment horizontal="left" vertical="top" wrapText="1"/>
    </xf>
    <xf numFmtId="0" fontId="20" fillId="0" borderId="9" xfId="0" quotePrefix="1" applyFont="1" applyBorder="1" applyAlignment="1">
      <alignment horizontal="center" vertical="top" wrapText="1"/>
    </xf>
    <xf numFmtId="0" fontId="17" fillId="0" borderId="0" xfId="0" applyFont="1" applyAlignment="1">
      <alignment horizontal="right"/>
    </xf>
    <xf numFmtId="0" fontId="9"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vertical="top"/>
    </xf>
    <xf numFmtId="0" fontId="5" fillId="0" borderId="0" xfId="0" applyFont="1" applyBorder="1" applyAlignment="1">
      <alignment horizontal="left"/>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0" xfId="0" applyFont="1" applyAlignment="1">
      <alignment horizontal="left" vertical="top" wrapText="1"/>
    </xf>
    <xf numFmtId="0" fontId="18" fillId="0" borderId="0" xfId="0" applyFont="1" applyBorder="1" applyAlignment="1">
      <alignment horizontal="left" wrapText="1"/>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19" fillId="0" borderId="0" xfId="0" applyFont="1" applyAlignment="1">
      <alignment horizontal="center"/>
    </xf>
    <xf numFmtId="0" fontId="5" fillId="0" borderId="1" xfId="0" applyFont="1" applyBorder="1" applyAlignment="1">
      <alignment vertical="top"/>
    </xf>
    <xf numFmtId="0" fontId="5" fillId="0" borderId="3" xfId="0" applyFont="1" applyBorder="1" applyAlignment="1">
      <alignment vertical="top"/>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8" fillId="0" borderId="7" xfId="0" applyFont="1" applyBorder="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78" fillId="0" borderId="2" xfId="4" applyFont="1" applyBorder="1" applyAlignment="1">
      <alignment horizontal="center" vertical="top" wrapText="1"/>
    </xf>
    <xf numFmtId="0" fontId="78" fillId="0" borderId="2" xfId="4" applyFont="1" applyBorder="1" applyAlignment="1">
      <alignment horizontal="center" vertical="center" wrapText="1"/>
    </xf>
    <xf numFmtId="0" fontId="78" fillId="0" borderId="1" xfId="4" applyFont="1" applyBorder="1" applyAlignment="1">
      <alignment horizontal="center" vertical="center" wrapText="1"/>
    </xf>
    <xf numFmtId="0" fontId="78" fillId="0" borderId="10" xfId="4" applyFont="1" applyBorder="1" applyAlignment="1">
      <alignment horizontal="center" vertical="center" wrapText="1"/>
    </xf>
    <xf numFmtId="0" fontId="78" fillId="0" borderId="3" xfId="4" applyFont="1" applyBorder="1" applyAlignment="1">
      <alignment horizontal="center" vertical="center" wrapText="1"/>
    </xf>
    <xf numFmtId="0" fontId="78" fillId="0" borderId="12" xfId="4" applyFont="1" applyBorder="1" applyAlignment="1">
      <alignment horizontal="center" vertical="center" wrapText="1"/>
    </xf>
    <xf numFmtId="0" fontId="78" fillId="0" borderId="13" xfId="4" applyFont="1" applyBorder="1" applyAlignment="1">
      <alignment horizontal="center" vertical="center" wrapText="1"/>
    </xf>
    <xf numFmtId="0" fontId="78" fillId="0" borderId="14" xfId="4" applyFont="1" applyBorder="1" applyAlignment="1">
      <alignment horizontal="center" vertical="center" wrapText="1"/>
    </xf>
    <xf numFmtId="0" fontId="78" fillId="0" borderId="8" xfId="4" applyFont="1" applyBorder="1" applyAlignment="1">
      <alignment horizontal="center" vertical="center" wrapText="1"/>
    </xf>
    <xf numFmtId="0" fontId="78" fillId="0" borderId="7" xfId="4" applyFont="1" applyBorder="1" applyAlignment="1">
      <alignment horizontal="center" vertical="center" wrapText="1"/>
    </xf>
    <xf numFmtId="0" fontId="78" fillId="0" borderId="15" xfId="4" applyFont="1" applyBorder="1" applyAlignment="1">
      <alignment horizontal="center" vertical="center" wrapText="1"/>
    </xf>
    <xf numFmtId="0" fontId="72" fillId="0" borderId="0" xfId="2" applyFont="1" applyAlignment="1">
      <alignment horizontal="center"/>
    </xf>
    <xf numFmtId="0" fontId="74" fillId="0" borderId="0" xfId="2" applyFont="1" applyAlignment="1">
      <alignment horizontal="center"/>
    </xf>
    <xf numFmtId="0" fontId="75" fillId="0" borderId="0" xfId="2" applyFont="1" applyAlignment="1">
      <alignment horizontal="center"/>
    </xf>
    <xf numFmtId="0" fontId="76" fillId="0" borderId="0" xfId="2" applyFont="1" applyAlignment="1">
      <alignment horizontal="center"/>
    </xf>
    <xf numFmtId="0" fontId="64" fillId="0" borderId="0" xfId="4" applyFont="1" applyAlignment="1">
      <alignment horizontal="left"/>
    </xf>
    <xf numFmtId="0" fontId="77" fillId="0" borderId="7" xfId="4" applyFont="1" applyBorder="1" applyAlignment="1">
      <alignment horizontal="center"/>
    </xf>
    <xf numFmtId="0" fontId="78" fillId="0" borderId="12" xfId="4" applyFont="1" applyBorder="1" applyAlignment="1">
      <alignment horizontal="center" vertical="top" wrapText="1"/>
    </xf>
    <xf numFmtId="0" fontId="78" fillId="0" borderId="13" xfId="4" applyFont="1" applyBorder="1" applyAlignment="1">
      <alignment horizontal="center" vertical="top" wrapText="1"/>
    </xf>
    <xf numFmtId="0" fontId="78" fillId="0" borderId="14" xfId="4" applyFont="1" applyBorder="1" applyAlignment="1">
      <alignment horizontal="center" vertical="top" wrapText="1"/>
    </xf>
    <xf numFmtId="0" fontId="78" fillId="0" borderId="8" xfId="4" applyFont="1" applyBorder="1" applyAlignment="1">
      <alignment horizontal="center" vertical="top" wrapText="1"/>
    </xf>
    <xf numFmtId="0" fontId="78" fillId="0" borderId="7" xfId="4" applyFont="1" applyBorder="1" applyAlignment="1">
      <alignment horizontal="center" vertical="top" wrapText="1"/>
    </xf>
    <xf numFmtId="0" fontId="78" fillId="0" borderId="15" xfId="4" applyFont="1" applyBorder="1" applyAlignment="1">
      <alignment horizontal="center" vertical="top" wrapText="1"/>
    </xf>
    <xf numFmtId="0" fontId="5" fillId="0" borderId="0" xfId="4" applyFont="1" applyAlignment="1">
      <alignment horizontal="left"/>
    </xf>
    <xf numFmtId="0" fontId="71" fillId="0" borderId="5" xfId="4" applyFont="1" applyBorder="1" applyAlignment="1">
      <alignment horizontal="center" vertical="top" wrapText="1"/>
    </xf>
    <xf numFmtId="0" fontId="71" fillId="0" borderId="6" xfId="4" applyFont="1" applyBorder="1" applyAlignment="1">
      <alignment horizontal="center" vertical="top" wrapText="1"/>
    </xf>
    <xf numFmtId="0" fontId="16" fillId="0" borderId="0" xfId="4" applyFont="1" applyAlignment="1">
      <alignment horizontal="left"/>
    </xf>
    <xf numFmtId="0" fontId="9" fillId="0" borderId="0" xfId="2" applyFont="1" applyAlignment="1">
      <alignment horizontal="right" vertical="top" wrapText="1"/>
    </xf>
    <xf numFmtId="0" fontId="5" fillId="0" borderId="0" xfId="1" applyFont="1" applyAlignment="1">
      <alignment horizontal="center" vertical="top" wrapText="1"/>
    </xf>
    <xf numFmtId="0" fontId="5"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Alignment="1">
      <alignment horizontal="center" wrapText="1"/>
    </xf>
    <xf numFmtId="0" fontId="20" fillId="0" borderId="7" xfId="0" applyFont="1" applyBorder="1" applyAlignment="1">
      <alignment horizontal="right"/>
    </xf>
    <xf numFmtId="0" fontId="0" fillId="0" borderId="0" xfId="0" applyAlignment="1">
      <alignment horizontal="center"/>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Alignment="1">
      <alignment horizontal="left" vertical="top" wrapText="1"/>
    </xf>
    <xf numFmtId="0" fontId="5" fillId="0" borderId="4" xfId="0" applyFont="1" applyBorder="1" applyAlignment="1">
      <alignment horizontal="center"/>
    </xf>
    <xf numFmtId="0" fontId="5" fillId="0" borderId="13" xfId="0" applyFont="1" applyBorder="1" applyAlignment="1">
      <alignment horizontal="left"/>
    </xf>
    <xf numFmtId="0" fontId="20" fillId="0" borderId="0" xfId="0" applyFont="1" applyBorder="1" applyAlignment="1">
      <alignment horizontal="center"/>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6"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5" fillId="0" borderId="6" xfId="0" applyFont="1" applyBorder="1" applyAlignment="1">
      <alignment horizontal="center" vertical="top"/>
    </xf>
    <xf numFmtId="0" fontId="5" fillId="0" borderId="9" xfId="0" applyFont="1" applyBorder="1" applyAlignment="1">
      <alignment horizontal="center" wrapText="1"/>
    </xf>
    <xf numFmtId="0" fontId="5" fillId="0" borderId="5" xfId="0" applyFont="1" applyBorder="1" applyAlignment="1">
      <alignment horizontal="center" vertical="top"/>
    </xf>
    <xf numFmtId="0" fontId="5" fillId="0" borderId="0" xfId="5" applyFont="1" applyAlignment="1">
      <alignment horizontal="center" vertical="top" wrapText="1"/>
    </xf>
    <xf numFmtId="0" fontId="10" fillId="0" borderId="0" xfId="0" applyFont="1"/>
    <xf numFmtId="0" fontId="5" fillId="0" borderId="0" xfId="0" applyFont="1" applyBorder="1" applyAlignment="1">
      <alignment horizontal="right"/>
    </xf>
    <xf numFmtId="0" fontId="20" fillId="0" borderId="7" xfId="0" applyFont="1" applyBorder="1" applyAlignment="1">
      <alignment horizontal="center"/>
    </xf>
    <xf numFmtId="0" fontId="17" fillId="0" borderId="0" xfId="0" applyFont="1" applyAlignment="1">
      <alignment horizontal="left"/>
    </xf>
    <xf numFmtId="0" fontId="7" fillId="0" borderId="0" xfId="0" applyFont="1" applyAlignment="1">
      <alignment horizontal="center"/>
    </xf>
    <xf numFmtId="0" fontId="9" fillId="0" borderId="0" xfId="1" applyFont="1" applyAlignment="1">
      <alignment horizontal="center"/>
    </xf>
    <xf numFmtId="0" fontId="14" fillId="0" borderId="0" xfId="1" applyFont="1" applyAlignment="1">
      <alignment horizontal="center"/>
    </xf>
    <xf numFmtId="0" fontId="5" fillId="0" borderId="2" xfId="1" applyFont="1" applyBorder="1" applyAlignment="1">
      <alignment horizontal="center" vertical="top" wrapText="1"/>
    </xf>
    <xf numFmtId="0" fontId="5" fillId="3" borderId="1" xfId="1" applyFont="1" applyFill="1" applyBorder="1" applyAlignment="1">
      <alignment horizontal="center" vertical="top" wrapText="1"/>
    </xf>
    <xf numFmtId="0" fontId="5" fillId="3" borderId="10" xfId="1" applyFont="1" applyFill="1" applyBorder="1" applyAlignment="1">
      <alignment horizontal="center" vertical="top" wrapText="1"/>
    </xf>
    <xf numFmtId="0" fontId="5" fillId="3" borderId="3" xfId="1" applyFont="1" applyFill="1" applyBorder="1" applyAlignment="1">
      <alignment horizontal="center" vertical="top" wrapText="1"/>
    </xf>
    <xf numFmtId="0" fontId="11" fillId="0" borderId="0" xfId="1" applyFont="1" applyBorder="1" applyAlignment="1">
      <alignment horizontal="left"/>
    </xf>
    <xf numFmtId="0" fontId="5" fillId="0" borderId="1" xfId="1" applyFont="1" applyBorder="1" applyAlignment="1">
      <alignment horizontal="center" vertical="top" wrapText="1"/>
    </xf>
    <xf numFmtId="0" fontId="5" fillId="0" borderId="10" xfId="1" applyFont="1" applyBorder="1" applyAlignment="1">
      <alignment horizontal="center" vertical="top" wrapText="1"/>
    </xf>
    <xf numFmtId="0" fontId="5" fillId="0" borderId="3" xfId="1" applyFont="1" applyBorder="1" applyAlignment="1">
      <alignment horizontal="center" vertical="top" wrapText="1"/>
    </xf>
    <xf numFmtId="0" fontId="5" fillId="0" borderId="2" xfId="1" applyFont="1" applyBorder="1" applyAlignment="1">
      <alignment horizontal="center" vertical="center"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14" xfId="0" applyFont="1" applyBorder="1" applyAlignment="1">
      <alignment horizontal="center" vertical="top" wrapText="1"/>
    </xf>
    <xf numFmtId="0" fontId="10" fillId="0" borderId="0" xfId="0" applyFont="1" applyBorder="1" applyAlignment="1">
      <alignment horizontal="left" vertical="top" wrapText="1"/>
    </xf>
    <xf numFmtId="0" fontId="14" fillId="0" borderId="0" xfId="2" applyFont="1" applyAlignment="1">
      <alignment horizontal="center"/>
    </xf>
    <xf numFmtId="0" fontId="6" fillId="0" borderId="0" xfId="0" applyFont="1" applyAlignment="1">
      <alignment horizontal="right"/>
    </xf>
    <xf numFmtId="0" fontId="9" fillId="0" borderId="0" xfId="0" applyFont="1" applyAlignment="1">
      <alignment horizontal="left"/>
    </xf>
    <xf numFmtId="0" fontId="5" fillId="0" borderId="0" xfId="0" applyFont="1" applyAlignment="1">
      <alignment horizontal="right"/>
    </xf>
    <xf numFmtId="0" fontId="5" fillId="0" borderId="9" xfId="0" applyFont="1" applyBorder="1" applyAlignment="1">
      <alignment horizontal="center" vertical="top"/>
    </xf>
    <xf numFmtId="0" fontId="5" fillId="0" borderId="1" xfId="0" applyFont="1" applyBorder="1" applyAlignment="1">
      <alignment horizontal="center" vertical="top"/>
    </xf>
    <xf numFmtId="0" fontId="5" fillId="0" borderId="3" xfId="0" applyFont="1" applyBorder="1" applyAlignment="1">
      <alignment horizontal="center" vertical="top"/>
    </xf>
    <xf numFmtId="0" fontId="11" fillId="0" borderId="0" xfId="0" applyFont="1" applyAlignment="1">
      <alignment horizontal="center" wrapText="1"/>
    </xf>
    <xf numFmtId="0" fontId="10" fillId="0" borderId="2"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20" fillId="0" borderId="0" xfId="0" applyFont="1" applyBorder="1" applyAlignment="1">
      <alignment horizontal="right"/>
    </xf>
    <xf numFmtId="0" fontId="51" fillId="0" borderId="2" xfId="0" applyFont="1" applyBorder="1" applyAlignment="1">
      <alignment horizontal="center" vertical="top" wrapText="1"/>
    </xf>
    <xf numFmtId="0" fontId="20" fillId="0" borderId="7" xfId="0" applyFont="1" applyBorder="1" applyAlignment="1">
      <alignment horizontal="left"/>
    </xf>
    <xf numFmtId="0" fontId="5" fillId="0" borderId="7" xfId="0" applyFont="1" applyBorder="1" applyAlignment="1">
      <alignment horizontal="left"/>
    </xf>
    <xf numFmtId="0" fontId="42" fillId="0" borderId="0" xfId="0" applyFont="1" applyAlignment="1">
      <alignment horizontal="center"/>
    </xf>
    <xf numFmtId="0" fontId="55" fillId="0" borderId="0" xfId="0" applyFont="1" applyBorder="1" applyAlignment="1">
      <alignment horizontal="center" vertical="top"/>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37" fillId="0" borderId="5" xfId="0" applyFont="1" applyBorder="1" applyAlignment="1">
      <alignment horizontal="center" vertical="top" wrapText="1"/>
    </xf>
    <xf numFmtId="0" fontId="37" fillId="0" borderId="9" xfId="0" applyFont="1" applyBorder="1" applyAlignment="1">
      <alignment horizontal="center" vertical="top" wrapText="1"/>
    </xf>
    <xf numFmtId="0" fontId="37" fillId="0" borderId="6" xfId="0" applyFont="1" applyBorder="1" applyAlignment="1">
      <alignment horizontal="center" vertical="top" wrapText="1"/>
    </xf>
    <xf numFmtId="0" fontId="8" fillId="0" borderId="0" xfId="1" applyFont="1" applyAlignment="1">
      <alignment horizontal="center"/>
    </xf>
    <xf numFmtId="0" fontId="8" fillId="0" borderId="0" xfId="1" applyFont="1" applyAlignment="1"/>
    <xf numFmtId="0" fontId="5" fillId="0" borderId="0" xfId="1" applyFont="1" applyAlignment="1">
      <alignment horizontal="left"/>
    </xf>
    <xf numFmtId="0" fontId="5" fillId="3" borderId="1" xfId="1" quotePrefix="1" applyFont="1" applyFill="1" applyBorder="1" applyAlignment="1">
      <alignment horizontal="center" vertical="center" wrapText="1"/>
    </xf>
    <xf numFmtId="0" fontId="5" fillId="3" borderId="3" xfId="1" quotePrefix="1" applyFont="1" applyFill="1" applyBorder="1" applyAlignment="1">
      <alignment horizontal="center" vertical="center" wrapText="1"/>
    </xf>
    <xf numFmtId="0" fontId="5" fillId="3" borderId="5" xfId="1" quotePrefix="1" applyFont="1" applyFill="1" applyBorder="1" applyAlignment="1">
      <alignment horizontal="center" vertical="center" wrapText="1"/>
    </xf>
    <xf numFmtId="0" fontId="5" fillId="3" borderId="9" xfId="1" quotePrefix="1" applyFont="1" applyFill="1" applyBorder="1" applyAlignment="1">
      <alignment horizontal="center" vertical="center" wrapText="1"/>
    </xf>
    <xf numFmtId="0" fontId="5" fillId="3" borderId="6" xfId="1" quotePrefix="1" applyFont="1" applyFill="1" applyBorder="1" applyAlignment="1">
      <alignment horizontal="center" vertical="center" wrapText="1"/>
    </xf>
    <xf numFmtId="0" fontId="5" fillId="0" borderId="0" xfId="1" applyFont="1" applyBorder="1" applyAlignment="1">
      <alignment horizontal="center" vertical="top" wrapText="1"/>
    </xf>
    <xf numFmtId="0" fontId="5" fillId="0" borderId="1" xfId="1" applyFont="1" applyBorder="1" applyAlignment="1">
      <alignment horizontal="left" vertical="center" wrapText="1"/>
    </xf>
    <xf numFmtId="0" fontId="5" fillId="0" borderId="10" xfId="1" applyFont="1" applyBorder="1" applyAlignment="1">
      <alignment horizontal="left" vertical="center" wrapText="1"/>
    </xf>
    <xf numFmtId="0" fontId="5" fillId="0" borderId="3" xfId="1" applyFont="1" applyBorder="1" applyAlignment="1">
      <alignment horizontal="left" vertical="center" wrapText="1"/>
    </xf>
    <xf numFmtId="0" fontId="5" fillId="0" borderId="5" xfId="1" applyFont="1" applyBorder="1" applyAlignment="1">
      <alignment horizontal="left" vertical="center"/>
    </xf>
    <xf numFmtId="0" fontId="5" fillId="0" borderId="9" xfId="1" applyFont="1" applyBorder="1" applyAlignment="1">
      <alignment horizontal="left" vertical="center"/>
    </xf>
    <xf numFmtId="0" fontId="5" fillId="0" borderId="6" xfId="1" applyFont="1" applyBorder="1" applyAlignment="1">
      <alignment horizontal="left" vertical="center"/>
    </xf>
    <xf numFmtId="0" fontId="5" fillId="0" borderId="0" xfId="5" applyFont="1" applyAlignment="1">
      <alignment horizontal="center"/>
    </xf>
    <xf numFmtId="0" fontId="62" fillId="0" borderId="2" xfId="0" applyFont="1" applyBorder="1" applyAlignment="1">
      <alignment horizontal="center" vertical="top" wrapText="1"/>
    </xf>
    <xf numFmtId="0" fontId="48" fillId="0" borderId="0" xfId="0" applyFont="1" applyAlignment="1">
      <alignment horizontal="right"/>
    </xf>
    <xf numFmtId="0" fontId="5" fillId="0" borderId="0" xfId="7" applyFont="1" applyAlignment="1"/>
    <xf numFmtId="0" fontId="10" fillId="0" borderId="13" xfId="0" applyFont="1" applyBorder="1" applyAlignment="1">
      <alignment horizontal="left" vertical="top" wrapText="1"/>
    </xf>
    <xf numFmtId="0" fontId="5" fillId="0" borderId="0" xfId="7" applyFont="1" applyAlignment="1">
      <alignment vertical="top"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5" xfId="0" applyFont="1" applyFill="1" applyBorder="1" applyAlignment="1">
      <alignment horizontal="center" vertical="center"/>
    </xf>
    <xf numFmtId="0" fontId="62" fillId="0" borderId="1" xfId="0" applyFont="1" applyBorder="1" applyAlignment="1">
      <alignment horizontal="center" vertical="top" wrapText="1"/>
    </xf>
    <xf numFmtId="0" fontId="62" fillId="0" borderId="10" xfId="0" applyFont="1" applyBorder="1" applyAlignment="1">
      <alignment horizontal="center" vertical="top" wrapText="1"/>
    </xf>
    <xf numFmtId="0" fontId="62" fillId="0" borderId="3" xfId="0" applyFont="1" applyBorder="1" applyAlignment="1">
      <alignment horizontal="center" vertical="top" wrapText="1"/>
    </xf>
    <xf numFmtId="0" fontId="19" fillId="0" borderId="0" xfId="0" applyFont="1" applyAlignment="1">
      <alignment horizontal="center" wrapText="1"/>
    </xf>
    <xf numFmtId="0" fontId="20" fillId="0" borderId="1" xfId="0" applyFont="1" applyBorder="1" applyAlignment="1">
      <alignment horizontal="center"/>
    </xf>
    <xf numFmtId="0" fontId="20" fillId="0" borderId="10" xfId="0" applyFont="1" applyBorder="1" applyAlignment="1">
      <alignment horizontal="center"/>
    </xf>
    <xf numFmtId="0" fontId="20" fillId="0" borderId="3" xfId="0" applyFont="1" applyBorder="1" applyAlignment="1">
      <alignment horizontal="center"/>
    </xf>
    <xf numFmtId="0" fontId="20" fillId="0" borderId="1" xfId="0" applyFont="1" applyBorder="1" applyAlignment="1">
      <alignment horizont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0" xfId="0" applyFont="1" applyAlignment="1">
      <alignment vertical="top" wrapText="1"/>
    </xf>
    <xf numFmtId="0" fontId="5" fillId="0" borderId="0" xfId="0" applyFont="1" applyFill="1" applyBorder="1" applyAlignment="1">
      <alignment horizontal="left"/>
    </xf>
    <xf numFmtId="0" fontId="8" fillId="0" borderId="0" xfId="0" applyFont="1" applyAlignment="1">
      <alignment horizontal="center" vertical="top" wrapText="1"/>
    </xf>
    <xf numFmtId="0" fontId="47" fillId="3" borderId="5" xfId="0" applyFont="1" applyFill="1" applyBorder="1" applyAlignment="1">
      <alignment horizontal="center" vertical="top" wrapText="1"/>
    </xf>
    <xf numFmtId="0" fontId="47" fillId="3" borderId="9" xfId="0" applyFont="1" applyFill="1" applyBorder="1" applyAlignment="1">
      <alignment horizontal="center" vertical="top" wrapText="1"/>
    </xf>
    <xf numFmtId="0" fontId="47" fillId="3" borderId="6" xfId="0" applyFont="1" applyFill="1" applyBorder="1" applyAlignment="1">
      <alignment horizontal="center" vertical="top" wrapText="1"/>
    </xf>
    <xf numFmtId="0" fontId="38" fillId="0" borderId="0" xfId="0" applyFont="1" applyBorder="1" applyAlignment="1">
      <alignment horizontal="center"/>
    </xf>
    <xf numFmtId="0" fontId="47" fillId="0" borderId="2" xfId="0" applyFont="1" applyBorder="1" applyAlignment="1">
      <alignment horizontal="center" vertical="top" wrapText="1"/>
    </xf>
    <xf numFmtId="0" fontId="20" fillId="3" borderId="7" xfId="0" applyFont="1" applyFill="1" applyBorder="1" applyAlignment="1">
      <alignment horizontal="right"/>
    </xf>
    <xf numFmtId="0" fontId="37" fillId="0" borderId="7" xfId="0" applyFont="1" applyBorder="1" applyAlignment="1">
      <alignment horizontal="left"/>
    </xf>
    <xf numFmtId="0" fontId="5" fillId="3" borderId="2" xfId="0" applyFont="1" applyFill="1" applyBorder="1" applyAlignment="1">
      <alignment horizontal="center" vertical="top" wrapText="1"/>
    </xf>
    <xf numFmtId="0" fontId="38" fillId="0" borderId="1" xfId="0" applyFont="1" applyBorder="1" applyAlignment="1">
      <alignment horizontal="left" vertical="top" wrapText="1"/>
    </xf>
    <xf numFmtId="0" fontId="38" fillId="0" borderId="10" xfId="0" quotePrefix="1" applyFont="1" applyBorder="1" applyAlignment="1">
      <alignment horizontal="left" vertical="top" wrapText="1"/>
    </xf>
    <xf numFmtId="0" fontId="38" fillId="0" borderId="3" xfId="0" quotePrefix="1" applyFont="1" applyBorder="1" applyAlignment="1">
      <alignment horizontal="left" vertical="top" wrapText="1"/>
    </xf>
    <xf numFmtId="0" fontId="5" fillId="0" borderId="2" xfId="2" applyFont="1" applyBorder="1" applyAlignment="1">
      <alignment horizontal="center" vertical="top" wrapText="1"/>
    </xf>
    <xf numFmtId="0" fontId="0" fillId="0" borderId="2" xfId="0" applyBorder="1" applyAlignment="1">
      <alignment horizontal="center" vertical="top" wrapText="1"/>
    </xf>
    <xf numFmtId="0" fontId="9" fillId="0" borderId="0" xfId="2" applyFont="1" applyAlignment="1">
      <alignment horizontal="center"/>
    </xf>
    <xf numFmtId="0" fontId="0" fillId="0" borderId="0" xfId="0" applyAlignment="1">
      <alignment horizontal="left"/>
    </xf>
    <xf numFmtId="0" fontId="8" fillId="0" borderId="0" xfId="2" applyFont="1" applyAlignment="1">
      <alignment horizontal="center"/>
    </xf>
    <xf numFmtId="0" fontId="9" fillId="0" borderId="0" xfId="2" applyFont="1" applyAlignment="1">
      <alignment horizontal="center" vertical="top" wrapText="1"/>
    </xf>
    <xf numFmtId="0" fontId="5" fillId="0" borderId="2" xfId="0" applyFont="1" applyBorder="1" applyAlignment="1">
      <alignment horizontal="center" vertical="center" wrapText="1"/>
    </xf>
    <xf numFmtId="0" fontId="5" fillId="0" borderId="2" xfId="2" applyFont="1" applyBorder="1" applyAlignment="1">
      <alignment horizontal="center" vertical="center" wrapText="1"/>
    </xf>
    <xf numFmtId="0" fontId="10" fillId="0" borderId="0" xfId="2" applyAlignment="1">
      <alignment horizontal="center"/>
    </xf>
    <xf numFmtId="0" fontId="11" fillId="0" borderId="0" xfId="2" applyFont="1" applyAlignment="1">
      <alignment horizontal="center"/>
    </xf>
    <xf numFmtId="0" fontId="5" fillId="0" borderId="5" xfId="2" applyFont="1" applyBorder="1" applyAlignment="1">
      <alignment horizontal="center" vertical="top"/>
    </xf>
    <xf numFmtId="0" fontId="5" fillId="0" borderId="9" xfId="2" applyFont="1" applyBorder="1" applyAlignment="1">
      <alignment horizontal="center" vertical="top"/>
    </xf>
    <xf numFmtId="0" fontId="5" fillId="0" borderId="6" xfId="2" applyFont="1" applyBorder="1" applyAlignment="1">
      <alignment horizontal="center" vertical="top"/>
    </xf>
    <xf numFmtId="0" fontId="10" fillId="0" borderId="0" xfId="2" applyAlignment="1">
      <alignment horizontal="left"/>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9" fillId="0" borderId="5" xfId="2" applyFont="1" applyBorder="1" applyAlignment="1">
      <alignment horizontal="center" vertical="top"/>
    </xf>
    <xf numFmtId="0" fontId="9" fillId="0" borderId="9" xfId="2" applyFont="1" applyBorder="1" applyAlignment="1">
      <alignment horizontal="center" vertical="top"/>
    </xf>
    <xf numFmtId="0" fontId="9" fillId="0" borderId="16" xfId="2" applyFont="1" applyBorder="1" applyAlignment="1">
      <alignment horizontal="center" vertical="top"/>
    </xf>
    <xf numFmtId="0" fontId="7" fillId="0" borderId="0" xfId="2" applyFont="1" applyAlignment="1">
      <alignment horizontal="center"/>
    </xf>
    <xf numFmtId="0" fontId="5" fillId="0" borderId="9" xfId="2" applyFont="1" applyBorder="1" applyAlignment="1">
      <alignment horizontal="center" vertical="top" wrapText="1"/>
    </xf>
    <xf numFmtId="0" fontId="5" fillId="0" borderId="6" xfId="2" applyFont="1" applyBorder="1" applyAlignment="1">
      <alignment horizontal="center" vertical="top" wrapText="1"/>
    </xf>
    <xf numFmtId="0" fontId="5" fillId="0" borderId="5" xfId="2" applyFont="1" applyBorder="1" applyAlignment="1">
      <alignment horizontal="center" vertical="top" wrapText="1"/>
    </xf>
    <xf numFmtId="0" fontId="34" fillId="0" borderId="0" xfId="0" applyFont="1" applyAlignment="1">
      <alignment horizontal="right"/>
    </xf>
    <xf numFmtId="0" fontId="37" fillId="0" borderId="0" xfId="0" applyFont="1" applyAlignment="1">
      <alignment horizontal="center"/>
    </xf>
    <xf numFmtId="0" fontId="18" fillId="0" borderId="0" xfId="1" applyFont="1" applyAlignment="1">
      <alignment horizontal="center"/>
    </xf>
    <xf numFmtId="0" fontId="37" fillId="0" borderId="10" xfId="0" applyFont="1" applyBorder="1" applyAlignment="1">
      <alignment horizontal="center" vertical="top" wrapText="1"/>
    </xf>
    <xf numFmtId="0" fontId="5" fillId="3" borderId="11" xfId="1" quotePrefix="1" applyFont="1" applyFill="1" applyBorder="1" applyAlignment="1">
      <alignment horizontal="center" vertical="center" wrapText="1"/>
    </xf>
    <xf numFmtId="0" fontId="5" fillId="3" borderId="0" xfId="1" quotePrefix="1" applyFont="1" applyFill="1" applyBorder="1" applyAlignment="1">
      <alignment horizontal="center" vertical="center" wrapText="1"/>
    </xf>
    <xf numFmtId="0" fontId="5" fillId="3" borderId="2" xfId="1" applyFont="1" applyFill="1" applyBorder="1" applyAlignment="1">
      <alignment horizontal="center" vertical="center" wrapText="1"/>
    </xf>
    <xf numFmtId="0" fontId="20" fillId="0" borderId="0" xfId="1" applyFont="1" applyAlignment="1">
      <alignment horizontal="right"/>
    </xf>
    <xf numFmtId="0" fontId="63" fillId="0" borderId="1" xfId="1" applyFont="1" applyBorder="1" applyAlignment="1">
      <alignment horizontal="center" vertical="center" wrapText="1"/>
    </xf>
    <xf numFmtId="0" fontId="63" fillId="0" borderId="10" xfId="1" applyFont="1" applyBorder="1" applyAlignment="1">
      <alignment horizontal="center" vertical="center" wrapText="1"/>
    </xf>
    <xf numFmtId="0" fontId="63" fillId="0" borderId="3" xfId="1" applyFont="1" applyBorder="1" applyAlignment="1">
      <alignment horizontal="center" vertical="center" wrapText="1"/>
    </xf>
    <xf numFmtId="0" fontId="59" fillId="0" borderId="0" xfId="0" applyFont="1" applyBorder="1" applyAlignment="1">
      <alignment horizontal="left" vertical="center" wrapText="1"/>
    </xf>
    <xf numFmtId="0" fontId="50" fillId="0" borderId="0" xfId="0" applyFont="1" applyBorder="1" applyAlignment="1">
      <alignment horizontal="center" vertical="top"/>
    </xf>
    <xf numFmtId="0" fontId="51" fillId="0" borderId="1" xfId="0" applyFont="1" applyBorder="1" applyAlignment="1">
      <alignment horizontal="center" vertical="top" wrapText="1"/>
    </xf>
    <xf numFmtId="0" fontId="51" fillId="0" borderId="10" xfId="0" applyFont="1" applyBorder="1" applyAlignment="1">
      <alignment horizontal="center" vertical="top" wrapText="1"/>
    </xf>
    <xf numFmtId="0" fontId="51" fillId="0" borderId="3" xfId="0" applyFont="1" applyBorder="1" applyAlignment="1">
      <alignment horizontal="center" vertical="top" wrapText="1"/>
    </xf>
    <xf numFmtId="0" fontId="51" fillId="0" borderId="12" xfId="0" applyFont="1" applyBorder="1" applyAlignment="1">
      <alignment horizontal="center" vertical="top" wrapText="1"/>
    </xf>
    <xf numFmtId="0" fontId="51" fillId="0" borderId="13" xfId="0" applyFont="1" applyBorder="1" applyAlignment="1">
      <alignment horizontal="center" vertical="top" wrapText="1"/>
    </xf>
    <xf numFmtId="0" fontId="51" fillId="0" borderId="14" xfId="0" applyFont="1" applyBorder="1" applyAlignment="1">
      <alignment horizontal="center" vertical="top" wrapText="1"/>
    </xf>
    <xf numFmtId="0" fontId="51" fillId="0" borderId="11" xfId="0" applyFont="1" applyBorder="1" applyAlignment="1">
      <alignment horizontal="center" vertical="top" wrapText="1"/>
    </xf>
    <xf numFmtId="0" fontId="51" fillId="0" borderId="0" xfId="0" applyFont="1" applyBorder="1" applyAlignment="1">
      <alignment horizontal="center" vertical="top" wrapText="1"/>
    </xf>
    <xf numFmtId="0" fontId="51" fillId="0" borderId="17" xfId="0" applyFont="1" applyBorder="1" applyAlignment="1">
      <alignment horizontal="center" vertical="top" wrapText="1"/>
    </xf>
    <xf numFmtId="0" fontId="55" fillId="0" borderId="0" xfId="0" applyFont="1" applyAlignment="1">
      <alignment horizontal="center" vertical="center"/>
    </xf>
    <xf numFmtId="0" fontId="55" fillId="0" borderId="0" xfId="0" applyFont="1" applyBorder="1" applyAlignment="1">
      <alignment horizontal="center" vertical="center"/>
    </xf>
    <xf numFmtId="0" fontId="45" fillId="0" borderId="0" xfId="0" applyFont="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8" fillId="0" borderId="2" xfId="0" applyFont="1" applyBorder="1" applyAlignment="1">
      <alignment horizontal="center" vertical="top"/>
    </xf>
    <xf numFmtId="0" fontId="18" fillId="0" borderId="0" xfId="0" applyFont="1" applyAlignment="1">
      <alignment horizontal="center" vertical="top" wrapText="1"/>
    </xf>
    <xf numFmtId="0" fontId="18" fillId="0" borderId="0" xfId="0" applyFont="1" applyAlignment="1">
      <alignment horizontal="right" vertical="top" wrapText="1"/>
    </xf>
    <xf numFmtId="0" fontId="18" fillId="0" borderId="2" xfId="0" applyFont="1" applyBorder="1" applyAlignment="1">
      <alignment horizontal="center" vertical="top" wrapText="1"/>
    </xf>
    <xf numFmtId="0" fontId="18" fillId="0" borderId="10" xfId="0" applyFont="1" applyBorder="1" applyAlignment="1">
      <alignment horizontal="center" vertical="top" wrapText="1"/>
    </xf>
    <xf numFmtId="0" fontId="19" fillId="3" borderId="0" xfId="0" applyFont="1" applyFill="1" applyAlignment="1">
      <alignment horizontal="center" wrapText="1"/>
    </xf>
    <xf numFmtId="0" fontId="9" fillId="3" borderId="0" xfId="0" applyFont="1" applyFill="1" applyAlignment="1">
      <alignment horizontal="center"/>
    </xf>
    <xf numFmtId="0" fontId="7" fillId="3" borderId="0" xfId="0" applyFont="1" applyFill="1" applyAlignment="1">
      <alignment horizontal="center"/>
    </xf>
    <xf numFmtId="0" fontId="5" fillId="3" borderId="0" xfId="0" applyFont="1" applyFill="1" applyAlignment="1">
      <alignment horizontal="center"/>
    </xf>
    <xf numFmtId="0" fontId="10" fillId="3" borderId="0" xfId="0" applyFont="1" applyFill="1" applyAlignment="1">
      <alignment horizontal="center"/>
    </xf>
    <xf numFmtId="0" fontId="6" fillId="3" borderId="0" xfId="0" applyFont="1" applyFill="1" applyAlignment="1">
      <alignment horizontal="right"/>
    </xf>
    <xf numFmtId="0" fontId="10" fillId="4" borderId="0" xfId="0" applyFont="1" applyFill="1" applyAlignment="1">
      <alignment horizontal="center"/>
    </xf>
    <xf numFmtId="0" fontId="5" fillId="3" borderId="0" xfId="0" applyFont="1" applyFill="1" applyBorder="1" applyAlignment="1">
      <alignment horizontal="right"/>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0" xfId="0" applyFont="1" applyFill="1" applyAlignment="1">
      <alignment horizontal="right"/>
    </xf>
    <xf numFmtId="0" fontId="5" fillId="3"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11" fillId="3" borderId="0" xfId="0" applyFont="1" applyFill="1" applyAlignment="1">
      <alignment horizontal="center" wrapText="1"/>
    </xf>
    <xf numFmtId="0" fontId="25" fillId="0" borderId="5" xfId="6" applyFont="1" applyBorder="1" applyAlignment="1">
      <alignment horizontal="center" vertical="top" wrapText="1"/>
    </xf>
    <xf numFmtId="0" fontId="25" fillId="0" borderId="9" xfId="6" applyFont="1" applyBorder="1" applyAlignment="1">
      <alignment horizontal="center" vertical="top" wrapText="1"/>
    </xf>
    <xf numFmtId="0" fontId="25" fillId="0" borderId="14" xfId="6" applyFont="1" applyBorder="1" applyAlignment="1">
      <alignment horizontal="center" vertical="top" wrapText="1"/>
    </xf>
    <xf numFmtId="0" fontId="32" fillId="0" borderId="0" xfId="6" applyFont="1" applyAlignment="1">
      <alignment horizontal="center"/>
    </xf>
    <xf numFmtId="0" fontId="25" fillId="0" borderId="1" xfId="6" applyFont="1" applyBorder="1" applyAlignment="1">
      <alignment horizontal="center" vertical="top" wrapText="1"/>
    </xf>
    <xf numFmtId="0" fontId="25" fillId="0" borderId="3" xfId="6" applyFont="1" applyBorder="1" applyAlignment="1">
      <alignment horizontal="center" vertical="top" wrapText="1"/>
    </xf>
    <xf numFmtId="0" fontId="25" fillId="0" borderId="2" xfId="6" applyFont="1" applyBorder="1" applyAlignment="1">
      <alignment horizontal="center" vertical="top" wrapText="1"/>
    </xf>
    <xf numFmtId="0" fontId="25" fillId="0" borderId="6" xfId="6" applyFont="1" applyBorder="1" applyAlignment="1">
      <alignment horizontal="center" vertical="top" wrapText="1"/>
    </xf>
    <xf numFmtId="0" fontId="21" fillId="0" borderId="0" xfId="6" applyFont="1" applyBorder="1" applyAlignment="1">
      <alignment horizontal="left"/>
    </xf>
    <xf numFmtId="0" fontId="21" fillId="0" borderId="2" xfId="6" applyFont="1" applyBorder="1" applyAlignment="1">
      <alignment horizontal="center" vertical="top" wrapText="1"/>
    </xf>
    <xf numFmtId="0" fontId="6" fillId="0" borderId="0" xfId="0" applyFont="1" applyAlignment="1">
      <alignment horizontal="left"/>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5" fillId="0" borderId="6" xfId="1" applyFont="1" applyBorder="1" applyAlignment="1">
      <alignment horizontal="center" vertical="top" wrapText="1"/>
    </xf>
    <xf numFmtId="0" fontId="21" fillId="0" borderId="5" xfId="1" applyFont="1" applyBorder="1" applyAlignment="1">
      <alignment horizontal="center" vertical="top" wrapText="1"/>
    </xf>
    <xf numFmtId="0" fontId="21" fillId="0" borderId="9" xfId="1" applyFont="1" applyBorder="1" applyAlignment="1">
      <alignment horizontal="center" vertical="top" wrapText="1"/>
    </xf>
    <xf numFmtId="0" fontId="21" fillId="0" borderId="6" xfId="1" applyFont="1" applyBorder="1" applyAlignment="1">
      <alignment horizontal="center" vertical="top" wrapText="1"/>
    </xf>
    <xf numFmtId="0" fontId="25" fillId="0" borderId="1" xfId="1" applyFont="1" applyBorder="1" applyAlignment="1">
      <alignment horizontal="center" vertical="top" wrapText="1"/>
    </xf>
    <xf numFmtId="0" fontId="25" fillId="0" borderId="3" xfId="1" applyFont="1" applyBorder="1" applyAlignment="1">
      <alignment horizontal="center" vertical="top" wrapText="1"/>
    </xf>
    <xf numFmtId="0" fontId="25" fillId="0" borderId="2" xfId="1" applyFont="1" applyBorder="1" applyAlignment="1">
      <alignment horizontal="center" vertical="top" wrapText="1"/>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3" fillId="0" borderId="1" xfId="1" applyFont="1" applyBorder="1" applyAlignment="1">
      <alignment horizontal="center" vertical="top"/>
    </xf>
    <xf numFmtId="0" fontId="23" fillId="0" borderId="10" xfId="1" applyFont="1" applyBorder="1" applyAlignment="1">
      <alignment horizontal="center" vertical="top"/>
    </xf>
    <xf numFmtId="0" fontId="23" fillId="0" borderId="3" xfId="1" applyFont="1" applyBorder="1" applyAlignment="1">
      <alignment horizontal="center" vertical="top"/>
    </xf>
    <xf numFmtId="0" fontId="25" fillId="0" borderId="10" xfId="1" applyFont="1" applyBorder="1" applyAlignment="1">
      <alignment horizontal="center" vertical="top" wrapText="1"/>
    </xf>
    <xf numFmtId="0" fontId="25" fillId="0" borderId="12" xfId="1" applyFont="1" applyBorder="1" applyAlignment="1">
      <alignment horizontal="center" vertical="top" wrapText="1"/>
    </xf>
    <xf numFmtId="0" fontId="25" fillId="0" borderId="14" xfId="1" applyFont="1" applyBorder="1" applyAlignment="1">
      <alignment horizontal="center" vertical="top" wrapText="1"/>
    </xf>
    <xf numFmtId="0" fontId="25" fillId="0" borderId="11" xfId="1" applyFont="1" applyBorder="1" applyAlignment="1">
      <alignment horizontal="center" vertical="top" wrapText="1"/>
    </xf>
    <xf numFmtId="0" fontId="25" fillId="0" borderId="17" xfId="1" applyFont="1" applyBorder="1" applyAlignment="1">
      <alignment horizontal="center" vertical="top" wrapText="1"/>
    </xf>
    <xf numFmtId="0" fontId="23" fillId="0" borderId="2" xfId="1" applyFont="1" applyBorder="1" applyAlignment="1">
      <alignment horizontal="center" wrapText="1"/>
    </xf>
    <xf numFmtId="0" fontId="23" fillId="0" borderId="5" xfId="1" applyFont="1" applyBorder="1" applyAlignment="1">
      <alignment horizontal="center" wrapText="1"/>
    </xf>
    <xf numFmtId="0" fontId="23" fillId="0" borderId="9" xfId="1" applyFont="1" applyBorder="1" applyAlignment="1">
      <alignment horizontal="center" wrapText="1"/>
    </xf>
    <xf numFmtId="0" fontId="23" fillId="0" borderId="6" xfId="1" applyFont="1" applyBorder="1" applyAlignment="1">
      <alignment horizontal="center" wrapText="1"/>
    </xf>
    <xf numFmtId="0" fontId="26" fillId="0" borderId="0" xfId="1" applyFont="1" applyAlignment="1">
      <alignment horizontal="center"/>
    </xf>
    <xf numFmtId="0" fontId="11" fillId="0" borderId="5" xfId="3" applyFont="1" applyBorder="1" applyAlignment="1">
      <alignment horizontal="center" vertical="top" wrapText="1"/>
    </xf>
    <xf numFmtId="0" fontId="11" fillId="0" borderId="6" xfId="3" applyFont="1" applyBorder="1" applyAlignment="1">
      <alignment horizontal="center" vertical="top" wrapText="1"/>
    </xf>
    <xf numFmtId="0" fontId="20" fillId="0" borderId="5" xfId="3" applyFont="1" applyBorder="1" applyAlignment="1">
      <alignment horizontal="center" vertical="top" wrapText="1"/>
    </xf>
    <xf numFmtId="0" fontId="20" fillId="0" borderId="9" xfId="3" applyFont="1" applyBorder="1" applyAlignment="1">
      <alignment horizontal="center" vertical="top" wrapText="1"/>
    </xf>
    <xf numFmtId="0" fontId="20" fillId="0" borderId="6" xfId="3" applyFont="1" applyBorder="1" applyAlignment="1">
      <alignment horizontal="center" vertical="top" wrapText="1"/>
    </xf>
    <xf numFmtId="0" fontId="20" fillId="0" borderId="7" xfId="3" applyFont="1" applyBorder="1" applyAlignment="1">
      <alignment horizontal="center"/>
    </xf>
    <xf numFmtId="0" fontId="20" fillId="0" borderId="1" xfId="3" applyFont="1" applyBorder="1" applyAlignment="1">
      <alignment horizontal="center" vertical="top" wrapText="1"/>
    </xf>
    <xf numFmtId="0" fontId="20" fillId="0" borderId="3" xfId="3" applyFont="1" applyBorder="1" applyAlignment="1">
      <alignment horizontal="center" vertical="top" wrapText="1"/>
    </xf>
    <xf numFmtId="0" fontId="20" fillId="0" borderId="5" xfId="3" applyFont="1" applyBorder="1" applyAlignment="1">
      <alignment horizontal="center" vertical="top"/>
    </xf>
    <xf numFmtId="0" fontId="20" fillId="0" borderId="9" xfId="3" applyFont="1" applyBorder="1" applyAlignment="1">
      <alignment horizontal="center" vertical="top"/>
    </xf>
    <xf numFmtId="0" fontId="20" fillId="0" borderId="6" xfId="3" applyFont="1" applyBorder="1" applyAlignment="1">
      <alignment horizontal="center" vertical="top"/>
    </xf>
    <xf numFmtId="0" fontId="20" fillId="0" borderId="12" xfId="3" applyFont="1" applyBorder="1" applyAlignment="1">
      <alignment horizontal="center" vertical="top" wrapText="1"/>
    </xf>
    <xf numFmtId="0" fontId="20" fillId="0" borderId="13" xfId="3" applyFont="1" applyBorder="1" applyAlignment="1">
      <alignment horizontal="center" vertical="top" wrapText="1"/>
    </xf>
    <xf numFmtId="0" fontId="20" fillId="0" borderId="14" xfId="3" applyFont="1" applyBorder="1" applyAlignment="1">
      <alignment horizontal="center" vertical="top" wrapText="1"/>
    </xf>
    <xf numFmtId="0" fontId="20" fillId="0" borderId="8" xfId="3" applyFont="1" applyBorder="1" applyAlignment="1">
      <alignment horizontal="center" vertical="top" wrapText="1"/>
    </xf>
    <xf numFmtId="0" fontId="20" fillId="0" borderId="7" xfId="3" applyFont="1" applyBorder="1" applyAlignment="1">
      <alignment horizontal="center" vertical="top" wrapText="1"/>
    </xf>
    <xf numFmtId="0" fontId="20" fillId="0" borderId="15" xfId="3" applyFont="1" applyBorder="1" applyAlignment="1">
      <alignment horizontal="center" vertical="top" wrapText="1"/>
    </xf>
    <xf numFmtId="0" fontId="6" fillId="0" borderId="0" xfId="3" applyFont="1" applyAlignment="1">
      <alignment horizontal="right"/>
    </xf>
    <xf numFmtId="0" fontId="7" fillId="0" borderId="0" xfId="3" applyFont="1" applyAlignment="1">
      <alignment horizontal="center"/>
    </xf>
    <xf numFmtId="0" fontId="8" fillId="0" borderId="0" xfId="3" applyFont="1" applyAlignment="1">
      <alignment horizontal="center"/>
    </xf>
    <xf numFmtId="0" fontId="5" fillId="0" borderId="0" xfId="3" applyFont="1" applyAlignment="1">
      <alignment horizontal="left"/>
    </xf>
    <xf numFmtId="0" fontId="9" fillId="0" borderId="0" xfId="3" applyFont="1" applyAlignment="1">
      <alignment horizontal="center"/>
    </xf>
    <xf numFmtId="0" fontId="10" fillId="0" borderId="0" xfId="3" applyAlignment="1">
      <alignment horizontal="left"/>
    </xf>
    <xf numFmtId="0" fontId="9" fillId="0" borderId="0" xfId="3" applyFont="1" applyAlignment="1">
      <alignment horizontal="right" vertical="top" wrapText="1"/>
    </xf>
    <xf numFmtId="0" fontId="9" fillId="0" borderId="0" xfId="3" applyFont="1" applyAlignment="1">
      <alignment horizontal="center" vertical="top" wrapText="1"/>
    </xf>
    <xf numFmtId="0" fontId="5" fillId="0" borderId="0" xfId="2" applyFont="1" applyAlignment="1">
      <alignment horizontal="center"/>
    </xf>
    <xf numFmtId="0" fontId="15" fillId="0" borderId="0" xfId="2" applyFont="1" applyAlignment="1">
      <alignment horizontal="center"/>
    </xf>
    <xf numFmtId="0" fontId="5" fillId="0" borderId="0" xfId="2" applyFont="1" applyAlignment="1">
      <alignment horizontal="left"/>
    </xf>
    <xf numFmtId="0" fontId="20" fillId="0" borderId="0" xfId="2" applyFont="1" applyBorder="1" applyAlignment="1">
      <alignment horizontal="right"/>
    </xf>
    <xf numFmtId="0" fontId="8" fillId="0" borderId="0" xfId="2" applyFont="1" applyAlignment="1">
      <alignment horizontal="center" wrapText="1"/>
    </xf>
    <xf numFmtId="0" fontId="10" fillId="0" borderId="0" xfId="2" applyFont="1"/>
    <xf numFmtId="0" fontId="5" fillId="0" borderId="0" xfId="2" applyFont="1" applyAlignment="1">
      <alignment horizontal="center" vertical="top" wrapText="1"/>
    </xf>
    <xf numFmtId="0" fontId="5" fillId="0" borderId="2" xfId="2" applyFont="1" applyBorder="1" applyAlignment="1">
      <alignment horizontal="center"/>
    </xf>
    <xf numFmtId="0" fontId="5" fillId="0" borderId="0" xfId="2" applyFont="1" applyAlignment="1">
      <alignment horizontal="right" vertical="top" wrapText="1"/>
    </xf>
  </cellXfs>
  <cellStyles count="8">
    <cellStyle name="Normal" xfId="0" builtinId="0"/>
    <cellStyle name="Normal 2" xfId="1"/>
    <cellStyle name="Normal 2 2" xfId="5"/>
    <cellStyle name="Normal 2 2 2" xfId="7"/>
    <cellStyle name="Normal 2 3" xfId="6"/>
    <cellStyle name="Normal 3" xfId="2"/>
    <cellStyle name="Normal 3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 &amp; N Islands</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________</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8</xdr:row>
      <xdr:rowOff>28575</xdr:rowOff>
    </xdr:from>
    <xdr:to>
      <xdr:col>12</xdr:col>
      <xdr:colOff>9525</xdr:colOff>
      <xdr:row>25</xdr:row>
      <xdr:rowOff>9525</xdr:rowOff>
    </xdr:to>
    <xdr:cxnSp macro="">
      <xdr:nvCxnSpPr>
        <xdr:cNvPr id="2" name="Straight Connector 1"/>
        <xdr:cNvCxnSpPr/>
      </xdr:nvCxnSpPr>
      <xdr:spPr>
        <a:xfrm flipV="1">
          <a:off x="381000" y="2781300"/>
          <a:ext cx="8067675" cy="2733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533401</xdr:colOff>
      <xdr:row>14</xdr:row>
      <xdr:rowOff>114299</xdr:rowOff>
    </xdr:from>
    <xdr:to>
      <xdr:col>7</xdr:col>
      <xdr:colOff>381001</xdr:colOff>
      <xdr:row>16</xdr:row>
      <xdr:rowOff>76199</xdr:rowOff>
    </xdr:to>
    <xdr:sp macro="" textlink="">
      <xdr:nvSpPr>
        <xdr:cNvPr id="3" name="TextBox 2"/>
        <xdr:cNvSpPr txBox="1"/>
      </xdr:nvSpPr>
      <xdr:spPr>
        <a:xfrm rot="20482162">
          <a:off x="3362326" y="3838574"/>
          <a:ext cx="17335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0</xdr:rowOff>
    </xdr:from>
    <xdr:to>
      <xdr:col>15</xdr:col>
      <xdr:colOff>19050</xdr:colOff>
      <xdr:row>17</xdr:row>
      <xdr:rowOff>135932</xdr:rowOff>
    </xdr:to>
    <xdr:cxnSp macro="">
      <xdr:nvCxnSpPr>
        <xdr:cNvPr id="2" name="Straight Connector 1"/>
        <xdr:cNvCxnSpPr/>
      </xdr:nvCxnSpPr>
      <xdr:spPr>
        <a:xfrm flipV="1">
          <a:off x="0" y="2543175"/>
          <a:ext cx="10153650" cy="1593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410037</xdr:colOff>
      <xdr:row>11</xdr:row>
      <xdr:rowOff>6582</xdr:rowOff>
    </xdr:from>
    <xdr:to>
      <xdr:col>8</xdr:col>
      <xdr:colOff>541747</xdr:colOff>
      <xdr:row>12</xdr:row>
      <xdr:rowOff>112838</xdr:rowOff>
    </xdr:to>
    <xdr:sp macro="" textlink="">
      <xdr:nvSpPr>
        <xdr:cNvPr id="3" name="TextBox 2"/>
        <xdr:cNvSpPr txBox="1"/>
      </xdr:nvSpPr>
      <xdr:spPr>
        <a:xfrm rot="20949985">
          <a:off x="3981912" y="3035532"/>
          <a:ext cx="1722385" cy="268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t>Not Applicable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21</xdr:row>
      <xdr:rowOff>0</xdr:rowOff>
    </xdr:from>
    <xdr:to>
      <xdr:col>5</xdr:col>
      <xdr:colOff>1143000</xdr:colOff>
      <xdr:row>39</xdr:row>
      <xdr:rowOff>0</xdr:rowOff>
    </xdr:to>
    <xdr:cxnSp macro="">
      <xdr:nvCxnSpPr>
        <xdr:cNvPr id="2" name="Straight Connector 1"/>
        <xdr:cNvCxnSpPr/>
      </xdr:nvCxnSpPr>
      <xdr:spPr>
        <a:xfrm flipV="1">
          <a:off x="2409825" y="4876800"/>
          <a:ext cx="7105650" cy="3781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29</xdr:row>
      <xdr:rowOff>171450</xdr:rowOff>
    </xdr:from>
    <xdr:to>
      <xdr:col>2</xdr:col>
      <xdr:colOff>1266825</xdr:colOff>
      <xdr:row>31</xdr:row>
      <xdr:rowOff>104775</xdr:rowOff>
    </xdr:to>
    <xdr:sp macro="" textlink="">
      <xdr:nvSpPr>
        <xdr:cNvPr id="3" name="TextBox 2"/>
        <xdr:cNvSpPr txBox="1"/>
      </xdr:nvSpPr>
      <xdr:spPr>
        <a:xfrm rot="19907366">
          <a:off x="4562475" y="6924675"/>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a:t>Nil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10</xdr:row>
      <xdr:rowOff>28575</xdr:rowOff>
    </xdr:from>
    <xdr:to>
      <xdr:col>14</xdr:col>
      <xdr:colOff>38100</xdr:colOff>
      <xdr:row>24</xdr:row>
      <xdr:rowOff>1059</xdr:rowOff>
    </xdr:to>
    <xdr:cxnSp macro="">
      <xdr:nvCxnSpPr>
        <xdr:cNvPr id="2" name="Straight Connector 1"/>
        <xdr:cNvCxnSpPr/>
      </xdr:nvCxnSpPr>
      <xdr:spPr>
        <a:xfrm flipV="1">
          <a:off x="381000" y="2314575"/>
          <a:ext cx="7677150" cy="2239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487393</xdr:colOff>
      <xdr:row>15</xdr:row>
      <xdr:rowOff>19485</xdr:rowOff>
    </xdr:from>
    <xdr:to>
      <xdr:col>8</xdr:col>
      <xdr:colOff>430119</xdr:colOff>
      <xdr:row>17</xdr:row>
      <xdr:rowOff>19983</xdr:rowOff>
    </xdr:to>
    <xdr:sp macro="" textlink="">
      <xdr:nvSpPr>
        <xdr:cNvPr id="3" name="TextBox 2"/>
        <xdr:cNvSpPr txBox="1"/>
      </xdr:nvSpPr>
      <xdr:spPr>
        <a:xfrm rot="20645596">
          <a:off x="2992468" y="3115110"/>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10</xdr:row>
      <xdr:rowOff>28575</xdr:rowOff>
    </xdr:from>
    <xdr:to>
      <xdr:col>13</xdr:col>
      <xdr:colOff>762000</xdr:colOff>
      <xdr:row>23</xdr:row>
      <xdr:rowOff>153460</xdr:rowOff>
    </xdr:to>
    <xdr:cxnSp macro="">
      <xdr:nvCxnSpPr>
        <xdr:cNvPr id="2" name="Straight Connector 1"/>
        <xdr:cNvCxnSpPr/>
      </xdr:nvCxnSpPr>
      <xdr:spPr>
        <a:xfrm flipV="1">
          <a:off x="381000" y="2343150"/>
          <a:ext cx="8020050" cy="2229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182594</xdr:colOff>
      <xdr:row>13</xdr:row>
      <xdr:rowOff>152836</xdr:rowOff>
    </xdr:from>
    <xdr:to>
      <xdr:col>10</xdr:col>
      <xdr:colOff>153895</xdr:colOff>
      <xdr:row>15</xdr:row>
      <xdr:rowOff>153334</xdr:rowOff>
    </xdr:to>
    <xdr:sp macro="" textlink="">
      <xdr:nvSpPr>
        <xdr:cNvPr id="3" name="TextBox 2"/>
        <xdr:cNvSpPr txBox="1"/>
      </xdr:nvSpPr>
      <xdr:spPr>
        <a:xfrm rot="20620441">
          <a:off x="3802094" y="29531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361950</xdr:colOff>
      <xdr:row>10</xdr:row>
      <xdr:rowOff>38100</xdr:rowOff>
    </xdr:from>
    <xdr:to>
      <xdr:col>13</xdr:col>
      <xdr:colOff>781050</xdr:colOff>
      <xdr:row>23</xdr:row>
      <xdr:rowOff>153459</xdr:rowOff>
    </xdr:to>
    <xdr:cxnSp macro="">
      <xdr:nvCxnSpPr>
        <xdr:cNvPr id="2" name="Straight Connector 1"/>
        <xdr:cNvCxnSpPr/>
      </xdr:nvCxnSpPr>
      <xdr:spPr>
        <a:xfrm flipV="1">
          <a:off x="361950" y="2352675"/>
          <a:ext cx="8058150" cy="22203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134968</xdr:colOff>
      <xdr:row>14</xdr:row>
      <xdr:rowOff>436</xdr:rowOff>
    </xdr:from>
    <xdr:to>
      <xdr:col>10</xdr:col>
      <xdr:colOff>106269</xdr:colOff>
      <xdr:row>16</xdr:row>
      <xdr:rowOff>934</xdr:rowOff>
    </xdr:to>
    <xdr:sp macro="" textlink="">
      <xdr:nvSpPr>
        <xdr:cNvPr id="3" name="TextBox 2"/>
        <xdr:cNvSpPr txBox="1"/>
      </xdr:nvSpPr>
      <xdr:spPr>
        <a:xfrm rot="20613293">
          <a:off x="3754468" y="296271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489857</xdr:colOff>
      <xdr:row>10</xdr:row>
      <xdr:rowOff>40822</xdr:rowOff>
    </xdr:from>
    <xdr:to>
      <xdr:col>17</xdr:col>
      <xdr:colOff>1279071</xdr:colOff>
      <xdr:row>14</xdr:row>
      <xdr:rowOff>13607</xdr:rowOff>
    </xdr:to>
    <xdr:cxnSp macro="">
      <xdr:nvCxnSpPr>
        <xdr:cNvPr id="2" name="Straight Connector 1"/>
        <xdr:cNvCxnSpPr/>
      </xdr:nvCxnSpPr>
      <xdr:spPr>
        <a:xfrm flipV="1">
          <a:off x="8833757" y="3065962"/>
          <a:ext cx="3753394" cy="78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353785</xdr:colOff>
      <xdr:row>10</xdr:row>
      <xdr:rowOff>13606</xdr:rowOff>
    </xdr:from>
    <xdr:to>
      <xdr:col>16</xdr:col>
      <xdr:colOff>285750</xdr:colOff>
      <xdr:row>12</xdr:row>
      <xdr:rowOff>95249</xdr:rowOff>
    </xdr:to>
    <xdr:sp macro="" textlink="">
      <xdr:nvSpPr>
        <xdr:cNvPr id="3" name="Rectangle 2"/>
        <xdr:cNvSpPr/>
      </xdr:nvSpPr>
      <xdr:spPr>
        <a:xfrm>
          <a:off x="9238705" y="3038746"/>
          <a:ext cx="1562645" cy="4931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ysClr val="windowText" lastClr="000000"/>
              </a:solidFill>
            </a:rPr>
            <a:t>Pl.</a:t>
          </a:r>
          <a:r>
            <a:rPr lang="en-US" sz="1400" b="1" baseline="0">
              <a:solidFill>
                <a:sysClr val="windowText" lastClr="000000"/>
              </a:solidFill>
            </a:rPr>
            <a:t> see note at AT-11</a:t>
          </a:r>
          <a:endParaRPr lang="en-US" sz="14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10</xdr:row>
      <xdr:rowOff>0</xdr:rowOff>
    </xdr:from>
    <xdr:to>
      <xdr:col>19</xdr:col>
      <xdr:colOff>0</xdr:colOff>
      <xdr:row>26</xdr:row>
      <xdr:rowOff>166687</xdr:rowOff>
    </xdr:to>
    <xdr:cxnSp macro="">
      <xdr:nvCxnSpPr>
        <xdr:cNvPr id="2" name="Straight Connector 1"/>
        <xdr:cNvCxnSpPr/>
      </xdr:nvCxnSpPr>
      <xdr:spPr>
        <a:xfrm flipV="1">
          <a:off x="624840" y="3086100"/>
          <a:ext cx="14584680" cy="32527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488156</xdr:colOff>
      <xdr:row>13</xdr:row>
      <xdr:rowOff>154781</xdr:rowOff>
    </xdr:from>
    <xdr:to>
      <xdr:col>11</xdr:col>
      <xdr:colOff>464344</xdr:colOff>
      <xdr:row>16</xdr:row>
      <xdr:rowOff>11906</xdr:rowOff>
    </xdr:to>
    <xdr:sp macro="" textlink="">
      <xdr:nvSpPr>
        <xdr:cNvPr id="3" name="Rectangle 2"/>
        <xdr:cNvSpPr/>
      </xdr:nvSpPr>
      <xdr:spPr>
        <a:xfrm>
          <a:off x="7841456" y="3858101"/>
          <a:ext cx="1789748" cy="4743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NIL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485775</xdr:colOff>
      <xdr:row>11</xdr:row>
      <xdr:rowOff>19050</xdr:rowOff>
    </xdr:from>
    <xdr:to>
      <xdr:col>12</xdr:col>
      <xdr:colOff>28575</xdr:colOff>
      <xdr:row>27</xdr:row>
      <xdr:rowOff>153459</xdr:rowOff>
    </xdr:to>
    <xdr:cxnSp macro="">
      <xdr:nvCxnSpPr>
        <xdr:cNvPr id="2" name="Straight Connector 1"/>
        <xdr:cNvCxnSpPr/>
      </xdr:nvCxnSpPr>
      <xdr:spPr>
        <a:xfrm flipV="1">
          <a:off x="485775" y="2400300"/>
          <a:ext cx="9258300"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49243</xdr:colOff>
      <xdr:row>18</xdr:row>
      <xdr:rowOff>436</xdr:rowOff>
    </xdr:from>
    <xdr:to>
      <xdr:col>7</xdr:col>
      <xdr:colOff>487269</xdr:colOff>
      <xdr:row>20</xdr:row>
      <xdr:rowOff>934</xdr:rowOff>
    </xdr:to>
    <xdr:sp macro="" textlink="">
      <xdr:nvSpPr>
        <xdr:cNvPr id="3" name="TextBox 2"/>
        <xdr:cNvSpPr txBox="1"/>
      </xdr:nvSpPr>
      <xdr:spPr>
        <a:xfrm rot="20613293">
          <a:off x="3878293" y="351516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12</xdr:col>
      <xdr:colOff>19050</xdr:colOff>
      <xdr:row>27</xdr:row>
      <xdr:rowOff>153459</xdr:rowOff>
    </xdr:to>
    <xdr:cxnSp macro="">
      <xdr:nvCxnSpPr>
        <xdr:cNvPr id="2" name="Straight Connector 1"/>
        <xdr:cNvCxnSpPr/>
      </xdr:nvCxnSpPr>
      <xdr:spPr>
        <a:xfrm flipV="1">
          <a:off x="504825" y="2333625"/>
          <a:ext cx="9124950" cy="27537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773143</xdr:colOff>
      <xdr:row>17</xdr:row>
      <xdr:rowOff>76636</xdr:rowOff>
    </xdr:from>
    <xdr:to>
      <xdr:col>7</xdr:col>
      <xdr:colOff>420594</xdr:colOff>
      <xdr:row>19</xdr:row>
      <xdr:rowOff>77134</xdr:rowOff>
    </xdr:to>
    <xdr:sp macro="" textlink="">
      <xdr:nvSpPr>
        <xdr:cNvPr id="3" name="TextBox 2"/>
        <xdr:cNvSpPr txBox="1"/>
      </xdr:nvSpPr>
      <xdr:spPr>
        <a:xfrm rot="20613293">
          <a:off x="3811618" y="33913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152400</xdr:rowOff>
    </xdr:from>
    <xdr:to>
      <xdr:col>9</xdr:col>
      <xdr:colOff>1256118</xdr:colOff>
      <xdr:row>28</xdr:row>
      <xdr:rowOff>10584</xdr:rowOff>
    </xdr:to>
    <xdr:cxnSp macro="">
      <xdr:nvCxnSpPr>
        <xdr:cNvPr id="2" name="Straight Connector 1"/>
        <xdr:cNvCxnSpPr/>
      </xdr:nvCxnSpPr>
      <xdr:spPr>
        <a:xfrm flipV="1">
          <a:off x="504825" y="2676525"/>
          <a:ext cx="8599893" cy="2772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143311</xdr:rowOff>
    </xdr:from>
    <xdr:to>
      <xdr:col>6</xdr:col>
      <xdr:colOff>801595</xdr:colOff>
      <xdr:row>18</xdr:row>
      <xdr:rowOff>143809</xdr:rowOff>
    </xdr:to>
    <xdr:sp macro="" textlink="">
      <xdr:nvSpPr>
        <xdr:cNvPr id="3" name="TextBox 2"/>
        <xdr:cNvSpPr txBox="1"/>
      </xdr:nvSpPr>
      <xdr:spPr>
        <a:xfrm rot="20506057">
          <a:off x="3535394" y="36389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28575</xdr:rowOff>
    </xdr:from>
    <xdr:to>
      <xdr:col>10</xdr:col>
      <xdr:colOff>8343</xdr:colOff>
      <xdr:row>27</xdr:row>
      <xdr:rowOff>142875</xdr:rowOff>
    </xdr:to>
    <xdr:cxnSp macro="">
      <xdr:nvCxnSpPr>
        <xdr:cNvPr id="2" name="Straight Connector 1"/>
        <xdr:cNvCxnSpPr/>
      </xdr:nvCxnSpPr>
      <xdr:spPr>
        <a:xfrm flipV="1">
          <a:off x="514350" y="2562225"/>
          <a:ext cx="8628468" cy="2705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535019</xdr:colOff>
      <xdr:row>17</xdr:row>
      <xdr:rowOff>19486</xdr:rowOff>
    </xdr:from>
    <xdr:to>
      <xdr:col>6</xdr:col>
      <xdr:colOff>839695</xdr:colOff>
      <xdr:row>19</xdr:row>
      <xdr:rowOff>19984</xdr:rowOff>
    </xdr:to>
    <xdr:sp macro="" textlink="">
      <xdr:nvSpPr>
        <xdr:cNvPr id="3" name="TextBox 2"/>
        <xdr:cNvSpPr txBox="1"/>
      </xdr:nvSpPr>
      <xdr:spPr>
        <a:xfrm rot="20506057">
          <a:off x="3573494" y="352468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11</xdr:row>
      <xdr:rowOff>19050</xdr:rowOff>
    </xdr:from>
    <xdr:to>
      <xdr:col>10</xdr:col>
      <xdr:colOff>0</xdr:colOff>
      <xdr:row>27</xdr:row>
      <xdr:rowOff>153459</xdr:rowOff>
    </xdr:to>
    <xdr:cxnSp macro="">
      <xdr:nvCxnSpPr>
        <xdr:cNvPr id="2" name="Straight Connector 1"/>
        <xdr:cNvCxnSpPr/>
      </xdr:nvCxnSpPr>
      <xdr:spPr>
        <a:xfrm flipV="1">
          <a:off x="504825" y="2552700"/>
          <a:ext cx="8629650" cy="2725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496919</xdr:colOff>
      <xdr:row>16</xdr:row>
      <xdr:rowOff>124261</xdr:rowOff>
    </xdr:from>
    <xdr:to>
      <xdr:col>6</xdr:col>
      <xdr:colOff>801595</xdr:colOff>
      <xdr:row>18</xdr:row>
      <xdr:rowOff>124759</xdr:rowOff>
    </xdr:to>
    <xdr:sp macro="" textlink="">
      <xdr:nvSpPr>
        <xdr:cNvPr id="3" name="TextBox 2"/>
        <xdr:cNvSpPr txBox="1"/>
      </xdr:nvSpPr>
      <xdr:spPr>
        <a:xfrm rot="20506057">
          <a:off x="3535394" y="3467536"/>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11</xdr:row>
      <xdr:rowOff>9525</xdr:rowOff>
    </xdr:from>
    <xdr:to>
      <xdr:col>11</xdr:col>
      <xdr:colOff>1143000</xdr:colOff>
      <xdr:row>27</xdr:row>
      <xdr:rowOff>153459</xdr:rowOff>
    </xdr:to>
    <xdr:cxnSp macro="">
      <xdr:nvCxnSpPr>
        <xdr:cNvPr id="2" name="Straight Connector 1"/>
        <xdr:cNvCxnSpPr/>
      </xdr:nvCxnSpPr>
      <xdr:spPr>
        <a:xfrm flipV="1">
          <a:off x="381000" y="2647950"/>
          <a:ext cx="8458200" cy="2734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535019</xdr:colOff>
      <xdr:row>16</xdr:row>
      <xdr:rowOff>124261</xdr:rowOff>
    </xdr:from>
    <xdr:to>
      <xdr:col>8</xdr:col>
      <xdr:colOff>58645</xdr:colOff>
      <xdr:row>18</xdr:row>
      <xdr:rowOff>124759</xdr:rowOff>
    </xdr:to>
    <xdr:sp macro="" textlink="">
      <xdr:nvSpPr>
        <xdr:cNvPr id="3" name="TextBox 2"/>
        <xdr:cNvSpPr txBox="1"/>
      </xdr:nvSpPr>
      <xdr:spPr>
        <a:xfrm rot="20506057">
          <a:off x="3411569" y="3572311"/>
          <a:ext cx="2133476" cy="324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a:t>Not Applicable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85724</xdr:colOff>
      <xdr:row>21</xdr:row>
      <xdr:rowOff>38100</xdr:rowOff>
    </xdr:from>
    <xdr:to>
      <xdr:col>11</xdr:col>
      <xdr:colOff>152400</xdr:colOff>
      <xdr:row>21</xdr:row>
      <xdr:rowOff>1543050</xdr:rowOff>
    </xdr:to>
    <xdr:sp macro="" textlink="">
      <xdr:nvSpPr>
        <xdr:cNvPr id="2" name="TextBox 1"/>
        <xdr:cNvSpPr txBox="1"/>
      </xdr:nvSpPr>
      <xdr:spPr>
        <a:xfrm>
          <a:off x="85724" y="4800600"/>
          <a:ext cx="10688956"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1200">
              <a:solidFill>
                <a:schemeClr val="dk1"/>
              </a:solidFill>
              <a:latin typeface="Times New Roman" pitchFamily="18" charset="0"/>
              <a:ea typeface="+mn-ea"/>
              <a:cs typeface="Times New Roman" pitchFamily="18" charset="0"/>
            </a:rPr>
            <a:t>Note: - MHRD accorded sanction for construction of kitchen-cum-stores for 251 schools during 2013-14. Out of this, 156 Kitchen-cum-Stores completed as on date and construction of 03 Kitchen-cum-stores are in process. Remaining 92 are in progress. For this 251 Kitchen cum Store, the Govt. of India released Rs. 802.30 Lakhs. Against this, Rs. 689.21 Lakhs has been spent by APWD and remaining 113.09 Lakhs got surrendered.</a:t>
          </a:r>
        </a:p>
        <a:p>
          <a:pPr algn="just"/>
          <a:r>
            <a:rPr lang="en-US" sz="1200">
              <a:solidFill>
                <a:schemeClr val="dk1"/>
              </a:solidFill>
              <a:latin typeface="Times New Roman" pitchFamily="18" charset="0"/>
              <a:ea typeface="+mn-ea"/>
              <a:cs typeface="Times New Roman" pitchFamily="18" charset="0"/>
            </a:rPr>
            <a:t>Although the estimated cost of these 251 Kitchen-cum-Stores, as per the SOR of 2013-14, was Rs. 1720 Lakhs and applicable Central Share was Rs. 1290 Lakhs. But only 802.30 Lakhs has been released by the Govt. of India as Central Share.</a:t>
          </a:r>
        </a:p>
        <a:p>
          <a:pPr algn="just"/>
          <a:r>
            <a:rPr lang="en-US" sz="1200">
              <a:solidFill>
                <a:schemeClr val="dk1"/>
              </a:solidFill>
              <a:latin typeface="Times New Roman" pitchFamily="18" charset="0"/>
              <a:ea typeface="+mn-ea"/>
              <a:cs typeface="Times New Roman" pitchFamily="18" charset="0"/>
            </a:rPr>
            <a:t>The SOR applicable in the UT has now been revised and the estimated cost of this 92 Kitchen cum store which are yet to be started works out to Rs. 744.43 Lakhs. The Govt. of India may release Rs. 744.43 Lakhs for undertaking and completing the left out 92 Kitchen cum store as per the prevailing SOR (Schedule of Rate) of A &amp; N Islands.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9525</xdr:rowOff>
    </xdr:from>
    <xdr:to>
      <xdr:col>11</xdr:col>
      <xdr:colOff>28575</xdr:colOff>
      <xdr:row>25</xdr:row>
      <xdr:rowOff>0</xdr:rowOff>
    </xdr:to>
    <xdr:cxnSp macro="">
      <xdr:nvCxnSpPr>
        <xdr:cNvPr id="3" name="Straight Connector 2"/>
        <xdr:cNvCxnSpPr/>
      </xdr:nvCxnSpPr>
      <xdr:spPr>
        <a:xfrm flipV="1">
          <a:off x="514350" y="1914525"/>
          <a:ext cx="8963025" cy="314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447675</xdr:colOff>
      <xdr:row>14</xdr:row>
      <xdr:rowOff>9525</xdr:rowOff>
    </xdr:from>
    <xdr:to>
      <xdr:col>6</xdr:col>
      <xdr:colOff>657225</xdr:colOff>
      <xdr:row>16</xdr:row>
      <xdr:rowOff>104775</xdr:rowOff>
    </xdr:to>
    <xdr:sp macro="" textlink="">
      <xdr:nvSpPr>
        <xdr:cNvPr id="4" name="Rectangle 3"/>
        <xdr:cNvSpPr/>
      </xdr:nvSpPr>
      <xdr:spPr>
        <a:xfrm rot="20454983">
          <a:off x="3590925" y="3057525"/>
          <a:ext cx="19526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400">
              <a:solidFill>
                <a:sysClr val="windowText" lastClr="000000"/>
              </a:solidFill>
            </a:rPr>
            <a:t>NIL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11206</xdr:colOff>
      <xdr:row>10</xdr:row>
      <xdr:rowOff>11206</xdr:rowOff>
    </xdr:from>
    <xdr:to>
      <xdr:col>9</xdr:col>
      <xdr:colOff>1255058</xdr:colOff>
      <xdr:row>14</xdr:row>
      <xdr:rowOff>22412</xdr:rowOff>
    </xdr:to>
    <xdr:cxnSp macro="">
      <xdr:nvCxnSpPr>
        <xdr:cNvPr id="3" name="Straight Connector 2"/>
        <xdr:cNvCxnSpPr/>
      </xdr:nvCxnSpPr>
      <xdr:spPr>
        <a:xfrm flipV="1">
          <a:off x="616324" y="2353235"/>
          <a:ext cx="8482852" cy="6387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571504</xdr:colOff>
      <xdr:row>10</xdr:row>
      <xdr:rowOff>78441</xdr:rowOff>
    </xdr:from>
    <xdr:to>
      <xdr:col>5</xdr:col>
      <xdr:colOff>862296</xdr:colOff>
      <xdr:row>11</xdr:row>
      <xdr:rowOff>64433</xdr:rowOff>
    </xdr:to>
    <xdr:sp macro="" textlink="">
      <xdr:nvSpPr>
        <xdr:cNvPr id="4" name="TextBox 3"/>
        <xdr:cNvSpPr txBox="1"/>
      </xdr:nvSpPr>
      <xdr:spPr>
        <a:xfrm rot="21317794">
          <a:off x="3877239" y="2420470"/>
          <a:ext cx="12096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t>Pl. see Note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3" zoomScaleSheetLayoutView="90" workbookViewId="0">
      <selection activeCell="Q14" sqref="Q14"/>
    </sheetView>
  </sheetViews>
  <sheetFormatPr defaultRowHeight="13.2" x14ac:dyDescent="0.25"/>
  <cols>
    <col min="15" max="15" width="12.44140625" customWidth="1"/>
  </cols>
  <sheetData/>
  <printOptions horizontalCentered="1"/>
  <pageMargins left="0.70866141732283472" right="0.70866141732283472" top="0.23622047244094491" bottom="0" header="0.6"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zoomScaleSheetLayoutView="80" workbookViewId="0">
      <selection activeCell="J26" sqref="J26"/>
    </sheetView>
  </sheetViews>
  <sheetFormatPr defaultRowHeight="13.2" x14ac:dyDescent="0.25"/>
  <cols>
    <col min="2" max="2" width="15.44140625" bestFit="1" customWidth="1"/>
    <col min="3" max="3" width="11.33203125" customWidth="1"/>
    <col min="5" max="5" width="9.5546875" customWidth="1"/>
    <col min="6" max="6" width="9.88671875" customWidth="1"/>
    <col min="7" max="7" width="8.88671875" customWidth="1"/>
    <col min="8" max="8" width="10.5546875" customWidth="1"/>
    <col min="9" max="9" width="9.88671875" customWidth="1"/>
    <col min="11" max="11" width="11.88671875" customWidth="1"/>
    <col min="12" max="12" width="9.44140625" customWidth="1"/>
    <col min="13" max="13" width="12" customWidth="1"/>
    <col min="14" max="14" width="14.109375" customWidth="1"/>
  </cols>
  <sheetData>
    <row r="1" spans="1:19" ht="12.75" customHeight="1" x14ac:dyDescent="0.3">
      <c r="D1" s="531"/>
      <c r="E1" s="531"/>
      <c r="F1" s="531"/>
      <c r="G1" s="531"/>
      <c r="H1" s="531"/>
      <c r="I1" s="531"/>
      <c r="J1" s="531"/>
      <c r="M1" s="107" t="s">
        <v>270</v>
      </c>
    </row>
    <row r="2" spans="1:19" ht="15" x14ac:dyDescent="0.25">
      <c r="A2" s="600" t="s">
        <v>0</v>
      </c>
      <c r="B2" s="600"/>
      <c r="C2" s="600"/>
      <c r="D2" s="600"/>
      <c r="E2" s="600"/>
      <c r="F2" s="600"/>
      <c r="G2" s="600"/>
      <c r="H2" s="600"/>
      <c r="I2" s="600"/>
      <c r="J2" s="600"/>
      <c r="K2" s="600"/>
      <c r="L2" s="600"/>
      <c r="M2" s="600"/>
      <c r="N2" s="600"/>
    </row>
    <row r="3" spans="1:19" ht="21" x14ac:dyDescent="0.4">
      <c r="A3" s="529" t="s">
        <v>674</v>
      </c>
      <c r="B3" s="529"/>
      <c r="C3" s="529"/>
      <c r="D3" s="529"/>
      <c r="E3" s="529"/>
      <c r="F3" s="529"/>
      <c r="G3" s="529"/>
      <c r="H3" s="529"/>
      <c r="I3" s="529"/>
      <c r="J3" s="529"/>
      <c r="K3" s="529"/>
      <c r="L3" s="529"/>
      <c r="M3" s="529"/>
      <c r="N3" s="529"/>
    </row>
    <row r="4" spans="1:19" ht="11.25" customHeight="1" x14ac:dyDescent="0.25"/>
    <row r="5" spans="1:19" ht="15.6" x14ac:dyDescent="0.3">
      <c r="A5" s="530" t="s">
        <v>681</v>
      </c>
      <c r="B5" s="530"/>
      <c r="C5" s="530"/>
      <c r="D5" s="530"/>
      <c r="E5" s="530"/>
      <c r="F5" s="530"/>
      <c r="G5" s="530"/>
      <c r="H5" s="530"/>
      <c r="I5" s="530"/>
      <c r="J5" s="530"/>
      <c r="K5" s="530"/>
      <c r="L5" s="530"/>
      <c r="M5" s="530"/>
      <c r="N5" s="530"/>
    </row>
    <row r="7" spans="1:19" x14ac:dyDescent="0.25">
      <c r="A7" s="483" t="s">
        <v>835</v>
      </c>
      <c r="B7" s="483"/>
      <c r="L7" s="596" t="s">
        <v>881</v>
      </c>
      <c r="M7" s="596"/>
      <c r="N7" s="596"/>
      <c r="O7" s="115"/>
    </row>
    <row r="8" spans="1:19" ht="15.75" customHeight="1" x14ac:dyDescent="0.25">
      <c r="A8" s="597" t="s">
        <v>2</v>
      </c>
      <c r="B8" s="597" t="s">
        <v>3</v>
      </c>
      <c r="C8" s="515" t="s">
        <v>4</v>
      </c>
      <c r="D8" s="515"/>
      <c r="E8" s="515"/>
      <c r="F8" s="491"/>
      <c r="G8" s="491"/>
      <c r="H8" s="515" t="s">
        <v>106</v>
      </c>
      <c r="I8" s="515"/>
      <c r="J8" s="515"/>
      <c r="K8" s="515"/>
      <c r="L8" s="515"/>
      <c r="M8" s="597" t="s">
        <v>141</v>
      </c>
      <c r="N8" s="518" t="s">
        <v>142</v>
      </c>
    </row>
    <row r="9" spans="1:19" ht="52.8" x14ac:dyDescent="0.25">
      <c r="A9" s="598"/>
      <c r="B9" s="598"/>
      <c r="C9" s="5" t="s">
        <v>5</v>
      </c>
      <c r="D9" s="5" t="s">
        <v>6</v>
      </c>
      <c r="E9" s="5" t="s">
        <v>375</v>
      </c>
      <c r="F9" s="5" t="s">
        <v>104</v>
      </c>
      <c r="G9" s="5" t="s">
        <v>124</v>
      </c>
      <c r="H9" s="5" t="s">
        <v>5</v>
      </c>
      <c r="I9" s="5" t="s">
        <v>6</v>
      </c>
      <c r="J9" s="5" t="s">
        <v>375</v>
      </c>
      <c r="K9" s="7" t="s">
        <v>104</v>
      </c>
      <c r="L9" s="7" t="s">
        <v>125</v>
      </c>
      <c r="M9" s="598"/>
      <c r="N9" s="518"/>
      <c r="R9" s="9"/>
      <c r="S9" s="13"/>
    </row>
    <row r="10" spans="1:19" s="15" customFormat="1" x14ac:dyDescent="0.25">
      <c r="A10" s="5">
        <v>1</v>
      </c>
      <c r="B10" s="5">
        <v>2</v>
      </c>
      <c r="C10" s="5">
        <v>3</v>
      </c>
      <c r="D10" s="5">
        <v>4</v>
      </c>
      <c r="E10" s="5">
        <v>5</v>
      </c>
      <c r="F10" s="5">
        <v>6</v>
      </c>
      <c r="G10" s="5">
        <v>7</v>
      </c>
      <c r="H10" s="5">
        <v>8</v>
      </c>
      <c r="I10" s="5">
        <v>9</v>
      </c>
      <c r="J10" s="5">
        <v>10</v>
      </c>
      <c r="K10" s="3">
        <v>11</v>
      </c>
      <c r="L10" s="114">
        <v>12</v>
      </c>
      <c r="M10" s="114">
        <v>13</v>
      </c>
      <c r="N10" s="3">
        <v>14</v>
      </c>
    </row>
    <row r="11" spans="1:19" x14ac:dyDescent="0.25">
      <c r="A11" s="8">
        <v>1</v>
      </c>
      <c r="B11" s="19" t="s">
        <v>836</v>
      </c>
      <c r="C11" s="8">
        <v>5</v>
      </c>
      <c r="D11" s="8">
        <v>0</v>
      </c>
      <c r="E11" s="8">
        <v>0</v>
      </c>
      <c r="F11" s="8">
        <v>0</v>
      </c>
      <c r="G11" s="8">
        <f>SUM(C11:F11)</f>
        <v>5</v>
      </c>
      <c r="H11" s="8">
        <f>C11</f>
        <v>5</v>
      </c>
      <c r="I11" s="8">
        <f t="shared" ref="I11:L14" si="0">D11</f>
        <v>0</v>
      </c>
      <c r="J11" s="8">
        <f t="shared" si="0"/>
        <v>0</v>
      </c>
      <c r="K11" s="8">
        <f t="shared" si="0"/>
        <v>0</v>
      </c>
      <c r="L11" s="8">
        <f t="shared" si="0"/>
        <v>5</v>
      </c>
      <c r="M11" s="8">
        <v>0</v>
      </c>
      <c r="N11" s="20" t="s">
        <v>7</v>
      </c>
    </row>
    <row r="12" spans="1:19" x14ac:dyDescent="0.25">
      <c r="A12" s="8">
        <v>2</v>
      </c>
      <c r="B12" s="19" t="s">
        <v>837</v>
      </c>
      <c r="C12" s="8">
        <v>7</v>
      </c>
      <c r="D12" s="8">
        <v>0</v>
      </c>
      <c r="E12" s="8">
        <v>0</v>
      </c>
      <c r="F12" s="8">
        <v>0</v>
      </c>
      <c r="G12" s="8">
        <f t="shared" ref="G12:G14" si="1">SUM(C12:F12)</f>
        <v>7</v>
      </c>
      <c r="H12" s="8">
        <f t="shared" ref="H12:H14" si="2">C12</f>
        <v>7</v>
      </c>
      <c r="I12" s="8">
        <f t="shared" ref="I12:I14" si="3">D12</f>
        <v>0</v>
      </c>
      <c r="J12" s="8">
        <f t="shared" ref="J12:J14" si="4">E12</f>
        <v>0</v>
      </c>
      <c r="K12" s="8">
        <f t="shared" ref="K12:K14" si="5">F12</f>
        <v>0</v>
      </c>
      <c r="L12" s="8">
        <f t="shared" si="0"/>
        <v>7</v>
      </c>
      <c r="M12" s="8">
        <v>0</v>
      </c>
      <c r="N12" s="20" t="s">
        <v>7</v>
      </c>
    </row>
    <row r="13" spans="1:19" x14ac:dyDescent="0.25">
      <c r="A13" s="8">
        <v>3</v>
      </c>
      <c r="B13" s="19" t="s">
        <v>838</v>
      </c>
      <c r="C13" s="8">
        <v>5</v>
      </c>
      <c r="D13" s="8">
        <v>0</v>
      </c>
      <c r="E13" s="8">
        <v>0</v>
      </c>
      <c r="F13" s="8">
        <v>0</v>
      </c>
      <c r="G13" s="8">
        <f t="shared" si="1"/>
        <v>5</v>
      </c>
      <c r="H13" s="8">
        <f t="shared" si="2"/>
        <v>5</v>
      </c>
      <c r="I13" s="8">
        <f t="shared" si="3"/>
        <v>0</v>
      </c>
      <c r="J13" s="8">
        <f t="shared" si="4"/>
        <v>0</v>
      </c>
      <c r="K13" s="8">
        <f t="shared" si="5"/>
        <v>0</v>
      </c>
      <c r="L13" s="8">
        <f t="shared" si="0"/>
        <v>5</v>
      </c>
      <c r="M13" s="8">
        <v>0</v>
      </c>
      <c r="N13" s="20" t="s">
        <v>7</v>
      </c>
    </row>
    <row r="14" spans="1:19" x14ac:dyDescent="0.25">
      <c r="A14" s="3" t="s">
        <v>19</v>
      </c>
      <c r="B14" s="9"/>
      <c r="C14" s="333">
        <f>SUM(C11:C13)</f>
        <v>17</v>
      </c>
      <c r="D14" s="333">
        <v>0</v>
      </c>
      <c r="E14" s="333">
        <v>0</v>
      </c>
      <c r="F14" s="333">
        <v>0</v>
      </c>
      <c r="G14" s="333">
        <f t="shared" si="1"/>
        <v>17</v>
      </c>
      <c r="H14" s="333">
        <f t="shared" si="2"/>
        <v>17</v>
      </c>
      <c r="I14" s="333">
        <f t="shared" si="3"/>
        <v>0</v>
      </c>
      <c r="J14" s="333">
        <f t="shared" si="4"/>
        <v>0</v>
      </c>
      <c r="K14" s="333">
        <f t="shared" si="5"/>
        <v>0</v>
      </c>
      <c r="L14" s="333">
        <f t="shared" si="0"/>
        <v>17</v>
      </c>
      <c r="M14" s="333">
        <v>0</v>
      </c>
      <c r="N14" s="20" t="s">
        <v>7</v>
      </c>
    </row>
    <row r="15" spans="1:19" x14ac:dyDescent="0.25">
      <c r="A15" s="12"/>
      <c r="B15" s="13"/>
      <c r="C15" s="13"/>
      <c r="D15" s="13"/>
      <c r="E15" s="13"/>
      <c r="F15" s="13"/>
      <c r="G15" s="13"/>
      <c r="H15" s="13"/>
      <c r="I15" s="13"/>
      <c r="J15" s="13"/>
      <c r="K15" s="13"/>
      <c r="L15" s="13"/>
      <c r="M15" s="13"/>
      <c r="N15" s="13"/>
    </row>
    <row r="16" spans="1:19" x14ac:dyDescent="0.25">
      <c r="A16" s="11" t="s">
        <v>8</v>
      </c>
    </row>
    <row r="17" spans="1:14" x14ac:dyDescent="0.25">
      <c r="A17" t="s">
        <v>9</v>
      </c>
    </row>
    <row r="18" spans="1:14" x14ac:dyDescent="0.25">
      <c r="A18" t="s">
        <v>10</v>
      </c>
      <c r="K18" s="12" t="s">
        <v>11</v>
      </c>
      <c r="L18" s="12" t="s">
        <v>11</v>
      </c>
      <c r="M18" s="12"/>
      <c r="N18" s="12" t="s">
        <v>11</v>
      </c>
    </row>
    <row r="19" spans="1:14" x14ac:dyDescent="0.25">
      <c r="A19" s="16" t="s">
        <v>449</v>
      </c>
      <c r="J19" s="12"/>
      <c r="K19" s="12"/>
      <c r="L19" s="12"/>
    </row>
    <row r="20" spans="1:14" x14ac:dyDescent="0.25">
      <c r="C20" s="16" t="s">
        <v>450</v>
      </c>
      <c r="E20" s="13"/>
      <c r="F20" s="13"/>
      <c r="G20" s="13"/>
      <c r="H20" s="13"/>
      <c r="I20" s="13"/>
      <c r="J20" s="13"/>
      <c r="K20" s="13"/>
      <c r="L20" s="13"/>
      <c r="M20" s="13"/>
    </row>
    <row r="21" spans="1:14" x14ac:dyDescent="0.25">
      <c r="E21" s="13"/>
      <c r="F21" s="13"/>
      <c r="G21" s="13"/>
      <c r="H21" s="13"/>
      <c r="I21" s="13"/>
      <c r="J21" s="13"/>
      <c r="K21" s="13"/>
      <c r="L21" s="13"/>
      <c r="M21" s="13"/>
      <c r="N21" s="13"/>
    </row>
    <row r="22" spans="1:14" x14ac:dyDescent="0.25">
      <c r="E22" s="13"/>
      <c r="F22" s="13"/>
      <c r="G22" s="13"/>
      <c r="H22" s="13"/>
      <c r="I22" s="13"/>
      <c r="J22" s="13"/>
      <c r="K22" s="13"/>
      <c r="L22" s="13"/>
      <c r="M22" s="13"/>
      <c r="N22" s="13"/>
    </row>
    <row r="23" spans="1:14" ht="15.75" customHeight="1" x14ac:dyDescent="0.3">
      <c r="A23" s="14" t="s">
        <v>12</v>
      </c>
      <c r="B23" s="14"/>
      <c r="C23" s="14"/>
      <c r="D23" s="14"/>
      <c r="E23" s="14"/>
      <c r="F23" s="14"/>
      <c r="G23" s="14"/>
      <c r="H23" s="14"/>
      <c r="K23" s="15"/>
      <c r="L23" s="591" t="s">
        <v>13</v>
      </c>
      <c r="M23" s="591"/>
      <c r="N23" s="591"/>
    </row>
    <row r="24" spans="1:14" ht="15.75" customHeight="1" x14ac:dyDescent="0.25">
      <c r="A24" s="591" t="s">
        <v>14</v>
      </c>
      <c r="B24" s="591"/>
      <c r="C24" s="591"/>
      <c r="D24" s="591"/>
      <c r="E24" s="591"/>
      <c r="F24" s="591"/>
      <c r="G24" s="591"/>
      <c r="H24" s="591"/>
      <c r="I24" s="591"/>
      <c r="J24" s="591"/>
      <c r="K24" s="591"/>
      <c r="L24" s="591"/>
      <c r="M24" s="591"/>
      <c r="N24" s="591"/>
    </row>
    <row r="25" spans="1:14" ht="15.6" x14ac:dyDescent="0.25">
      <c r="A25" s="591" t="s">
        <v>15</v>
      </c>
      <c r="B25" s="591"/>
      <c r="C25" s="591"/>
      <c r="D25" s="591"/>
      <c r="E25" s="591"/>
      <c r="F25" s="591"/>
      <c r="G25" s="591"/>
      <c r="H25" s="591"/>
      <c r="I25" s="591"/>
      <c r="J25" s="591"/>
      <c r="K25" s="591"/>
      <c r="L25" s="591"/>
      <c r="M25" s="591"/>
      <c r="N25" s="591"/>
    </row>
    <row r="26" spans="1:14" x14ac:dyDescent="0.25">
      <c r="K26" s="483" t="s">
        <v>86</v>
      </c>
      <c r="L26" s="483"/>
      <c r="M26" s="483"/>
      <c r="N26" s="483"/>
    </row>
    <row r="27" spans="1:14" x14ac:dyDescent="0.25">
      <c r="A27" s="590"/>
      <c r="B27" s="590"/>
      <c r="C27" s="590"/>
      <c r="D27" s="590"/>
      <c r="E27" s="590"/>
      <c r="F27" s="590"/>
      <c r="G27" s="590"/>
      <c r="H27" s="590"/>
      <c r="I27" s="590"/>
      <c r="J27" s="590"/>
      <c r="K27" s="590"/>
      <c r="L27" s="590"/>
      <c r="M27" s="590"/>
      <c r="N27" s="590"/>
    </row>
  </sheetData>
  <mergeCells count="17">
    <mergeCell ref="A27:N27"/>
    <mergeCell ref="N8:N9"/>
    <mergeCell ref="L23:N23"/>
    <mergeCell ref="A24:N24"/>
    <mergeCell ref="A25:N25"/>
    <mergeCell ref="K26:N26"/>
    <mergeCell ref="A8:A9"/>
    <mergeCell ref="B8:B9"/>
    <mergeCell ref="C8:G8"/>
    <mergeCell ref="H8:L8"/>
    <mergeCell ref="M8:M9"/>
    <mergeCell ref="A7:B7"/>
    <mergeCell ref="D1:J1"/>
    <mergeCell ref="A2:N2"/>
    <mergeCell ref="A3:N3"/>
    <mergeCell ref="A5:N5"/>
    <mergeCell ref="L7:N7"/>
  </mergeCells>
  <phoneticPr fontId="0" type="noConversion"/>
  <printOptions horizontalCentered="1"/>
  <pageMargins left="0.70866141732283472" right="0.70866141732283472" top="0.23622047244094491" bottom="0" header="0.31496062992125984" footer="0.31496062992125984"/>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opLeftCell="B1" zoomScaleSheetLayoutView="80" workbookViewId="0">
      <selection activeCell="L11" sqref="L11:L14"/>
    </sheetView>
  </sheetViews>
  <sheetFormatPr defaultColWidth="9.109375" defaultRowHeight="13.2" x14ac:dyDescent="0.25"/>
  <cols>
    <col min="1" max="1" width="7.109375" style="16" customWidth="1"/>
    <col min="2" max="2" width="15.44140625" style="16" bestFit="1" customWidth="1"/>
    <col min="3" max="3" width="10.33203125" style="16" customWidth="1"/>
    <col min="4" max="4" width="9.33203125" style="16" customWidth="1"/>
    <col min="5" max="6" width="9.109375" style="16"/>
    <col min="7" max="7" width="11.6640625" style="16" customWidth="1"/>
    <col min="8" max="8" width="11" style="16" customWidth="1"/>
    <col min="9" max="9" width="9.6640625" style="16" customWidth="1"/>
    <col min="10" max="10" width="9.5546875" style="16" customWidth="1"/>
    <col min="11" max="11" width="11.6640625" style="16" customWidth="1"/>
    <col min="12" max="12" width="10.6640625" style="16" customWidth="1"/>
    <col min="13" max="13" width="10.5546875" style="16" customWidth="1"/>
    <col min="14" max="14" width="8.6640625" style="16" customWidth="1"/>
    <col min="15" max="15" width="8.88671875" style="16" customWidth="1"/>
    <col min="16" max="16" width="9.109375" style="16"/>
    <col min="17" max="17" width="11.6640625" style="16" customWidth="1"/>
    <col min="18" max="16384" width="9.109375" style="16"/>
  </cols>
  <sheetData>
    <row r="1" spans="1:18" customFormat="1" ht="12.75" customHeight="1" x14ac:dyDescent="0.25">
      <c r="D1" s="16"/>
      <c r="E1" s="16"/>
      <c r="F1" s="16"/>
      <c r="G1" s="16"/>
      <c r="H1" s="16"/>
      <c r="I1" s="16"/>
      <c r="J1" s="16"/>
      <c r="K1" s="16"/>
      <c r="L1" s="16"/>
      <c r="M1" s="16"/>
      <c r="N1" s="16"/>
      <c r="O1" s="527" t="s">
        <v>62</v>
      </c>
      <c r="P1" s="527"/>
      <c r="Q1" s="527"/>
    </row>
    <row r="2" spans="1:18" customFormat="1" ht="15" x14ac:dyDescent="0.25">
      <c r="A2" s="600" t="s">
        <v>0</v>
      </c>
      <c r="B2" s="600"/>
      <c r="C2" s="600"/>
      <c r="D2" s="600"/>
      <c r="E2" s="600"/>
      <c r="F2" s="600"/>
      <c r="G2" s="600"/>
      <c r="H2" s="600"/>
      <c r="I2" s="600"/>
      <c r="J2" s="600"/>
      <c r="K2" s="600"/>
      <c r="L2" s="600"/>
      <c r="M2" s="45"/>
      <c r="N2" s="45"/>
      <c r="O2" s="45"/>
      <c r="P2" s="45"/>
    </row>
    <row r="3" spans="1:18" customFormat="1" ht="21" x14ac:dyDescent="0.4">
      <c r="A3" s="529" t="s">
        <v>674</v>
      </c>
      <c r="B3" s="529"/>
      <c r="C3" s="529"/>
      <c r="D3" s="529"/>
      <c r="E3" s="529"/>
      <c r="F3" s="529"/>
      <c r="G3" s="529"/>
      <c r="H3" s="529"/>
      <c r="I3" s="529"/>
      <c r="J3" s="529"/>
      <c r="K3" s="529"/>
      <c r="L3" s="529"/>
      <c r="M3" s="44"/>
      <c r="N3" s="44"/>
      <c r="O3" s="44"/>
      <c r="P3" s="44"/>
    </row>
    <row r="4" spans="1:18" customFormat="1" ht="11.25" customHeight="1" x14ac:dyDescent="0.25"/>
    <row r="5" spans="1:18" customFormat="1" ht="15.75" customHeight="1" x14ac:dyDescent="0.3">
      <c r="A5" s="601" t="s">
        <v>682</v>
      </c>
      <c r="B5" s="601"/>
      <c r="C5" s="601"/>
      <c r="D5" s="601"/>
      <c r="E5" s="601"/>
      <c r="F5" s="601"/>
      <c r="G5" s="601"/>
      <c r="H5" s="601"/>
      <c r="I5" s="601"/>
      <c r="J5" s="601"/>
      <c r="K5" s="601"/>
      <c r="L5" s="601"/>
      <c r="M5" s="601"/>
      <c r="N5" s="601"/>
      <c r="O5" s="601"/>
      <c r="P5" s="16"/>
    </row>
    <row r="7" spans="1:18" ht="17.399999999999999" customHeight="1" x14ac:dyDescent="0.25">
      <c r="A7" s="483" t="s">
        <v>835</v>
      </c>
      <c r="B7" s="483"/>
      <c r="N7" s="589" t="s">
        <v>882</v>
      </c>
      <c r="O7" s="589"/>
      <c r="P7" s="589"/>
      <c r="Q7" s="589"/>
    </row>
    <row r="8" spans="1:18" ht="24" customHeight="1" x14ac:dyDescent="0.25">
      <c r="A8" s="518" t="s">
        <v>2</v>
      </c>
      <c r="B8" s="518" t="s">
        <v>3</v>
      </c>
      <c r="C8" s="532" t="s">
        <v>683</v>
      </c>
      <c r="D8" s="532"/>
      <c r="E8" s="532"/>
      <c r="F8" s="532"/>
      <c r="G8" s="532"/>
      <c r="H8" s="603" t="s">
        <v>722</v>
      </c>
      <c r="I8" s="532"/>
      <c r="J8" s="532"/>
      <c r="K8" s="532"/>
      <c r="L8" s="532"/>
      <c r="M8" s="535" t="s">
        <v>116</v>
      </c>
      <c r="N8" s="604"/>
      <c r="O8" s="604"/>
      <c r="P8" s="604"/>
      <c r="Q8" s="536"/>
    </row>
    <row r="9" spans="1:18" s="15" customFormat="1" ht="60" customHeight="1" x14ac:dyDescent="0.25">
      <c r="A9" s="518"/>
      <c r="B9" s="518"/>
      <c r="C9" s="5" t="s">
        <v>222</v>
      </c>
      <c r="D9" s="5" t="s">
        <v>223</v>
      </c>
      <c r="E9" s="5" t="s">
        <v>375</v>
      </c>
      <c r="F9" s="5" t="s">
        <v>230</v>
      </c>
      <c r="G9" s="5" t="s">
        <v>124</v>
      </c>
      <c r="H9" s="105" t="s">
        <v>222</v>
      </c>
      <c r="I9" s="5" t="s">
        <v>223</v>
      </c>
      <c r="J9" s="5" t="s">
        <v>375</v>
      </c>
      <c r="K9" s="7" t="s">
        <v>230</v>
      </c>
      <c r="L9" s="5" t="s">
        <v>378</v>
      </c>
      <c r="M9" s="5" t="s">
        <v>222</v>
      </c>
      <c r="N9" s="5" t="s">
        <v>223</v>
      </c>
      <c r="O9" s="5" t="s">
        <v>375</v>
      </c>
      <c r="P9" s="7" t="s">
        <v>230</v>
      </c>
      <c r="Q9" s="303" t="s">
        <v>126</v>
      </c>
      <c r="R9" s="31"/>
    </row>
    <row r="10" spans="1:18" s="66" customFormat="1" x14ac:dyDescent="0.25">
      <c r="A10" s="65">
        <v>1</v>
      </c>
      <c r="B10" s="65">
        <v>2</v>
      </c>
      <c r="C10" s="65">
        <v>3</v>
      </c>
      <c r="D10" s="65">
        <v>4</v>
      </c>
      <c r="E10" s="65">
        <v>5</v>
      </c>
      <c r="F10" s="65">
        <v>6</v>
      </c>
      <c r="G10" s="65">
        <v>7</v>
      </c>
      <c r="H10" s="65">
        <v>8</v>
      </c>
      <c r="I10" s="65">
        <v>9</v>
      </c>
      <c r="J10" s="65">
        <v>10</v>
      </c>
      <c r="K10" s="65">
        <v>11</v>
      </c>
      <c r="L10" s="65">
        <v>12</v>
      </c>
      <c r="M10" s="65">
        <v>13</v>
      </c>
      <c r="N10" s="65">
        <v>14</v>
      </c>
      <c r="O10" s="65">
        <v>15</v>
      </c>
      <c r="P10" s="65">
        <v>16</v>
      </c>
      <c r="Q10" s="65">
        <v>17</v>
      </c>
    </row>
    <row r="11" spans="1:18" x14ac:dyDescent="0.25">
      <c r="A11" s="334">
        <v>1</v>
      </c>
      <c r="B11" s="19" t="s">
        <v>836</v>
      </c>
      <c r="C11" s="341">
        <v>9089</v>
      </c>
      <c r="D11" s="341">
        <v>577</v>
      </c>
      <c r="E11" s="341">
        <v>0</v>
      </c>
      <c r="F11" s="341">
        <v>0</v>
      </c>
      <c r="G11" s="341">
        <f>SUM(C11:F11)</f>
        <v>9666</v>
      </c>
      <c r="H11" s="341">
        <f>ROUND(M11/220,0)</f>
        <v>6769</v>
      </c>
      <c r="I11" s="341">
        <f>ROUND(N11/220,0)</f>
        <v>441</v>
      </c>
      <c r="J11" s="341">
        <v>0</v>
      </c>
      <c r="K11" s="341">
        <v>0</v>
      </c>
      <c r="L11" s="341">
        <f>SUM(H11:K11)</f>
        <v>7210</v>
      </c>
      <c r="M11" s="341">
        <f>1046650+442577</f>
        <v>1489227</v>
      </c>
      <c r="N11" s="341">
        <f>70340+26641</f>
        <v>96981</v>
      </c>
      <c r="O11" s="341">
        <v>0</v>
      </c>
      <c r="P11" s="341">
        <v>0</v>
      </c>
      <c r="Q11" s="341">
        <f>SUM(M11:P11)</f>
        <v>1586208</v>
      </c>
    </row>
    <row r="12" spans="1:18" x14ac:dyDescent="0.25">
      <c r="A12" s="334">
        <v>2</v>
      </c>
      <c r="B12" s="19" t="s">
        <v>837</v>
      </c>
      <c r="C12" s="341">
        <v>6690</v>
      </c>
      <c r="D12" s="341">
        <v>0</v>
      </c>
      <c r="E12" s="341">
        <v>0</v>
      </c>
      <c r="F12" s="341">
        <v>0</v>
      </c>
      <c r="G12" s="341">
        <f t="shared" ref="G12:G14" si="0">SUM(C12:F12)</f>
        <v>6690</v>
      </c>
      <c r="H12" s="407">
        <f t="shared" ref="H12:H13" si="1">ROUND(M12/220,0)</f>
        <v>5347</v>
      </c>
      <c r="I12" s="341">
        <f t="shared" ref="I12:I13" si="2">ROUND(N12/149,0)</f>
        <v>0</v>
      </c>
      <c r="J12" s="341">
        <v>0</v>
      </c>
      <c r="K12" s="341">
        <v>0</v>
      </c>
      <c r="L12" s="341">
        <f t="shared" ref="L12:L13" si="3">SUM(H12:K12)</f>
        <v>5347</v>
      </c>
      <c r="M12" s="341">
        <f>818802+357532</f>
        <v>1176334</v>
      </c>
      <c r="N12" s="341">
        <v>0</v>
      </c>
      <c r="O12" s="341">
        <v>0</v>
      </c>
      <c r="P12" s="341">
        <v>0</v>
      </c>
      <c r="Q12" s="341">
        <f t="shared" ref="Q12:Q13" si="4">SUM(M12:P12)</f>
        <v>1176334</v>
      </c>
    </row>
    <row r="13" spans="1:18" x14ac:dyDescent="0.25">
      <c r="A13" s="334">
        <v>3</v>
      </c>
      <c r="B13" s="19" t="s">
        <v>838</v>
      </c>
      <c r="C13" s="341">
        <v>2716</v>
      </c>
      <c r="D13" s="341">
        <v>0</v>
      </c>
      <c r="E13" s="341">
        <v>0</v>
      </c>
      <c r="F13" s="341">
        <v>0</v>
      </c>
      <c r="G13" s="341">
        <f t="shared" si="0"/>
        <v>2716</v>
      </c>
      <c r="H13" s="407">
        <f t="shared" si="1"/>
        <v>2071</v>
      </c>
      <c r="I13" s="341">
        <f t="shared" si="2"/>
        <v>0</v>
      </c>
      <c r="J13" s="341">
        <v>0</v>
      </c>
      <c r="K13" s="341">
        <v>0</v>
      </c>
      <c r="L13" s="341">
        <f t="shared" si="3"/>
        <v>2071</v>
      </c>
      <c r="M13" s="341">
        <f>305434+150095</f>
        <v>455529</v>
      </c>
      <c r="N13" s="341">
        <v>0</v>
      </c>
      <c r="O13" s="341">
        <v>0</v>
      </c>
      <c r="P13" s="341">
        <v>0</v>
      </c>
      <c r="Q13" s="341">
        <f t="shared" si="4"/>
        <v>455529</v>
      </c>
    </row>
    <row r="14" spans="1:18" s="335" customFormat="1" x14ac:dyDescent="0.25">
      <c r="A14" s="334"/>
      <c r="B14" s="370" t="s">
        <v>19</v>
      </c>
      <c r="C14" s="344">
        <f>SUM(C11:C13)</f>
        <v>18495</v>
      </c>
      <c r="D14" s="253">
        <v>577</v>
      </c>
      <c r="E14" s="344">
        <v>0</v>
      </c>
      <c r="F14" s="344">
        <v>0</v>
      </c>
      <c r="G14" s="344">
        <f t="shared" si="0"/>
        <v>19072</v>
      </c>
      <c r="H14" s="344">
        <f>SUM(H11:H13)</f>
        <v>14187</v>
      </c>
      <c r="I14" s="344">
        <f>SUM(I11:I13)</f>
        <v>441</v>
      </c>
      <c r="J14" s="344">
        <f>SUM(J11:J13)</f>
        <v>0</v>
      </c>
      <c r="K14" s="344">
        <f>SUM(K11:K13)</f>
        <v>0</v>
      </c>
      <c r="L14" s="344">
        <f>SUM(H14:K14)</f>
        <v>14628</v>
      </c>
      <c r="M14" s="344">
        <f>SUM(M11:M13)</f>
        <v>3121090</v>
      </c>
      <c r="N14" s="344">
        <f t="shared" ref="N14:Q14" si="5">SUM(N11:N13)</f>
        <v>96981</v>
      </c>
      <c r="O14" s="344">
        <f t="shared" si="5"/>
        <v>0</v>
      </c>
      <c r="P14" s="344">
        <f t="shared" si="5"/>
        <v>0</v>
      </c>
      <c r="Q14" s="344">
        <f t="shared" si="5"/>
        <v>3218071</v>
      </c>
    </row>
    <row r="15" spans="1:18" x14ac:dyDescent="0.25">
      <c r="A15" s="73"/>
      <c r="B15" s="22"/>
      <c r="C15" s="22"/>
      <c r="D15" s="22"/>
      <c r="E15" s="22"/>
      <c r="F15" s="22"/>
      <c r="G15" s="22"/>
      <c r="H15" s="22"/>
      <c r="I15" s="22"/>
      <c r="J15" s="22"/>
      <c r="K15" s="22"/>
      <c r="L15" s="22"/>
      <c r="M15" s="22"/>
      <c r="N15" s="22"/>
      <c r="O15" s="22"/>
      <c r="P15" s="22"/>
      <c r="Q15" s="22"/>
    </row>
    <row r="16" spans="1:18" x14ac:dyDescent="0.25">
      <c r="A16" s="11" t="s">
        <v>8</v>
      </c>
      <c r="B16"/>
      <c r="C16"/>
      <c r="D16"/>
    </row>
    <row r="17" spans="1:18" x14ac:dyDescent="0.25">
      <c r="A17" t="s">
        <v>9</v>
      </c>
      <c r="B17"/>
      <c r="C17"/>
      <c r="D17"/>
    </row>
    <row r="18" spans="1:18" x14ac:dyDescent="0.25">
      <c r="A18" t="s">
        <v>10</v>
      </c>
      <c r="B18"/>
      <c r="C18"/>
      <c r="D18"/>
      <c r="I18" s="12"/>
      <c r="J18" s="12"/>
      <c r="K18" s="12"/>
      <c r="L18" s="12"/>
    </row>
    <row r="19" spans="1:18" customFormat="1" x14ac:dyDescent="0.25">
      <c r="A19" s="16" t="s">
        <v>449</v>
      </c>
      <c r="J19" s="12"/>
      <c r="K19" s="12"/>
      <c r="L19" s="12"/>
    </row>
    <row r="20" spans="1:18" customFormat="1" x14ac:dyDescent="0.25">
      <c r="C20" s="16" t="s">
        <v>450</v>
      </c>
      <c r="E20" s="13"/>
      <c r="F20" s="13"/>
      <c r="G20" s="13"/>
      <c r="H20" s="13"/>
      <c r="I20" s="13"/>
      <c r="J20" s="13"/>
      <c r="K20" s="13"/>
      <c r="L20" s="13"/>
      <c r="M20" s="13"/>
    </row>
    <row r="21" spans="1:18" x14ac:dyDescent="0.25">
      <c r="A21" s="15" t="s">
        <v>12</v>
      </c>
      <c r="B21" s="15"/>
      <c r="C21" s="15"/>
      <c r="D21" s="15"/>
      <c r="E21" s="15"/>
      <c r="F21" s="15"/>
      <c r="G21" s="15"/>
      <c r="I21" s="15"/>
      <c r="O21" s="493" t="s">
        <v>13</v>
      </c>
      <c r="P21" s="493"/>
      <c r="Q21" s="494"/>
    </row>
    <row r="22" spans="1:18" ht="12.75" customHeight="1" x14ac:dyDescent="0.25">
      <c r="A22" s="493" t="s">
        <v>14</v>
      </c>
      <c r="B22" s="493"/>
      <c r="C22" s="493"/>
      <c r="D22" s="493"/>
      <c r="E22" s="493"/>
      <c r="F22" s="493"/>
      <c r="G22" s="493"/>
      <c r="H22" s="493"/>
      <c r="I22" s="493"/>
      <c r="J22" s="493"/>
      <c r="K22" s="493"/>
      <c r="L22" s="493"/>
      <c r="M22" s="493"/>
      <c r="N22" s="493"/>
      <c r="O22" s="493"/>
      <c r="P22" s="493"/>
      <c r="Q22" s="493"/>
    </row>
    <row r="23" spans="1:18" x14ac:dyDescent="0.25">
      <c r="A23" s="484" t="s">
        <v>94</v>
      </c>
      <c r="B23" s="484"/>
      <c r="C23" s="484"/>
      <c r="D23" s="484"/>
      <c r="E23" s="484"/>
      <c r="F23" s="484"/>
      <c r="G23" s="484"/>
      <c r="H23" s="484"/>
      <c r="I23" s="484"/>
      <c r="J23" s="484"/>
      <c r="K23" s="484"/>
      <c r="L23" s="484"/>
      <c r="M23" s="484"/>
      <c r="N23" s="484"/>
      <c r="O23" s="484"/>
      <c r="P23" s="484"/>
      <c r="Q23" s="484"/>
      <c r="R23" s="484"/>
    </row>
    <row r="24" spans="1:18" x14ac:dyDescent="0.25">
      <c r="A24" s="15"/>
      <c r="B24" s="15"/>
      <c r="C24" s="15"/>
      <c r="D24" s="15"/>
      <c r="E24" s="15"/>
      <c r="F24" s="15"/>
      <c r="N24" s="483" t="s">
        <v>86</v>
      </c>
      <c r="O24" s="483"/>
      <c r="P24" s="483"/>
      <c r="Q24" s="483"/>
    </row>
    <row r="25" spans="1:18" x14ac:dyDescent="0.25">
      <c r="A25" s="602"/>
      <c r="B25" s="602"/>
      <c r="C25" s="602"/>
      <c r="D25" s="602"/>
      <c r="E25" s="602"/>
      <c r="F25" s="602"/>
      <c r="G25" s="602"/>
      <c r="H25" s="602"/>
      <c r="I25" s="602"/>
      <c r="J25" s="602"/>
      <c r="K25" s="602"/>
      <c r="L25" s="602"/>
    </row>
  </sheetData>
  <mergeCells count="16">
    <mergeCell ref="A5:O5"/>
    <mergeCell ref="A25:L25"/>
    <mergeCell ref="O1:Q1"/>
    <mergeCell ref="A2:L2"/>
    <mergeCell ref="A3:L3"/>
    <mergeCell ref="A8:A9"/>
    <mergeCell ref="B8:B9"/>
    <mergeCell ref="C8:G8"/>
    <mergeCell ref="H8:L8"/>
    <mergeCell ref="M8:Q8"/>
    <mergeCell ref="N24:Q24"/>
    <mergeCell ref="A23:R23"/>
    <mergeCell ref="A7:B7"/>
    <mergeCell ref="O21:Q21"/>
    <mergeCell ref="A22:Q22"/>
    <mergeCell ref="N7:Q7"/>
  </mergeCells>
  <phoneticPr fontId="0" type="noConversion"/>
  <printOptions horizontalCentered="1"/>
  <pageMargins left="0.43" right="0.48" top="0.23622047244094491" bottom="0"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SheetLayoutView="80" workbookViewId="0">
      <selection activeCell="B11" sqref="B11:B13"/>
    </sheetView>
  </sheetViews>
  <sheetFormatPr defaultColWidth="9.109375" defaultRowHeight="13.2" x14ac:dyDescent="0.25"/>
  <cols>
    <col min="1" max="1" width="7.109375" style="16" customWidth="1"/>
    <col min="2" max="2" width="14.88671875" style="16" bestFit="1" customWidth="1"/>
    <col min="3" max="3" width="9.5546875" style="16" customWidth="1"/>
    <col min="4" max="4" width="9.33203125" style="16" customWidth="1"/>
    <col min="5" max="6" width="9.109375" style="16"/>
    <col min="7" max="7" width="10.88671875" style="16" customWidth="1"/>
    <col min="8" max="8" width="10.33203125" style="16" customWidth="1"/>
    <col min="9" max="9" width="10.88671875" style="16" customWidth="1"/>
    <col min="10" max="10" width="10.33203125" style="16" customWidth="1"/>
    <col min="11" max="11" width="11.33203125" style="16" customWidth="1"/>
    <col min="12" max="12" width="11.6640625" style="16" customWidth="1"/>
    <col min="13" max="13" width="9.6640625" style="16" customWidth="1"/>
    <col min="14" max="14" width="8.6640625" style="16" customWidth="1"/>
    <col min="15" max="15" width="8.88671875" style="16" customWidth="1"/>
    <col min="16" max="16" width="9.109375" style="16"/>
    <col min="17" max="17" width="11" style="16" customWidth="1"/>
    <col min="18" max="18" width="9.109375" style="16" hidden="1" customWidth="1"/>
    <col min="19" max="16384" width="9.109375" style="16"/>
  </cols>
  <sheetData>
    <row r="1" spans="1:19" customFormat="1" ht="12.75" customHeight="1" x14ac:dyDescent="0.25">
      <c r="D1" s="16"/>
      <c r="E1" s="16"/>
      <c r="F1" s="16"/>
      <c r="G1" s="16"/>
      <c r="H1" s="16"/>
      <c r="I1" s="16"/>
      <c r="J1" s="16"/>
      <c r="K1" s="16"/>
      <c r="L1" s="16"/>
      <c r="M1" s="16"/>
      <c r="N1" s="16"/>
      <c r="O1" s="527" t="s">
        <v>63</v>
      </c>
      <c r="P1" s="527"/>
      <c r="Q1" s="527"/>
    </row>
    <row r="2" spans="1:19" customFormat="1" ht="15.6" x14ac:dyDescent="0.3">
      <c r="A2" s="528" t="s">
        <v>0</v>
      </c>
      <c r="B2" s="528"/>
      <c r="C2" s="528"/>
      <c r="D2" s="528"/>
      <c r="E2" s="528"/>
      <c r="F2" s="528"/>
      <c r="G2" s="528"/>
      <c r="H2" s="528"/>
      <c r="I2" s="528"/>
      <c r="J2" s="528"/>
      <c r="K2" s="528"/>
      <c r="L2" s="528"/>
      <c r="M2" s="45"/>
      <c r="N2" s="45"/>
      <c r="O2" s="45"/>
      <c r="P2" s="45"/>
    </row>
    <row r="3" spans="1:19" customFormat="1" ht="21" x14ac:dyDescent="0.4">
      <c r="A3" s="529" t="s">
        <v>674</v>
      </c>
      <c r="B3" s="529"/>
      <c r="C3" s="529"/>
      <c r="D3" s="529"/>
      <c r="E3" s="529"/>
      <c r="F3" s="529"/>
      <c r="G3" s="529"/>
      <c r="H3" s="529"/>
      <c r="I3" s="529"/>
      <c r="J3" s="529"/>
      <c r="K3" s="529"/>
      <c r="L3" s="529"/>
      <c r="M3" s="44"/>
      <c r="N3" s="44"/>
      <c r="O3" s="44"/>
      <c r="P3" s="44"/>
    </row>
    <row r="4" spans="1:19" customFormat="1" ht="11.25" customHeight="1" x14ac:dyDescent="0.25"/>
    <row r="5" spans="1:19" customFormat="1" ht="15.6" x14ac:dyDescent="0.3">
      <c r="A5" s="601" t="s">
        <v>684</v>
      </c>
      <c r="B5" s="601"/>
      <c r="C5" s="601"/>
      <c r="D5" s="601"/>
      <c r="E5" s="601"/>
      <c r="F5" s="601"/>
      <c r="G5" s="601"/>
      <c r="H5" s="601"/>
      <c r="I5" s="601"/>
      <c r="J5" s="601"/>
      <c r="K5" s="601"/>
      <c r="L5" s="601"/>
      <c r="M5" s="16"/>
      <c r="N5" s="16"/>
      <c r="O5" s="16"/>
      <c r="P5" s="16"/>
    </row>
    <row r="7" spans="1:19" ht="12.6" customHeight="1" x14ac:dyDescent="0.25">
      <c r="A7" s="483" t="s">
        <v>835</v>
      </c>
      <c r="B7" s="483"/>
      <c r="N7" s="589" t="s">
        <v>882</v>
      </c>
      <c r="O7" s="589"/>
      <c r="P7" s="589"/>
      <c r="Q7" s="589"/>
      <c r="R7" s="589"/>
    </row>
    <row r="8" spans="1:19" s="15" customFormat="1" ht="29.4" customHeight="1" x14ac:dyDescent="0.25">
      <c r="A8" s="518" t="s">
        <v>2</v>
      </c>
      <c r="B8" s="518" t="s">
        <v>3</v>
      </c>
      <c r="C8" s="532" t="s">
        <v>685</v>
      </c>
      <c r="D8" s="532"/>
      <c r="E8" s="532"/>
      <c r="F8" s="605"/>
      <c r="G8" s="605"/>
      <c r="H8" s="603" t="s">
        <v>722</v>
      </c>
      <c r="I8" s="532"/>
      <c r="J8" s="532"/>
      <c r="K8" s="532"/>
      <c r="L8" s="532"/>
      <c r="M8" s="501" t="s">
        <v>116</v>
      </c>
      <c r="N8" s="522"/>
      <c r="O8" s="522"/>
      <c r="P8" s="522"/>
      <c r="Q8" s="502"/>
    </row>
    <row r="9" spans="1:19" s="15" customFormat="1" ht="39.6" x14ac:dyDescent="0.25">
      <c r="A9" s="518"/>
      <c r="B9" s="518"/>
      <c r="C9" s="5" t="s">
        <v>222</v>
      </c>
      <c r="D9" s="5" t="s">
        <v>223</v>
      </c>
      <c r="E9" s="5" t="s">
        <v>375</v>
      </c>
      <c r="F9" s="7" t="s">
        <v>230</v>
      </c>
      <c r="G9" s="7" t="s">
        <v>124</v>
      </c>
      <c r="H9" s="5" t="s">
        <v>222</v>
      </c>
      <c r="I9" s="5" t="s">
        <v>223</v>
      </c>
      <c r="J9" s="5" t="s">
        <v>375</v>
      </c>
      <c r="K9" s="5" t="s">
        <v>230</v>
      </c>
      <c r="L9" s="5" t="s">
        <v>125</v>
      </c>
      <c r="M9" s="5" t="s">
        <v>222</v>
      </c>
      <c r="N9" s="5" t="s">
        <v>223</v>
      </c>
      <c r="O9" s="5" t="s">
        <v>375</v>
      </c>
      <c r="P9" s="7" t="s">
        <v>230</v>
      </c>
      <c r="Q9" s="5" t="s">
        <v>126</v>
      </c>
      <c r="R9" s="30"/>
      <c r="S9" s="31"/>
    </row>
    <row r="10" spans="1:19" s="15" customFormat="1" x14ac:dyDescent="0.2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x14ac:dyDescent="0.25">
      <c r="A11" s="18">
        <v>1</v>
      </c>
      <c r="B11" s="19" t="s">
        <v>836</v>
      </c>
      <c r="C11" s="341">
        <v>6662</v>
      </c>
      <c r="D11" s="341">
        <v>493</v>
      </c>
      <c r="E11" s="341">
        <v>0</v>
      </c>
      <c r="F11" s="342">
        <v>0</v>
      </c>
      <c r="G11" s="342">
        <f>SUM(C11:F11)</f>
        <v>7155</v>
      </c>
      <c r="H11" s="341">
        <f>ROUND(M11/220,0)</f>
        <v>5124</v>
      </c>
      <c r="I11" s="341">
        <f>ROUND(N11/220,0)</f>
        <v>303</v>
      </c>
      <c r="J11" s="341">
        <v>0</v>
      </c>
      <c r="K11" s="341">
        <v>0</v>
      </c>
      <c r="L11" s="341">
        <f>SUM(H11:K11)</f>
        <v>5427</v>
      </c>
      <c r="M11" s="341">
        <f>799758+327469</f>
        <v>1127227</v>
      </c>
      <c r="N11" s="341">
        <f>48374+18320</f>
        <v>66694</v>
      </c>
      <c r="O11" s="341">
        <v>0</v>
      </c>
      <c r="P11" s="341">
        <v>0</v>
      </c>
      <c r="Q11" s="341">
        <f>SUM(M11:P11)</f>
        <v>1193921</v>
      </c>
    </row>
    <row r="12" spans="1:19" x14ac:dyDescent="0.25">
      <c r="A12" s="18">
        <v>2</v>
      </c>
      <c r="B12" s="19" t="s">
        <v>837</v>
      </c>
      <c r="C12" s="341">
        <v>4708</v>
      </c>
      <c r="D12" s="341">
        <v>0</v>
      </c>
      <c r="E12" s="341">
        <v>0</v>
      </c>
      <c r="F12" s="342">
        <v>0</v>
      </c>
      <c r="G12" s="342">
        <f>SUM(C12:F12)</f>
        <v>4708</v>
      </c>
      <c r="H12" s="407">
        <f t="shared" ref="H12:H13" si="0">ROUND(M12/220,0)</f>
        <v>3765</v>
      </c>
      <c r="I12" s="341">
        <f t="shared" ref="I12:I13" si="1">ROUND(N12/149,0)</f>
        <v>0</v>
      </c>
      <c r="J12" s="341">
        <v>0</v>
      </c>
      <c r="K12" s="341">
        <v>0</v>
      </c>
      <c r="L12" s="341">
        <f t="shared" ref="L12:L13" si="2">SUM(H12:K12)</f>
        <v>3765</v>
      </c>
      <c r="M12" s="341">
        <f>585097+243123</f>
        <v>828220</v>
      </c>
      <c r="N12" s="341">
        <v>0</v>
      </c>
      <c r="O12" s="341">
        <v>0</v>
      </c>
      <c r="P12" s="341">
        <v>0</v>
      </c>
      <c r="Q12" s="341">
        <f t="shared" ref="Q12:Q13" si="3">SUM(M12:P12)</f>
        <v>828220</v>
      </c>
    </row>
    <row r="13" spans="1:19" x14ac:dyDescent="0.25">
      <c r="A13" s="18">
        <v>3</v>
      </c>
      <c r="B13" s="19" t="s">
        <v>838</v>
      </c>
      <c r="C13" s="341">
        <v>1402</v>
      </c>
      <c r="D13" s="341">
        <v>0</v>
      </c>
      <c r="E13" s="341">
        <v>0</v>
      </c>
      <c r="F13" s="342">
        <v>0</v>
      </c>
      <c r="G13" s="342">
        <f>SUM(C13:F13)</f>
        <v>1402</v>
      </c>
      <c r="H13" s="407">
        <f t="shared" si="0"/>
        <v>1018</v>
      </c>
      <c r="I13" s="341">
        <f t="shared" si="1"/>
        <v>0</v>
      </c>
      <c r="J13" s="341">
        <v>0</v>
      </c>
      <c r="K13" s="341">
        <v>0</v>
      </c>
      <c r="L13" s="341">
        <f t="shared" si="2"/>
        <v>1018</v>
      </c>
      <c r="M13" s="341">
        <f>151942+72073</f>
        <v>224015</v>
      </c>
      <c r="N13" s="341">
        <v>0</v>
      </c>
      <c r="O13" s="341">
        <v>0</v>
      </c>
      <c r="P13" s="341">
        <v>0</v>
      </c>
      <c r="Q13" s="341">
        <f t="shared" si="3"/>
        <v>224015</v>
      </c>
    </row>
    <row r="14" spans="1:19" x14ac:dyDescent="0.25">
      <c r="A14" s="20" t="s">
        <v>7</v>
      </c>
      <c r="B14" s="253" t="s">
        <v>19</v>
      </c>
      <c r="C14" s="344">
        <f t="shared" ref="C14:K14" si="4">SUM(C11:C13)</f>
        <v>12772</v>
      </c>
      <c r="D14" s="344">
        <f t="shared" si="4"/>
        <v>493</v>
      </c>
      <c r="E14" s="344">
        <f t="shared" si="4"/>
        <v>0</v>
      </c>
      <c r="F14" s="345">
        <f t="shared" si="4"/>
        <v>0</v>
      </c>
      <c r="G14" s="345">
        <f t="shared" si="4"/>
        <v>13265</v>
      </c>
      <c r="H14" s="344">
        <f t="shared" si="4"/>
        <v>9907</v>
      </c>
      <c r="I14" s="344">
        <f t="shared" si="4"/>
        <v>303</v>
      </c>
      <c r="J14" s="344">
        <f t="shared" si="4"/>
        <v>0</v>
      </c>
      <c r="K14" s="344">
        <f t="shared" si="4"/>
        <v>0</v>
      </c>
      <c r="L14" s="344">
        <f>SUM(H14:K14)</f>
        <v>10210</v>
      </c>
      <c r="M14" s="344">
        <f>SUM(M11:M13)</f>
        <v>2179462</v>
      </c>
      <c r="N14" s="344">
        <f>SUM(N11:N13)</f>
        <v>66694</v>
      </c>
      <c r="O14" s="344">
        <v>0</v>
      </c>
      <c r="P14" s="344">
        <v>0</v>
      </c>
      <c r="Q14" s="344">
        <f>SUM(Q11:Q13)</f>
        <v>2246156</v>
      </c>
    </row>
    <row r="15" spans="1:19" x14ac:dyDescent="0.25">
      <c r="A15" s="73"/>
      <c r="B15" s="22"/>
      <c r="C15" s="22"/>
      <c r="D15" s="22"/>
      <c r="E15" s="22"/>
      <c r="F15" s="22"/>
      <c r="G15" s="22"/>
      <c r="H15" s="22"/>
      <c r="I15" s="22"/>
      <c r="J15" s="22"/>
      <c r="K15" s="22"/>
      <c r="L15" s="22"/>
      <c r="M15" s="22"/>
      <c r="N15" s="22"/>
      <c r="O15" s="22"/>
      <c r="P15" s="22"/>
      <c r="Q15" s="22"/>
    </row>
    <row r="16" spans="1:19" x14ac:dyDescent="0.25">
      <c r="A16" s="11" t="s">
        <v>8</v>
      </c>
      <c r="B16"/>
      <c r="C16"/>
      <c r="D16"/>
    </row>
    <row r="17" spans="1:19" x14ac:dyDescent="0.25">
      <c r="A17" t="s">
        <v>9</v>
      </c>
      <c r="B17"/>
      <c r="C17"/>
      <c r="D17"/>
    </row>
    <row r="18" spans="1:19" x14ac:dyDescent="0.25">
      <c r="A18" t="s">
        <v>10</v>
      </c>
      <c r="B18"/>
      <c r="C18"/>
      <c r="D18"/>
      <c r="I18" s="12"/>
      <c r="J18" s="12"/>
      <c r="K18" s="12"/>
      <c r="L18" s="12"/>
    </row>
    <row r="19" spans="1:19" customFormat="1" x14ac:dyDescent="0.25">
      <c r="A19" s="16" t="s">
        <v>449</v>
      </c>
      <c r="J19" s="12"/>
      <c r="K19" s="12"/>
      <c r="L19" s="12"/>
    </row>
    <row r="20" spans="1:19" customFormat="1" x14ac:dyDescent="0.25">
      <c r="C20" s="16" t="s">
        <v>451</v>
      </c>
      <c r="E20" s="13"/>
      <c r="F20" s="13"/>
      <c r="G20" s="13"/>
      <c r="H20" s="13"/>
      <c r="I20" s="13"/>
      <c r="J20" s="13"/>
      <c r="K20" s="13"/>
      <c r="L20" s="13"/>
      <c r="M20" s="13"/>
    </row>
    <row r="22" spans="1:19" x14ac:dyDescent="0.25">
      <c r="A22" s="15" t="s">
        <v>12</v>
      </c>
      <c r="B22" s="15"/>
      <c r="C22" s="15"/>
      <c r="D22" s="15"/>
      <c r="E22" s="15"/>
      <c r="F22" s="15"/>
      <c r="G22" s="15"/>
      <c r="I22" s="15"/>
      <c r="O22" s="493" t="s">
        <v>13</v>
      </c>
      <c r="P22" s="493"/>
      <c r="Q22" s="494"/>
    </row>
    <row r="23" spans="1:19" ht="12.75" customHeight="1" x14ac:dyDescent="0.25">
      <c r="A23" s="493" t="s">
        <v>14</v>
      </c>
      <c r="B23" s="493"/>
      <c r="C23" s="493"/>
      <c r="D23" s="493"/>
      <c r="E23" s="493"/>
      <c r="F23" s="493"/>
      <c r="G23" s="493"/>
      <c r="H23" s="493"/>
      <c r="I23" s="493"/>
      <c r="J23" s="493"/>
      <c r="K23" s="493"/>
      <c r="L23" s="493"/>
      <c r="M23" s="493"/>
      <c r="N23" s="493"/>
      <c r="O23" s="493"/>
      <c r="P23" s="493"/>
      <c r="Q23" s="493"/>
    </row>
    <row r="24" spans="1:19" x14ac:dyDescent="0.25">
      <c r="A24" s="484" t="s">
        <v>94</v>
      </c>
      <c r="B24" s="484"/>
      <c r="C24" s="484"/>
      <c r="D24" s="484"/>
      <c r="E24" s="484"/>
      <c r="F24" s="484"/>
      <c r="G24" s="484"/>
      <c r="H24" s="484"/>
      <c r="I24" s="484"/>
      <c r="J24" s="484"/>
      <c r="K24" s="484"/>
      <c r="L24" s="484"/>
      <c r="M24" s="484"/>
      <c r="N24" s="484"/>
      <c r="O24" s="484"/>
      <c r="P24" s="484"/>
      <c r="Q24" s="484"/>
      <c r="R24" s="484"/>
      <c r="S24" s="484"/>
    </row>
    <row r="25" spans="1:19" x14ac:dyDescent="0.25">
      <c r="A25" s="15"/>
      <c r="B25" s="15"/>
      <c r="C25" s="15"/>
      <c r="D25" s="15"/>
      <c r="E25" s="15"/>
      <c r="F25" s="15"/>
      <c r="N25" s="483" t="s">
        <v>86</v>
      </c>
      <c r="O25" s="483"/>
      <c r="P25" s="483"/>
      <c r="Q25" s="483"/>
    </row>
    <row r="26" spans="1:19" x14ac:dyDescent="0.25">
      <c r="A26" s="602"/>
      <c r="B26" s="602"/>
      <c r="C26" s="602"/>
      <c r="D26" s="602"/>
      <c r="E26" s="602"/>
      <c r="F26" s="602"/>
      <c r="G26" s="602"/>
      <c r="H26" s="602"/>
      <c r="I26" s="602"/>
      <c r="J26" s="602"/>
      <c r="K26" s="602"/>
      <c r="L26" s="602"/>
    </row>
  </sheetData>
  <mergeCells count="16">
    <mergeCell ref="A26:L26"/>
    <mergeCell ref="O1:Q1"/>
    <mergeCell ref="A2:L2"/>
    <mergeCell ref="A3:L3"/>
    <mergeCell ref="A5:L5"/>
    <mergeCell ref="M8:Q8"/>
    <mergeCell ref="A23:Q23"/>
    <mergeCell ref="A8:A9"/>
    <mergeCell ref="B8:B9"/>
    <mergeCell ref="A7:B7"/>
    <mergeCell ref="N7:R7"/>
    <mergeCell ref="C8:G8"/>
    <mergeCell ref="N25:Q25"/>
    <mergeCell ref="H8:L8"/>
    <mergeCell ref="O22:Q22"/>
    <mergeCell ref="A24:S24"/>
  </mergeCells>
  <phoneticPr fontId="0" type="noConversion"/>
  <printOptions horizontalCentered="1"/>
  <pageMargins left="0.48" right="0.31" top="0.23622047244094491" bottom="0" header="0.31496062992125984" footer="0.31496062992125984"/>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SheetLayoutView="100" workbookViewId="0">
      <selection activeCell="H19" sqref="H19"/>
    </sheetView>
  </sheetViews>
  <sheetFormatPr defaultRowHeight="13.2" x14ac:dyDescent="0.25"/>
  <cols>
    <col min="1" max="1" width="6" customWidth="1"/>
    <col min="2" max="2" width="15.5546875" customWidth="1"/>
    <col min="3" max="3" width="17.33203125" customWidth="1"/>
    <col min="4" max="4" width="19" customWidth="1"/>
    <col min="5" max="5" width="19.6640625" customWidth="1"/>
    <col min="6" max="6" width="18.88671875" customWidth="1"/>
    <col min="7" max="7" width="15.33203125" customWidth="1"/>
  </cols>
  <sheetData>
    <row r="1" spans="1:9" ht="16.2" x14ac:dyDescent="0.35">
      <c r="A1" s="586" t="s">
        <v>0</v>
      </c>
      <c r="B1" s="586"/>
      <c r="C1" s="586"/>
      <c r="D1" s="586"/>
      <c r="E1" s="586"/>
      <c r="G1" s="195" t="s">
        <v>723</v>
      </c>
    </row>
    <row r="2" spans="1:9" ht="22.2" x14ac:dyDescent="0.45">
      <c r="A2" s="587" t="s">
        <v>674</v>
      </c>
      <c r="B2" s="587"/>
      <c r="C2" s="587"/>
      <c r="D2" s="587"/>
      <c r="E2" s="587"/>
      <c r="F2" s="587"/>
      <c r="G2" s="587"/>
    </row>
    <row r="3" spans="1:9" ht="14.4" x14ac:dyDescent="0.35">
      <c r="A3" s="197"/>
      <c r="B3" s="197"/>
    </row>
    <row r="4" spans="1:9" ht="18" customHeight="1" x14ac:dyDescent="0.35">
      <c r="A4" s="588" t="s">
        <v>724</v>
      </c>
      <c r="B4" s="588"/>
      <c r="C4" s="588"/>
      <c r="D4" s="588"/>
      <c r="E4" s="588"/>
      <c r="F4" s="588"/>
      <c r="G4" s="588"/>
    </row>
    <row r="5" spans="1:9" ht="14.4" x14ac:dyDescent="0.35">
      <c r="A5" s="198" t="s">
        <v>835</v>
      </c>
      <c r="B5" s="198"/>
    </row>
    <row r="6" spans="1:9" ht="14.4" x14ac:dyDescent="0.35">
      <c r="A6" s="198"/>
      <c r="B6" s="198"/>
      <c r="F6" s="104" t="s">
        <v>881</v>
      </c>
      <c r="G6" s="115"/>
    </row>
    <row r="7" spans="1:9" ht="42" customHeight="1" x14ac:dyDescent="0.25">
      <c r="A7" s="199" t="s">
        <v>2</v>
      </c>
      <c r="B7" s="199" t="s">
        <v>3</v>
      </c>
      <c r="C7" s="313" t="s">
        <v>725</v>
      </c>
      <c r="D7" s="313" t="s">
        <v>726</v>
      </c>
      <c r="E7" s="313" t="s">
        <v>727</v>
      </c>
      <c r="F7" s="313" t="s">
        <v>728</v>
      </c>
      <c r="G7" s="290" t="s">
        <v>729</v>
      </c>
    </row>
    <row r="8" spans="1:9" s="195" customFormat="1" ht="14.4" x14ac:dyDescent="0.3">
      <c r="A8" s="201" t="s">
        <v>278</v>
      </c>
      <c r="B8" s="201" t="s">
        <v>279</v>
      </c>
      <c r="C8" s="201" t="s">
        <v>280</v>
      </c>
      <c r="D8" s="201" t="s">
        <v>281</v>
      </c>
      <c r="E8" s="201" t="s">
        <v>282</v>
      </c>
      <c r="F8" s="201" t="s">
        <v>283</v>
      </c>
      <c r="G8" s="201" t="s">
        <v>284</v>
      </c>
    </row>
    <row r="9" spans="1:9" x14ac:dyDescent="0.25">
      <c r="A9" s="9">
        <v>1</v>
      </c>
      <c r="B9" s="19" t="s">
        <v>836</v>
      </c>
      <c r="C9" s="385">
        <v>16821</v>
      </c>
      <c r="D9" s="385">
        <f>C9-(E9+F9)</f>
        <v>16739</v>
      </c>
      <c r="E9" s="385">
        <v>24</v>
      </c>
      <c r="F9" s="385">
        <v>58</v>
      </c>
      <c r="G9" s="10" t="s">
        <v>7</v>
      </c>
    </row>
    <row r="10" spans="1:9" x14ac:dyDescent="0.25">
      <c r="A10" s="9">
        <v>2</v>
      </c>
      <c r="B10" s="19" t="s">
        <v>837</v>
      </c>
      <c r="C10" s="385">
        <v>11398</v>
      </c>
      <c r="D10" s="385">
        <f t="shared" ref="D10:D11" si="0">C10-(E10+F10)</f>
        <v>11310</v>
      </c>
      <c r="E10" s="385">
        <v>45</v>
      </c>
      <c r="F10" s="385">
        <v>43</v>
      </c>
      <c r="G10" s="10" t="s">
        <v>7</v>
      </c>
    </row>
    <row r="11" spans="1:9" x14ac:dyDescent="0.25">
      <c r="A11" s="9">
        <v>3</v>
      </c>
      <c r="B11" s="19" t="s">
        <v>838</v>
      </c>
      <c r="C11" s="385">
        <v>4118</v>
      </c>
      <c r="D11" s="385">
        <f t="shared" si="0"/>
        <v>4004</v>
      </c>
      <c r="E11" s="385">
        <v>55</v>
      </c>
      <c r="F11" s="385">
        <v>59</v>
      </c>
      <c r="G11" s="10" t="s">
        <v>7</v>
      </c>
    </row>
    <row r="12" spans="1:9" x14ac:dyDescent="0.25">
      <c r="A12" s="9"/>
      <c r="B12" s="30" t="s">
        <v>19</v>
      </c>
      <c r="C12" s="364">
        <f>SUM(C9:C11)</f>
        <v>32337</v>
      </c>
      <c r="D12" s="364">
        <f>SUM(D9:D11)</f>
        <v>32053</v>
      </c>
      <c r="E12" s="364">
        <f>SUM(E9:E11)</f>
        <v>124</v>
      </c>
      <c r="F12" s="364">
        <f>SUM(F9:F11)</f>
        <v>160</v>
      </c>
      <c r="G12" s="338" t="s">
        <v>7</v>
      </c>
    </row>
    <row r="16" spans="1:9" ht="15" customHeight="1" x14ac:dyDescent="0.25">
      <c r="A16" s="314"/>
      <c r="B16" s="314"/>
      <c r="C16" s="314"/>
      <c r="E16" s="606" t="s">
        <v>13</v>
      </c>
      <c r="F16" s="606"/>
      <c r="G16" s="315"/>
      <c r="H16" s="315"/>
      <c r="I16" s="315"/>
    </row>
    <row r="17" spans="1:13" ht="15" customHeight="1" x14ac:dyDescent="0.25">
      <c r="A17" s="314"/>
      <c r="B17" s="314"/>
      <c r="C17" s="314"/>
      <c r="D17" s="314"/>
      <c r="E17" s="606" t="s">
        <v>14</v>
      </c>
      <c r="F17" s="606"/>
      <c r="G17" s="315"/>
      <c r="H17" s="315"/>
      <c r="I17" s="315"/>
    </row>
    <row r="18" spans="1:13" ht="15" customHeight="1" x14ac:dyDescent="0.25">
      <c r="A18" s="314"/>
      <c r="B18" s="314"/>
      <c r="C18" s="314"/>
      <c r="D18" s="314"/>
      <c r="E18" s="606" t="s">
        <v>89</v>
      </c>
      <c r="F18" s="606"/>
      <c r="G18" s="315"/>
      <c r="H18" s="315"/>
      <c r="I18" s="315"/>
    </row>
    <row r="19" spans="1:13" x14ac:dyDescent="0.25">
      <c r="A19" s="314" t="s">
        <v>12</v>
      </c>
      <c r="C19" s="314"/>
      <c r="D19" s="314"/>
      <c r="E19" s="314"/>
      <c r="F19" s="316" t="s">
        <v>86</v>
      </c>
      <c r="G19" s="317"/>
      <c r="H19" s="314"/>
      <c r="I19" s="314"/>
    </row>
    <row r="20" spans="1:13" x14ac:dyDescent="0.25">
      <c r="A20" s="314"/>
      <c r="B20" s="314"/>
      <c r="C20" s="314"/>
      <c r="D20" s="314"/>
      <c r="E20" s="314"/>
      <c r="F20" s="314"/>
      <c r="G20" s="314"/>
      <c r="H20" s="314"/>
      <c r="I20" s="314"/>
      <c r="J20" s="314"/>
      <c r="K20" s="314"/>
      <c r="L20" s="314"/>
      <c r="M20" s="314"/>
    </row>
  </sheetData>
  <mergeCells count="6">
    <mergeCell ref="E18:F18"/>
    <mergeCell ref="A1:E1"/>
    <mergeCell ref="E16:F16"/>
    <mergeCell ref="E17:F17"/>
    <mergeCell ref="A2:G2"/>
    <mergeCell ref="A4:G4"/>
  </mergeCells>
  <printOptions horizontalCentered="1"/>
  <pageMargins left="0.70866141732283472" right="0.70866141732283472" top="0.23622047244094491" bottom="0" header="0.31496062992125984" footer="0.31496062992125984"/>
  <pageSetup paperSize="9" scale="1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SheetLayoutView="90" workbookViewId="0">
      <selection activeCell="N5" sqref="N5"/>
    </sheetView>
  </sheetViews>
  <sheetFormatPr defaultColWidth="9.109375" defaultRowHeight="13.2" x14ac:dyDescent="0.25"/>
  <cols>
    <col min="1" max="1" width="7.44140625" style="16" customWidth="1"/>
    <col min="2" max="2" width="17.109375" style="16" customWidth="1"/>
    <col min="3" max="3" width="11" style="16" customWidth="1"/>
    <col min="4" max="4" width="10" style="16" customWidth="1"/>
    <col min="5" max="5" width="13.109375" style="16" customWidth="1"/>
    <col min="6" max="6" width="15.109375" style="16" customWidth="1"/>
    <col min="7" max="7" width="13.33203125" style="16" customWidth="1"/>
    <col min="8" max="8" width="14.6640625" style="16" customWidth="1"/>
    <col min="9" max="9" width="16.6640625" style="16" customWidth="1"/>
    <col min="10" max="10" width="19.33203125" style="16" customWidth="1"/>
    <col min="11" max="16384" width="9.109375" style="16"/>
  </cols>
  <sheetData>
    <row r="1" spans="1:18" customFormat="1" x14ac:dyDescent="0.25">
      <c r="E1" s="531"/>
      <c r="F1" s="531"/>
      <c r="G1" s="531"/>
      <c r="H1" s="531"/>
      <c r="I1" s="531"/>
      <c r="J1" s="136" t="s">
        <v>64</v>
      </c>
    </row>
    <row r="2" spans="1:18" customFormat="1" ht="15" x14ac:dyDescent="0.25">
      <c r="A2" s="600" t="s">
        <v>0</v>
      </c>
      <c r="B2" s="600"/>
      <c r="C2" s="600"/>
      <c r="D2" s="600"/>
      <c r="E2" s="600"/>
      <c r="F2" s="600"/>
      <c r="G2" s="600"/>
      <c r="H2" s="600"/>
      <c r="I2" s="600"/>
      <c r="J2" s="600"/>
    </row>
    <row r="3" spans="1:18" customFormat="1" ht="21" x14ac:dyDescent="0.4">
      <c r="A3" s="529" t="s">
        <v>674</v>
      </c>
      <c r="B3" s="529"/>
      <c r="C3" s="529"/>
      <c r="D3" s="529"/>
      <c r="E3" s="529"/>
      <c r="F3" s="529"/>
      <c r="G3" s="529"/>
      <c r="H3" s="529"/>
      <c r="I3" s="529"/>
      <c r="J3" s="529"/>
    </row>
    <row r="4" spans="1:18" customFormat="1" ht="14.25" customHeight="1" x14ac:dyDescent="0.25"/>
    <row r="5" spans="1:18" ht="31.5" customHeight="1" x14ac:dyDescent="0.3">
      <c r="A5" s="601" t="s">
        <v>686</v>
      </c>
      <c r="B5" s="601"/>
      <c r="C5" s="601"/>
      <c r="D5" s="601"/>
      <c r="E5" s="601"/>
      <c r="F5" s="601"/>
      <c r="G5" s="601"/>
      <c r="H5" s="601"/>
      <c r="I5" s="601"/>
      <c r="J5" s="601"/>
    </row>
    <row r="6" spans="1:18" ht="13.5" customHeight="1" x14ac:dyDescent="0.25">
      <c r="A6" s="1"/>
      <c r="B6" s="1"/>
      <c r="C6" s="1"/>
      <c r="D6" s="1"/>
      <c r="E6" s="1"/>
      <c r="F6" s="1"/>
      <c r="G6" s="1"/>
      <c r="H6" s="1"/>
      <c r="I6" s="1"/>
      <c r="J6" s="1"/>
    </row>
    <row r="7" spans="1:18" ht="0.75" customHeight="1" x14ac:dyDescent="0.25"/>
    <row r="8" spans="1:18" x14ac:dyDescent="0.25">
      <c r="A8" s="483" t="s">
        <v>835</v>
      </c>
      <c r="B8" s="483"/>
      <c r="C8" s="32"/>
      <c r="H8" s="589" t="s">
        <v>882</v>
      </c>
      <c r="I8" s="589"/>
      <c r="J8" s="589"/>
      <c r="K8" s="115"/>
      <c r="L8" s="115"/>
    </row>
    <row r="9" spans="1:18" x14ac:dyDescent="0.25">
      <c r="A9" s="518" t="s">
        <v>2</v>
      </c>
      <c r="B9" s="518" t="s">
        <v>3</v>
      </c>
      <c r="C9" s="491" t="s">
        <v>687</v>
      </c>
      <c r="D9" s="523"/>
      <c r="E9" s="523"/>
      <c r="F9" s="492"/>
      <c r="G9" s="491" t="s">
        <v>107</v>
      </c>
      <c r="H9" s="523"/>
      <c r="I9" s="523"/>
      <c r="J9" s="492"/>
      <c r="K9" s="22"/>
      <c r="L9" s="22"/>
      <c r="Q9" s="19"/>
      <c r="R9" s="22"/>
    </row>
    <row r="10" spans="1:18" ht="50.25" customHeight="1" x14ac:dyDescent="0.25">
      <c r="A10" s="518"/>
      <c r="B10" s="518"/>
      <c r="C10" s="5" t="s">
        <v>192</v>
      </c>
      <c r="D10" s="5" t="s">
        <v>17</v>
      </c>
      <c r="E10" s="302" t="s">
        <v>883</v>
      </c>
      <c r="F10" s="7" t="s">
        <v>210</v>
      </c>
      <c r="G10" s="5" t="s">
        <v>192</v>
      </c>
      <c r="H10" s="26" t="s">
        <v>18</v>
      </c>
      <c r="I10" s="109" t="s">
        <v>117</v>
      </c>
      <c r="J10" s="5" t="s">
        <v>211</v>
      </c>
    </row>
    <row r="11" spans="1:18" x14ac:dyDescent="0.25">
      <c r="A11" s="5">
        <v>1</v>
      </c>
      <c r="B11" s="5">
        <v>2</v>
      </c>
      <c r="C11" s="5">
        <v>3</v>
      </c>
      <c r="D11" s="5">
        <v>4</v>
      </c>
      <c r="E11" s="5">
        <v>5</v>
      </c>
      <c r="F11" s="7">
        <v>6</v>
      </c>
      <c r="G11" s="5">
        <v>7</v>
      </c>
      <c r="H11" s="105">
        <v>8</v>
      </c>
      <c r="I11" s="5">
        <v>9</v>
      </c>
      <c r="J11" s="5">
        <v>10</v>
      </c>
    </row>
    <row r="12" spans="1:18" x14ac:dyDescent="0.25">
      <c r="A12" s="18">
        <v>1</v>
      </c>
      <c r="B12" s="19" t="s">
        <v>836</v>
      </c>
      <c r="C12" s="341">
        <v>54</v>
      </c>
      <c r="D12" s="341">
        <v>7533</v>
      </c>
      <c r="E12" s="341">
        <v>220</v>
      </c>
      <c r="F12" s="371">
        <f>D12*E12</f>
        <v>1657260</v>
      </c>
      <c r="G12" s="341">
        <v>54</v>
      </c>
      <c r="H12" s="343">
        <f>'enrolment vs availed_PY'!Q11</f>
        <v>1586208</v>
      </c>
      <c r="I12" s="343">
        <v>220</v>
      </c>
      <c r="J12" s="343">
        <f t="shared" ref="J12:J14" si="0">ROUND(H12/I12,0)</f>
        <v>7210</v>
      </c>
      <c r="L12" s="16">
        <v>1657260</v>
      </c>
      <c r="M12" s="16">
        <v>1281060</v>
      </c>
      <c r="N12" s="16">
        <f>L12+M12</f>
        <v>2938320</v>
      </c>
    </row>
    <row r="13" spans="1:18" x14ac:dyDescent="0.25">
      <c r="A13" s="18">
        <v>2</v>
      </c>
      <c r="B13" s="19" t="s">
        <v>837</v>
      </c>
      <c r="C13" s="341">
        <v>104</v>
      </c>
      <c r="D13" s="341">
        <v>5608</v>
      </c>
      <c r="E13" s="407">
        <v>220</v>
      </c>
      <c r="F13" s="371">
        <f t="shared" ref="F13:F15" si="1">D13*E13</f>
        <v>1233760</v>
      </c>
      <c r="G13" s="341">
        <v>98</v>
      </c>
      <c r="H13" s="343">
        <f>'enrolment vs availed_PY'!Q12</f>
        <v>1176334</v>
      </c>
      <c r="I13" s="343">
        <v>220</v>
      </c>
      <c r="J13" s="343">
        <f t="shared" si="0"/>
        <v>5347</v>
      </c>
      <c r="L13" s="16">
        <v>1233760</v>
      </c>
      <c r="M13" s="16">
        <v>882200</v>
      </c>
      <c r="N13" s="458">
        <f t="shared" ref="N13:N15" si="2">L13+M13</f>
        <v>2115960</v>
      </c>
    </row>
    <row r="14" spans="1:18" x14ac:dyDescent="0.25">
      <c r="A14" s="18">
        <v>3</v>
      </c>
      <c r="B14" s="19" t="s">
        <v>838</v>
      </c>
      <c r="C14" s="341">
        <v>30</v>
      </c>
      <c r="D14" s="341">
        <v>2107</v>
      </c>
      <c r="E14" s="407">
        <v>220</v>
      </c>
      <c r="F14" s="371">
        <f t="shared" si="1"/>
        <v>463540</v>
      </c>
      <c r="G14" s="341">
        <v>30</v>
      </c>
      <c r="H14" s="343">
        <f>'enrolment vs availed_PY'!Q13</f>
        <v>455529</v>
      </c>
      <c r="I14" s="343">
        <v>220</v>
      </c>
      <c r="J14" s="343">
        <f t="shared" si="0"/>
        <v>2071</v>
      </c>
      <c r="L14" s="16">
        <v>463540</v>
      </c>
      <c r="M14" s="16">
        <v>208120</v>
      </c>
      <c r="N14" s="458">
        <f t="shared" si="2"/>
        <v>671660</v>
      </c>
    </row>
    <row r="15" spans="1:18" ht="27.75" customHeight="1" x14ac:dyDescent="0.25">
      <c r="A15" s="3" t="s">
        <v>19</v>
      </c>
      <c r="B15" s="30"/>
      <c r="C15" s="344">
        <f>SUM(C12:C14)</f>
        <v>188</v>
      </c>
      <c r="D15" s="344">
        <f>SUM(D12:D14)</f>
        <v>15248</v>
      </c>
      <c r="E15" s="344">
        <v>220</v>
      </c>
      <c r="F15" s="372">
        <f t="shared" si="1"/>
        <v>3354560</v>
      </c>
      <c r="G15" s="350" t="s">
        <v>851</v>
      </c>
      <c r="H15" s="346">
        <f>SUM(H12:H14)</f>
        <v>3218071</v>
      </c>
      <c r="I15" s="346">
        <v>220</v>
      </c>
      <c r="J15" s="346">
        <f>SUM(J12:J14)</f>
        <v>14628</v>
      </c>
      <c r="L15" s="16">
        <v>3354560</v>
      </c>
      <c r="M15" s="16">
        <v>2371380</v>
      </c>
      <c r="N15" s="458">
        <f t="shared" si="2"/>
        <v>5725940</v>
      </c>
    </row>
    <row r="16" spans="1:18" x14ac:dyDescent="0.25">
      <c r="A16" s="12"/>
      <c r="B16" s="31"/>
      <c r="C16" s="31"/>
      <c r="D16" s="22"/>
      <c r="E16" s="22"/>
      <c r="F16" s="22"/>
      <c r="G16" s="22"/>
      <c r="H16" s="22"/>
      <c r="I16" s="22"/>
      <c r="J16" s="22"/>
    </row>
    <row r="17" spans="1:14" x14ac:dyDescent="0.25">
      <c r="A17" s="533" t="s">
        <v>873</v>
      </c>
      <c r="B17" s="533"/>
      <c r="C17" s="533"/>
      <c r="D17" s="533"/>
      <c r="E17" s="533"/>
      <c r="F17" s="533"/>
      <c r="G17" s="533"/>
      <c r="H17" s="533"/>
      <c r="I17" s="533"/>
      <c r="J17" s="533"/>
    </row>
    <row r="18" spans="1:14" x14ac:dyDescent="0.25">
      <c r="A18" s="12"/>
      <c r="B18" s="31"/>
      <c r="C18" s="31"/>
      <c r="D18" s="22"/>
      <c r="E18" s="22"/>
      <c r="F18" s="22"/>
      <c r="G18" s="22"/>
      <c r="H18" s="22"/>
      <c r="I18" s="22"/>
      <c r="J18" s="22"/>
      <c r="L18" s="16">
        <v>1586208</v>
      </c>
      <c r="M18" s="16">
        <v>1193921</v>
      </c>
      <c r="N18" s="16">
        <f>L18+M18</f>
        <v>2780129</v>
      </c>
    </row>
    <row r="19" spans="1:14" ht="15.75" customHeight="1" x14ac:dyDescent="0.25">
      <c r="A19" s="15" t="s">
        <v>12</v>
      </c>
      <c r="B19" s="15"/>
      <c r="C19" s="15"/>
      <c r="D19" s="15"/>
      <c r="E19" s="15"/>
      <c r="F19" s="15"/>
      <c r="G19" s="15"/>
      <c r="I19" s="484" t="s">
        <v>13</v>
      </c>
      <c r="J19" s="484"/>
      <c r="L19" s="16">
        <v>1176334</v>
      </c>
      <c r="M19" s="16">
        <v>828220</v>
      </c>
      <c r="N19" s="458">
        <f t="shared" ref="N19:N21" si="3">L19+M19</f>
        <v>2004554</v>
      </c>
    </row>
    <row r="20" spans="1:14" ht="12.75" customHeight="1" x14ac:dyDescent="0.25">
      <c r="A20" s="493" t="s">
        <v>14</v>
      </c>
      <c r="B20" s="493"/>
      <c r="C20" s="493"/>
      <c r="D20" s="493"/>
      <c r="E20" s="493"/>
      <c r="F20" s="493"/>
      <c r="G20" s="493"/>
      <c r="H20" s="493"/>
      <c r="I20" s="493"/>
      <c r="J20" s="493"/>
      <c r="L20" s="16">
        <v>455529</v>
      </c>
      <c r="M20" s="16">
        <v>224015</v>
      </c>
      <c r="N20" s="458">
        <f t="shared" si="3"/>
        <v>679544</v>
      </c>
    </row>
    <row r="21" spans="1:14" ht="12.75" customHeight="1" x14ac:dyDescent="0.25">
      <c r="A21" s="493" t="s">
        <v>20</v>
      </c>
      <c r="B21" s="493"/>
      <c r="C21" s="493"/>
      <c r="D21" s="493"/>
      <c r="E21" s="493"/>
      <c r="F21" s="493"/>
      <c r="G21" s="493"/>
      <c r="H21" s="493"/>
      <c r="I21" s="493"/>
      <c r="J21" s="493"/>
      <c r="L21" s="16">
        <v>3218071</v>
      </c>
      <c r="M21" s="16">
        <v>2246156</v>
      </c>
      <c r="N21" s="458">
        <f t="shared" si="3"/>
        <v>5464227</v>
      </c>
    </row>
    <row r="22" spans="1:14" x14ac:dyDescent="0.25">
      <c r="A22" s="15"/>
      <c r="B22" s="15"/>
      <c r="C22" s="15"/>
      <c r="E22" s="15"/>
      <c r="H22" s="483" t="s">
        <v>86</v>
      </c>
      <c r="I22" s="483"/>
      <c r="J22" s="483"/>
    </row>
    <row r="26" spans="1:14" x14ac:dyDescent="0.25">
      <c r="A26" s="607"/>
      <c r="B26" s="607"/>
      <c r="C26" s="607"/>
      <c r="D26" s="607"/>
      <c r="E26" s="607"/>
      <c r="F26" s="607"/>
      <c r="G26" s="607"/>
      <c r="H26" s="607"/>
      <c r="I26" s="607"/>
      <c r="J26" s="607"/>
    </row>
    <row r="28" spans="1:14" x14ac:dyDescent="0.25">
      <c r="A28" s="607"/>
      <c r="B28" s="607"/>
      <c r="C28" s="607"/>
      <c r="D28" s="607"/>
      <c r="E28" s="607"/>
      <c r="F28" s="607"/>
      <c r="G28" s="607"/>
      <c r="H28" s="607"/>
      <c r="I28" s="607"/>
      <c r="J28" s="607"/>
    </row>
  </sheetData>
  <mergeCells count="17">
    <mergeCell ref="E1:I1"/>
    <mergeCell ref="A2:J2"/>
    <mergeCell ref="A3:J3"/>
    <mergeCell ref="G9:J9"/>
    <mergeCell ref="C9:F9"/>
    <mergeCell ref="H8:J8"/>
    <mergeCell ref="A5:J5"/>
    <mergeCell ref="A9:A10"/>
    <mergeCell ref="B9:B10"/>
    <mergeCell ref="A8:B8"/>
    <mergeCell ref="A17:J17"/>
    <mergeCell ref="I19:J19"/>
    <mergeCell ref="H22:J22"/>
    <mergeCell ref="A28:J28"/>
    <mergeCell ref="A26:J26"/>
    <mergeCell ref="A20:J20"/>
    <mergeCell ref="A21:J21"/>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SheetLayoutView="90" workbookViewId="0">
      <selection activeCell="F12" sqref="F12:F15"/>
    </sheetView>
  </sheetViews>
  <sheetFormatPr defaultColWidth="9.109375" defaultRowHeight="13.2" x14ac:dyDescent="0.25"/>
  <cols>
    <col min="1" max="1" width="7.44140625" style="16" customWidth="1"/>
    <col min="2" max="2" width="17.109375" style="16" customWidth="1"/>
    <col min="3" max="3" width="11" style="16" customWidth="1"/>
    <col min="4" max="4" width="10" style="16" customWidth="1"/>
    <col min="5" max="5" width="14.109375" style="16" customWidth="1"/>
    <col min="6" max="6" width="14.33203125" style="16" customWidth="1"/>
    <col min="7" max="7" width="13.33203125" style="16" customWidth="1"/>
    <col min="8" max="8" width="14.6640625" style="16" customWidth="1"/>
    <col min="9" max="9" width="16.6640625" style="16" customWidth="1"/>
    <col min="10" max="10" width="19.88671875" style="16" customWidth="1"/>
    <col min="11" max="16384" width="9.109375" style="16"/>
  </cols>
  <sheetData>
    <row r="1" spans="1:16" customFormat="1" x14ac:dyDescent="0.25">
      <c r="E1" s="531"/>
      <c r="F1" s="531"/>
      <c r="G1" s="531"/>
      <c r="H1" s="531"/>
      <c r="I1" s="531"/>
      <c r="J1" s="136" t="s">
        <v>379</v>
      </c>
    </row>
    <row r="2" spans="1:16" customFormat="1" ht="15" x14ac:dyDescent="0.25">
      <c r="A2" s="600" t="s">
        <v>0</v>
      </c>
      <c r="B2" s="600"/>
      <c r="C2" s="600"/>
      <c r="D2" s="600"/>
      <c r="E2" s="600"/>
      <c r="F2" s="600"/>
      <c r="G2" s="600"/>
      <c r="H2" s="600"/>
      <c r="I2" s="600"/>
      <c r="J2" s="600"/>
    </row>
    <row r="3" spans="1:16" customFormat="1" ht="21" x14ac:dyDescent="0.4">
      <c r="A3" s="529" t="s">
        <v>674</v>
      </c>
      <c r="B3" s="529"/>
      <c r="C3" s="529"/>
      <c r="D3" s="529"/>
      <c r="E3" s="529"/>
      <c r="F3" s="529"/>
      <c r="G3" s="529"/>
      <c r="H3" s="529"/>
      <c r="I3" s="529"/>
      <c r="J3" s="529"/>
    </row>
    <row r="4" spans="1:16" customFormat="1" ht="14.25" customHeight="1" x14ac:dyDescent="0.25"/>
    <row r="5" spans="1:16" ht="15.6" x14ac:dyDescent="0.3">
      <c r="A5" s="601" t="s">
        <v>720</v>
      </c>
      <c r="B5" s="601"/>
      <c r="C5" s="601"/>
      <c r="D5" s="601"/>
      <c r="E5" s="601"/>
      <c r="F5" s="601"/>
      <c r="G5" s="601"/>
      <c r="H5" s="601"/>
      <c r="I5" s="601"/>
      <c r="J5" s="601"/>
    </row>
    <row r="6" spans="1:16" ht="13.5" customHeight="1" x14ac:dyDescent="0.25">
      <c r="A6" s="1"/>
      <c r="B6" s="1"/>
      <c r="C6" s="1"/>
      <c r="D6" s="1"/>
      <c r="E6" s="1"/>
      <c r="F6" s="1"/>
      <c r="G6" s="1"/>
      <c r="H6" s="1"/>
      <c r="I6" s="1"/>
      <c r="J6" s="1"/>
    </row>
    <row r="7" spans="1:16" ht="0.75" customHeight="1" x14ac:dyDescent="0.25"/>
    <row r="8" spans="1:16" x14ac:dyDescent="0.25">
      <c r="A8" s="483" t="s">
        <v>835</v>
      </c>
      <c r="B8" s="483"/>
      <c r="C8" s="32"/>
      <c r="H8" s="589" t="s">
        <v>882</v>
      </c>
      <c r="I8" s="589"/>
      <c r="J8" s="589"/>
    </row>
    <row r="9" spans="1:16" x14ac:dyDescent="0.25">
      <c r="A9" s="518" t="s">
        <v>2</v>
      </c>
      <c r="B9" s="518" t="s">
        <v>3</v>
      </c>
      <c r="C9" s="491" t="s">
        <v>687</v>
      </c>
      <c r="D9" s="523"/>
      <c r="E9" s="523"/>
      <c r="F9" s="492"/>
      <c r="G9" s="491" t="s">
        <v>107</v>
      </c>
      <c r="H9" s="523"/>
      <c r="I9" s="523"/>
      <c r="J9" s="492"/>
      <c r="O9" s="19"/>
      <c r="P9" s="22"/>
    </row>
    <row r="10" spans="1:16" ht="52.8" x14ac:dyDescent="0.25">
      <c r="A10" s="518"/>
      <c r="B10" s="518"/>
      <c r="C10" s="5" t="s">
        <v>192</v>
      </c>
      <c r="D10" s="5" t="s">
        <v>17</v>
      </c>
      <c r="E10" s="256" t="s">
        <v>883</v>
      </c>
      <c r="F10" s="7" t="s">
        <v>210</v>
      </c>
      <c r="G10" s="5" t="s">
        <v>192</v>
      </c>
      <c r="H10" s="26" t="s">
        <v>18</v>
      </c>
      <c r="I10" s="109" t="s">
        <v>117</v>
      </c>
      <c r="J10" s="5" t="s">
        <v>211</v>
      </c>
    </row>
    <row r="11" spans="1:16" x14ac:dyDescent="0.25">
      <c r="A11" s="5">
        <v>1</v>
      </c>
      <c r="B11" s="5">
        <v>2</v>
      </c>
      <c r="C11" s="5">
        <v>3</v>
      </c>
      <c r="D11" s="5">
        <v>4</v>
      </c>
      <c r="E11" s="5">
        <v>5</v>
      </c>
      <c r="F11" s="7">
        <v>6</v>
      </c>
      <c r="G11" s="5">
        <v>7</v>
      </c>
      <c r="H11" s="105">
        <v>8</v>
      </c>
      <c r="I11" s="5">
        <v>9</v>
      </c>
      <c r="J11" s="5">
        <v>10</v>
      </c>
    </row>
    <row r="12" spans="1:16" x14ac:dyDescent="0.25">
      <c r="A12" s="18">
        <v>1</v>
      </c>
      <c r="B12" s="19" t="s">
        <v>836</v>
      </c>
      <c r="C12" s="341">
        <v>62</v>
      </c>
      <c r="D12" s="341">
        <v>5823</v>
      </c>
      <c r="E12" s="341">
        <v>220</v>
      </c>
      <c r="F12" s="371">
        <f>D12*E12</f>
        <v>1281060</v>
      </c>
      <c r="G12" s="341">
        <v>62</v>
      </c>
      <c r="H12" s="343">
        <f>'enrolment vs availed_UPY'!Q11</f>
        <v>1193921</v>
      </c>
      <c r="I12" s="343">
        <v>220</v>
      </c>
      <c r="J12" s="343">
        <f t="shared" ref="J12:J14" si="0">ROUND(H12/I12,0)</f>
        <v>5427</v>
      </c>
      <c r="L12" s="16">
        <v>7210</v>
      </c>
      <c r="M12" s="16">
        <v>5427</v>
      </c>
      <c r="N12" s="16">
        <f>L12+M12</f>
        <v>12637</v>
      </c>
    </row>
    <row r="13" spans="1:16" x14ac:dyDescent="0.25">
      <c r="A13" s="18">
        <v>2</v>
      </c>
      <c r="B13" s="19" t="s">
        <v>837</v>
      </c>
      <c r="C13" s="341">
        <v>63</v>
      </c>
      <c r="D13" s="341">
        <v>4010</v>
      </c>
      <c r="E13" s="341">
        <v>220</v>
      </c>
      <c r="F13" s="371">
        <f t="shared" ref="F13:F15" si="1">D13*E13</f>
        <v>882200</v>
      </c>
      <c r="G13" s="341">
        <v>63</v>
      </c>
      <c r="H13" s="343">
        <f>'enrolment vs availed_UPY'!Q12</f>
        <v>828220</v>
      </c>
      <c r="I13" s="343">
        <v>220</v>
      </c>
      <c r="J13" s="343">
        <f t="shared" si="0"/>
        <v>3765</v>
      </c>
      <c r="L13" s="16">
        <v>5347</v>
      </c>
      <c r="M13" s="16">
        <v>3765</v>
      </c>
      <c r="N13" s="459">
        <f t="shared" ref="N13:N15" si="2">L13+M13</f>
        <v>9112</v>
      </c>
    </row>
    <row r="14" spans="1:16" x14ac:dyDescent="0.25">
      <c r="A14" s="18">
        <v>3</v>
      </c>
      <c r="B14" s="19" t="s">
        <v>838</v>
      </c>
      <c r="C14" s="341">
        <v>25</v>
      </c>
      <c r="D14" s="341">
        <v>946</v>
      </c>
      <c r="E14" s="341">
        <v>220</v>
      </c>
      <c r="F14" s="371">
        <f t="shared" si="1"/>
        <v>208120</v>
      </c>
      <c r="G14" s="341">
        <v>25</v>
      </c>
      <c r="H14" s="343">
        <f>'enrolment vs availed_UPY'!Q13</f>
        <v>224015</v>
      </c>
      <c r="I14" s="343">
        <v>220</v>
      </c>
      <c r="J14" s="343">
        <f t="shared" si="0"/>
        <v>1018</v>
      </c>
      <c r="L14" s="16">
        <v>2071</v>
      </c>
      <c r="M14" s="16">
        <v>1018</v>
      </c>
      <c r="N14" s="459">
        <f t="shared" si="2"/>
        <v>3089</v>
      </c>
    </row>
    <row r="15" spans="1:16" x14ac:dyDescent="0.25">
      <c r="A15" s="3" t="s">
        <v>19</v>
      </c>
      <c r="B15" s="30"/>
      <c r="C15" s="344">
        <f>SUM(C12:C14)</f>
        <v>150</v>
      </c>
      <c r="D15" s="344">
        <f>SUM(D12:D14)</f>
        <v>10779</v>
      </c>
      <c r="E15" s="344">
        <v>220</v>
      </c>
      <c r="F15" s="372">
        <f t="shared" si="1"/>
        <v>2371380</v>
      </c>
      <c r="G15" s="344">
        <f>SUM(G12:G14)</f>
        <v>150</v>
      </c>
      <c r="H15" s="346">
        <f>SUM(H12:H14)</f>
        <v>2246156</v>
      </c>
      <c r="I15" s="346">
        <v>220</v>
      </c>
      <c r="J15" s="346">
        <f>SUM(J12:J14)</f>
        <v>10210</v>
      </c>
      <c r="L15" s="16">
        <v>14628</v>
      </c>
      <c r="M15" s="16">
        <v>10210</v>
      </c>
      <c r="N15" s="459">
        <f t="shared" si="2"/>
        <v>24838</v>
      </c>
    </row>
    <row r="16" spans="1:16" x14ac:dyDescent="0.25">
      <c r="A16" s="12"/>
      <c r="B16" s="31"/>
      <c r="C16" s="31"/>
      <c r="D16" s="22"/>
      <c r="E16" s="22"/>
      <c r="F16" s="22"/>
      <c r="G16" s="22"/>
      <c r="H16" s="22"/>
      <c r="I16" s="22"/>
      <c r="J16" s="22"/>
    </row>
    <row r="17" spans="1:10" x14ac:dyDescent="0.25">
      <c r="A17" s="12"/>
      <c r="B17" s="31"/>
      <c r="C17" s="31"/>
      <c r="D17" s="22"/>
      <c r="E17" s="22"/>
      <c r="F17" s="22"/>
      <c r="G17" s="22"/>
      <c r="H17" s="22"/>
      <c r="I17" s="22"/>
      <c r="J17" s="22"/>
    </row>
    <row r="18" spans="1:10" x14ac:dyDescent="0.25">
      <c r="A18" s="12"/>
      <c r="B18" s="31"/>
      <c r="C18" s="31"/>
      <c r="D18" s="22"/>
      <c r="E18" s="22"/>
      <c r="F18" s="22"/>
      <c r="G18" s="22"/>
      <c r="H18" s="22"/>
      <c r="I18" s="22"/>
      <c r="J18" s="22"/>
    </row>
    <row r="19" spans="1:10" ht="15.75" customHeight="1" x14ac:dyDescent="0.25">
      <c r="A19" s="15" t="s">
        <v>12</v>
      </c>
      <c r="B19" s="15"/>
      <c r="C19" s="15"/>
      <c r="D19" s="15"/>
      <c r="E19" s="15"/>
      <c r="F19" s="15"/>
      <c r="G19" s="15"/>
      <c r="I19" s="484" t="s">
        <v>13</v>
      </c>
      <c r="J19" s="484"/>
    </row>
    <row r="20" spans="1:10" ht="12.75" customHeight="1" x14ac:dyDescent="0.25">
      <c r="A20" s="493" t="s">
        <v>14</v>
      </c>
      <c r="B20" s="493"/>
      <c r="C20" s="493"/>
      <c r="D20" s="493"/>
      <c r="E20" s="493"/>
      <c r="F20" s="493"/>
      <c r="G20" s="493"/>
      <c r="H20" s="493"/>
      <c r="I20" s="493"/>
      <c r="J20" s="493"/>
    </row>
    <row r="21" spans="1:10" ht="12.75" customHeight="1" x14ac:dyDescent="0.25">
      <c r="A21" s="493" t="s">
        <v>20</v>
      </c>
      <c r="B21" s="493"/>
      <c r="C21" s="493"/>
      <c r="D21" s="493"/>
      <c r="E21" s="493"/>
      <c r="F21" s="493"/>
      <c r="G21" s="493"/>
      <c r="H21" s="493"/>
      <c r="I21" s="493"/>
      <c r="J21" s="493"/>
    </row>
    <row r="22" spans="1:10" x14ac:dyDescent="0.25">
      <c r="A22" s="15"/>
      <c r="B22" s="15"/>
      <c r="C22" s="15"/>
      <c r="E22" s="15"/>
      <c r="H22" s="483" t="s">
        <v>86</v>
      </c>
      <c r="I22" s="483"/>
      <c r="J22" s="483"/>
    </row>
    <row r="26" spans="1:10" x14ac:dyDescent="0.25">
      <c r="A26" s="607"/>
      <c r="B26" s="607"/>
      <c r="C26" s="607"/>
      <c r="D26" s="607"/>
      <c r="E26" s="607"/>
      <c r="F26" s="607"/>
      <c r="G26" s="607"/>
      <c r="H26" s="607"/>
      <c r="I26" s="607"/>
      <c r="J26" s="607"/>
    </row>
    <row r="28" spans="1:10" x14ac:dyDescent="0.25">
      <c r="A28" s="607"/>
      <c r="B28" s="607"/>
      <c r="C28" s="607"/>
      <c r="D28" s="607"/>
      <c r="E28" s="607"/>
      <c r="F28" s="607"/>
      <c r="G28" s="607"/>
      <c r="H28" s="607"/>
      <c r="I28" s="607"/>
      <c r="J28" s="607"/>
    </row>
  </sheetData>
  <mergeCells count="16">
    <mergeCell ref="E1:I1"/>
    <mergeCell ref="A2:J2"/>
    <mergeCell ref="A3:J3"/>
    <mergeCell ref="A5:J5"/>
    <mergeCell ref="A8:B8"/>
    <mergeCell ref="H8:J8"/>
    <mergeCell ref="A21:J21"/>
    <mergeCell ref="H22:J22"/>
    <mergeCell ref="A26:J26"/>
    <mergeCell ref="A28:J28"/>
    <mergeCell ref="A9:A10"/>
    <mergeCell ref="B9:B10"/>
    <mergeCell ref="C9:F9"/>
    <mergeCell ref="G9:J9"/>
    <mergeCell ref="I19:J19"/>
    <mergeCell ref="A20:J20"/>
  </mergeCells>
  <printOptions horizontalCentered="1"/>
  <pageMargins left="0.55000000000000004" right="0.36" top="0.23622047244094491" bottom="0"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7" zoomScaleSheetLayoutView="90" workbookViewId="0">
      <selection activeCell="N19" sqref="N19"/>
    </sheetView>
  </sheetViews>
  <sheetFormatPr defaultColWidth="9.109375" defaultRowHeight="13.2" x14ac:dyDescent="0.25"/>
  <cols>
    <col min="1" max="1" width="7.44140625" style="16" customWidth="1"/>
    <col min="2" max="2" width="17.109375" style="16" customWidth="1"/>
    <col min="3" max="3" width="11" style="16" customWidth="1"/>
    <col min="4" max="4" width="10" style="16" customWidth="1"/>
    <col min="5" max="5" width="13.109375" style="16" customWidth="1"/>
    <col min="6" max="6" width="14.33203125" style="16" customWidth="1"/>
    <col min="7" max="7" width="13.33203125" style="16" customWidth="1"/>
    <col min="8" max="8" width="14.6640625" style="16" customWidth="1"/>
    <col min="9" max="9" width="16.6640625" style="16" customWidth="1"/>
    <col min="10" max="10" width="19.5546875" style="16" customWidth="1"/>
    <col min="11" max="16384" width="9.109375" style="16"/>
  </cols>
  <sheetData>
    <row r="1" spans="1:16" customFormat="1" x14ac:dyDescent="0.25">
      <c r="E1" s="531"/>
      <c r="F1" s="531"/>
      <c r="G1" s="531"/>
      <c r="H1" s="531"/>
      <c r="I1" s="531"/>
      <c r="J1" s="136" t="s">
        <v>381</v>
      </c>
    </row>
    <row r="2" spans="1:16" customFormat="1" ht="15" x14ac:dyDescent="0.25">
      <c r="A2" s="600" t="s">
        <v>0</v>
      </c>
      <c r="B2" s="600"/>
      <c r="C2" s="600"/>
      <c r="D2" s="600"/>
      <c r="E2" s="600"/>
      <c r="F2" s="600"/>
      <c r="G2" s="600"/>
      <c r="H2" s="600"/>
      <c r="I2" s="600"/>
      <c r="J2" s="600"/>
    </row>
    <row r="3" spans="1:16" customFormat="1" ht="21" x14ac:dyDescent="0.4">
      <c r="A3" s="529" t="s">
        <v>674</v>
      </c>
      <c r="B3" s="529"/>
      <c r="C3" s="529"/>
      <c r="D3" s="529"/>
      <c r="E3" s="529"/>
      <c r="F3" s="529"/>
      <c r="G3" s="529"/>
      <c r="H3" s="529"/>
      <c r="I3" s="529"/>
      <c r="J3" s="529"/>
    </row>
    <row r="4" spans="1:16" customFormat="1" ht="14.25" customHeight="1" x14ac:dyDescent="0.25"/>
    <row r="5" spans="1:16" ht="19.5" customHeight="1" x14ac:dyDescent="0.3">
      <c r="A5" s="601" t="s">
        <v>721</v>
      </c>
      <c r="B5" s="601"/>
      <c r="C5" s="601"/>
      <c r="D5" s="601"/>
      <c r="E5" s="601"/>
      <c r="F5" s="601"/>
      <c r="G5" s="601"/>
      <c r="H5" s="601"/>
      <c r="I5" s="601"/>
      <c r="J5" s="601"/>
    </row>
    <row r="6" spans="1:16" ht="13.5" customHeight="1" x14ac:dyDescent="0.25">
      <c r="A6" s="1"/>
      <c r="B6" s="1"/>
      <c r="C6" s="1"/>
      <c r="D6" s="1"/>
      <c r="E6" s="1"/>
      <c r="F6" s="1"/>
      <c r="G6" s="1"/>
      <c r="H6" s="1"/>
      <c r="I6" s="1"/>
      <c r="J6" s="1"/>
    </row>
    <row r="7" spans="1:16" ht="0.75" customHeight="1" x14ac:dyDescent="0.25"/>
    <row r="8" spans="1:16" x14ac:dyDescent="0.25">
      <c r="A8" s="483" t="s">
        <v>835</v>
      </c>
      <c r="B8" s="483"/>
      <c r="C8" s="32"/>
      <c r="H8" s="589" t="s">
        <v>882</v>
      </c>
      <c r="I8" s="589"/>
      <c r="J8" s="589"/>
    </row>
    <row r="9" spans="1:16" x14ac:dyDescent="0.25">
      <c r="A9" s="518" t="s">
        <v>2</v>
      </c>
      <c r="B9" s="518" t="s">
        <v>3</v>
      </c>
      <c r="C9" s="491" t="s">
        <v>689</v>
      </c>
      <c r="D9" s="523"/>
      <c r="E9" s="523"/>
      <c r="F9" s="492"/>
      <c r="G9" s="491" t="s">
        <v>107</v>
      </c>
      <c r="H9" s="523"/>
      <c r="I9" s="523"/>
      <c r="J9" s="492"/>
      <c r="O9" s="19"/>
      <c r="P9" s="22"/>
    </row>
    <row r="10" spans="1:16" ht="77.400000000000006" customHeight="1" x14ac:dyDescent="0.25">
      <c r="A10" s="518"/>
      <c r="B10" s="518"/>
      <c r="C10" s="5" t="s">
        <v>192</v>
      </c>
      <c r="D10" s="5" t="s">
        <v>17</v>
      </c>
      <c r="E10" s="256" t="s">
        <v>688</v>
      </c>
      <c r="F10" s="7" t="s">
        <v>210</v>
      </c>
      <c r="G10" s="5" t="s">
        <v>192</v>
      </c>
      <c r="H10" s="26" t="s">
        <v>18</v>
      </c>
      <c r="I10" s="109" t="s">
        <v>117</v>
      </c>
      <c r="J10" s="5" t="s">
        <v>211</v>
      </c>
    </row>
    <row r="11" spans="1:16" x14ac:dyDescent="0.25">
      <c r="A11" s="5">
        <v>1</v>
      </c>
      <c r="B11" s="5">
        <v>2</v>
      </c>
      <c r="C11" s="5">
        <v>3</v>
      </c>
      <c r="D11" s="5">
        <v>4</v>
      </c>
      <c r="E11" s="5">
        <v>5</v>
      </c>
      <c r="F11" s="7">
        <v>6</v>
      </c>
      <c r="G11" s="5">
        <v>7</v>
      </c>
      <c r="H11" s="105">
        <v>8</v>
      </c>
      <c r="I11" s="5">
        <v>9</v>
      </c>
      <c r="J11" s="5">
        <v>10</v>
      </c>
    </row>
    <row r="12" spans="1:16" x14ac:dyDescent="0.25">
      <c r="A12" s="18">
        <v>1</v>
      </c>
      <c r="B12" s="19"/>
      <c r="C12" s="19"/>
      <c r="D12" s="19"/>
      <c r="E12" s="19"/>
      <c r="F12" s="108"/>
      <c r="G12" s="19"/>
      <c r="H12" s="29"/>
      <c r="I12" s="29"/>
      <c r="J12" s="29"/>
    </row>
    <row r="13" spans="1:16" x14ac:dyDescent="0.25">
      <c r="A13" s="18">
        <v>2</v>
      </c>
      <c r="B13" s="19"/>
      <c r="C13" s="19"/>
      <c r="D13" s="19"/>
      <c r="E13" s="19"/>
      <c r="F13" s="28"/>
      <c r="G13" s="19"/>
      <c r="H13" s="29"/>
      <c r="I13" s="29"/>
      <c r="J13" s="29"/>
    </row>
    <row r="14" spans="1:16" x14ac:dyDescent="0.25">
      <c r="A14" s="18">
        <v>3</v>
      </c>
      <c r="B14" s="19"/>
      <c r="C14" s="19"/>
      <c r="D14" s="19"/>
      <c r="E14" s="19" t="s">
        <v>11</v>
      </c>
      <c r="F14" s="28"/>
      <c r="G14" s="19"/>
      <c r="H14" s="29"/>
      <c r="I14" s="29"/>
      <c r="J14" s="29"/>
    </row>
    <row r="15" spans="1:16" x14ac:dyDescent="0.25">
      <c r="A15" s="18">
        <v>4</v>
      </c>
      <c r="B15" s="19"/>
      <c r="C15" s="19"/>
      <c r="D15" s="19"/>
      <c r="E15" s="19"/>
      <c r="F15" s="28"/>
      <c r="G15" s="19"/>
      <c r="H15" s="29"/>
      <c r="I15" s="29"/>
      <c r="J15" s="29"/>
    </row>
    <row r="16" spans="1:16" x14ac:dyDescent="0.25">
      <c r="A16" s="18">
        <v>5</v>
      </c>
      <c r="B16" s="19"/>
      <c r="C16" s="19"/>
      <c r="D16" s="19"/>
      <c r="E16" s="19"/>
      <c r="F16" s="28"/>
      <c r="G16" s="19"/>
      <c r="H16" s="29"/>
      <c r="I16" s="29"/>
      <c r="J16" s="29"/>
    </row>
    <row r="17" spans="1:10" x14ac:dyDescent="0.25">
      <c r="A17" s="18">
        <v>6</v>
      </c>
      <c r="B17" s="19"/>
      <c r="C17" s="19"/>
      <c r="D17" s="19"/>
      <c r="E17" s="19"/>
      <c r="F17" s="28"/>
      <c r="G17" s="19"/>
      <c r="H17" s="29"/>
      <c r="I17" s="29"/>
      <c r="J17" s="29"/>
    </row>
    <row r="18" spans="1:10" x14ac:dyDescent="0.25">
      <c r="A18" s="18">
        <v>7</v>
      </c>
      <c r="B18" s="19"/>
      <c r="C18" s="19"/>
      <c r="D18" s="19"/>
      <c r="E18" s="19"/>
      <c r="F18" s="28"/>
      <c r="G18" s="19"/>
      <c r="H18" s="29"/>
      <c r="I18" s="29"/>
      <c r="J18" s="29"/>
    </row>
    <row r="19" spans="1:10" x14ac:dyDescent="0.25">
      <c r="A19" s="18">
        <v>8</v>
      </c>
      <c r="B19" s="19"/>
      <c r="C19" s="19"/>
      <c r="D19" s="19"/>
      <c r="E19" s="19"/>
      <c r="F19" s="28"/>
      <c r="G19" s="19"/>
      <c r="H19" s="29"/>
      <c r="I19" s="29"/>
      <c r="J19" s="29"/>
    </row>
    <row r="20" spans="1:10" x14ac:dyDescent="0.25">
      <c r="A20" s="18">
        <v>9</v>
      </c>
      <c r="B20" s="19"/>
      <c r="C20" s="19"/>
      <c r="D20" s="19"/>
      <c r="E20" s="19"/>
      <c r="F20" s="28"/>
      <c r="G20" s="19"/>
      <c r="H20" s="29"/>
      <c r="I20" s="29"/>
      <c r="J20" s="29"/>
    </row>
    <row r="21" spans="1:10" x14ac:dyDescent="0.25">
      <c r="A21" s="18">
        <v>10</v>
      </c>
      <c r="B21" s="19"/>
      <c r="C21" s="19"/>
      <c r="D21" s="19"/>
      <c r="E21" s="19"/>
      <c r="F21" s="28"/>
      <c r="G21" s="19"/>
      <c r="H21" s="29"/>
      <c r="I21" s="29"/>
      <c r="J21" s="29"/>
    </row>
    <row r="22" spans="1:10" x14ac:dyDescent="0.25">
      <c r="A22" s="18">
        <v>11</v>
      </c>
      <c r="B22" s="19"/>
      <c r="C22" s="19"/>
      <c r="D22" s="19"/>
      <c r="E22" s="19"/>
      <c r="F22" s="28"/>
      <c r="G22" s="19"/>
      <c r="H22" s="29"/>
      <c r="I22" s="29"/>
      <c r="J22" s="29"/>
    </row>
    <row r="23" spans="1:10" x14ac:dyDescent="0.25">
      <c r="A23" s="18">
        <v>12</v>
      </c>
      <c r="B23" s="19"/>
      <c r="C23" s="19"/>
      <c r="D23" s="19"/>
      <c r="E23" s="19"/>
      <c r="F23" s="28"/>
      <c r="G23" s="19"/>
      <c r="H23" s="29"/>
      <c r="I23" s="29"/>
      <c r="J23" s="29"/>
    </row>
    <row r="24" spans="1:10" x14ac:dyDescent="0.25">
      <c r="A24" s="18">
        <v>13</v>
      </c>
      <c r="B24" s="19"/>
      <c r="C24" s="19"/>
      <c r="D24" s="19"/>
      <c r="E24" s="19"/>
      <c r="F24" s="28"/>
      <c r="G24" s="19"/>
      <c r="H24" s="29"/>
      <c r="I24" s="29"/>
      <c r="J24" s="29"/>
    </row>
    <row r="25" spans="1:10" x14ac:dyDescent="0.25">
      <c r="A25" s="18">
        <v>14</v>
      </c>
      <c r="B25" s="19"/>
      <c r="C25" s="19"/>
      <c r="D25" s="19"/>
      <c r="E25" s="19"/>
      <c r="F25" s="28"/>
      <c r="G25" s="19"/>
      <c r="H25" s="29"/>
      <c r="I25" s="29"/>
      <c r="J25" s="29"/>
    </row>
    <row r="26" spans="1:10" x14ac:dyDescent="0.25">
      <c r="A26" s="20" t="s">
        <v>7</v>
      </c>
      <c r="B26" s="19"/>
      <c r="C26" s="19"/>
      <c r="D26" s="19"/>
      <c r="E26" s="19"/>
      <c r="F26" s="28"/>
      <c r="G26" s="19"/>
      <c r="H26" s="29"/>
      <c r="I26" s="29"/>
      <c r="J26" s="29"/>
    </row>
    <row r="27" spans="1:10" x14ac:dyDescent="0.25">
      <c r="A27" s="20" t="s">
        <v>7</v>
      </c>
      <c r="B27" s="19"/>
      <c r="C27" s="19"/>
      <c r="D27" s="19"/>
      <c r="E27" s="19"/>
      <c r="F27" s="28"/>
      <c r="G27" s="19"/>
      <c r="H27" s="29"/>
      <c r="I27" s="29"/>
      <c r="J27" s="29"/>
    </row>
    <row r="28" spans="1:10" x14ac:dyDescent="0.25">
      <c r="A28" s="3" t="s">
        <v>19</v>
      </c>
      <c r="B28" s="30"/>
      <c r="C28" s="30"/>
      <c r="D28" s="19"/>
      <c r="E28" s="19"/>
      <c r="F28" s="28"/>
      <c r="G28" s="19"/>
      <c r="H28" s="29"/>
      <c r="I28" s="29"/>
      <c r="J28" s="29"/>
    </row>
    <row r="29" spans="1:10" x14ac:dyDescent="0.25">
      <c r="A29" s="12"/>
      <c r="B29" s="31"/>
      <c r="C29" s="31"/>
      <c r="D29" s="22"/>
      <c r="E29" s="22"/>
      <c r="F29" s="22"/>
      <c r="G29" s="22"/>
      <c r="H29" s="22"/>
      <c r="I29" s="22"/>
      <c r="J29" s="22"/>
    </row>
    <row r="30" spans="1:10" x14ac:dyDescent="0.25">
      <c r="A30" s="12"/>
      <c r="B30" s="31"/>
      <c r="C30" s="31"/>
      <c r="D30" s="22"/>
      <c r="E30" s="22"/>
      <c r="F30" s="22"/>
      <c r="G30" s="22"/>
      <c r="H30" s="22"/>
      <c r="I30" s="22"/>
      <c r="J30" s="22"/>
    </row>
    <row r="31" spans="1:10" x14ac:dyDescent="0.25">
      <c r="A31" s="12"/>
      <c r="B31" s="31"/>
      <c r="C31" s="31"/>
      <c r="D31" s="22"/>
      <c r="E31" s="22"/>
      <c r="F31" s="22"/>
      <c r="G31" s="22"/>
      <c r="H31" s="22"/>
      <c r="I31" s="22"/>
      <c r="J31" s="22"/>
    </row>
    <row r="32" spans="1:10" ht="15.75" customHeight="1" x14ac:dyDescent="0.25">
      <c r="A32" s="15" t="s">
        <v>12</v>
      </c>
      <c r="B32" s="15"/>
      <c r="C32" s="15"/>
      <c r="D32" s="15"/>
      <c r="E32" s="15"/>
      <c r="F32" s="15"/>
      <c r="G32" s="15"/>
      <c r="I32" s="484" t="s">
        <v>13</v>
      </c>
      <c r="J32" s="484"/>
    </row>
    <row r="33" spans="1:10" ht="12.75" customHeight="1" x14ac:dyDescent="0.25">
      <c r="A33" s="493" t="s">
        <v>14</v>
      </c>
      <c r="B33" s="493"/>
      <c r="C33" s="493"/>
      <c r="D33" s="493"/>
      <c r="E33" s="493"/>
      <c r="F33" s="493"/>
      <c r="G33" s="493"/>
      <c r="H33" s="493"/>
      <c r="I33" s="493"/>
      <c r="J33" s="493"/>
    </row>
    <row r="34" spans="1:10" ht="12.75" customHeight="1" x14ac:dyDescent="0.25">
      <c r="A34" s="493" t="s">
        <v>20</v>
      </c>
      <c r="B34" s="493"/>
      <c r="C34" s="493"/>
      <c r="D34" s="493"/>
      <c r="E34" s="493"/>
      <c r="F34" s="493"/>
      <c r="G34" s="493"/>
      <c r="H34" s="493"/>
      <c r="I34" s="493"/>
      <c r="J34" s="493"/>
    </row>
    <row r="35" spans="1:10" x14ac:dyDescent="0.25">
      <c r="A35" s="15"/>
      <c r="B35" s="15"/>
      <c r="C35" s="15"/>
      <c r="E35" s="15"/>
      <c r="H35" s="483" t="s">
        <v>86</v>
      </c>
      <c r="I35" s="483"/>
      <c r="J35" s="483"/>
    </row>
    <row r="39" spans="1:10" x14ac:dyDescent="0.25">
      <c r="A39" s="607"/>
      <c r="B39" s="607"/>
      <c r="C39" s="607"/>
      <c r="D39" s="607"/>
      <c r="E39" s="607"/>
      <c r="F39" s="607"/>
      <c r="G39" s="607"/>
      <c r="H39" s="607"/>
      <c r="I39" s="607"/>
      <c r="J39" s="607"/>
    </row>
    <row r="41" spans="1:10" x14ac:dyDescent="0.25">
      <c r="A41" s="607"/>
      <c r="B41" s="607"/>
      <c r="C41" s="607"/>
      <c r="D41" s="607"/>
      <c r="E41" s="607"/>
      <c r="F41" s="607"/>
      <c r="G41" s="607"/>
      <c r="H41" s="607"/>
      <c r="I41" s="607"/>
      <c r="J41" s="607"/>
    </row>
  </sheetData>
  <mergeCells count="16">
    <mergeCell ref="A34:J34"/>
    <mergeCell ref="H35:J35"/>
    <mergeCell ref="A39:J39"/>
    <mergeCell ref="A41:J41"/>
    <mergeCell ref="A9:A10"/>
    <mergeCell ref="B9:B10"/>
    <mergeCell ref="C9:F9"/>
    <mergeCell ref="G9:J9"/>
    <mergeCell ref="I32:J32"/>
    <mergeCell ref="A33:J33"/>
    <mergeCell ref="E1:I1"/>
    <mergeCell ref="A2:J2"/>
    <mergeCell ref="A3:J3"/>
    <mergeCell ref="A5:J5"/>
    <mergeCell ref="A8:B8"/>
    <mergeCell ref="H8:J8"/>
  </mergeCells>
  <printOptions horizontalCentered="1"/>
  <pageMargins left="0.5" right="0.42" top="0.23622047244094491"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SheetLayoutView="90" workbookViewId="0">
      <selection activeCell="N20" sqref="N20"/>
    </sheetView>
  </sheetViews>
  <sheetFormatPr defaultColWidth="9.109375" defaultRowHeight="13.2" x14ac:dyDescent="0.25"/>
  <cols>
    <col min="1" max="1" width="7.44140625" style="16" customWidth="1"/>
    <col min="2" max="2" width="17.109375" style="16" customWidth="1"/>
    <col min="3" max="3" width="11" style="16" customWidth="1"/>
    <col min="4" max="4" width="10" style="16" customWidth="1"/>
    <col min="5" max="5" width="13.109375" style="16" customWidth="1"/>
    <col min="6" max="6" width="14.33203125" style="16" customWidth="1"/>
    <col min="7" max="7" width="13.33203125" style="16" customWidth="1"/>
    <col min="8" max="8" width="14.6640625" style="16" customWidth="1"/>
    <col min="9" max="9" width="16.6640625" style="16" customWidth="1"/>
    <col min="10" max="10" width="19.33203125" style="16" customWidth="1"/>
    <col min="11" max="16384" width="9.109375" style="16"/>
  </cols>
  <sheetData>
    <row r="1" spans="1:16" customFormat="1" x14ac:dyDescent="0.25">
      <c r="E1" s="531"/>
      <c r="F1" s="531"/>
      <c r="G1" s="531"/>
      <c r="H1" s="531"/>
      <c r="I1" s="531"/>
      <c r="J1" s="136" t="s">
        <v>380</v>
      </c>
    </row>
    <row r="2" spans="1:16" customFormat="1" ht="15" x14ac:dyDescent="0.25">
      <c r="A2" s="600" t="s">
        <v>0</v>
      </c>
      <c r="B2" s="600"/>
      <c r="C2" s="600"/>
      <c r="D2" s="600"/>
      <c r="E2" s="600"/>
      <c r="F2" s="600"/>
      <c r="G2" s="600"/>
      <c r="H2" s="600"/>
      <c r="I2" s="600"/>
      <c r="J2" s="600"/>
    </row>
    <row r="3" spans="1:16" customFormat="1" ht="21" x14ac:dyDescent="0.4">
      <c r="A3" s="529" t="s">
        <v>674</v>
      </c>
      <c r="B3" s="529"/>
      <c r="C3" s="529"/>
      <c r="D3" s="529"/>
      <c r="E3" s="529"/>
      <c r="F3" s="529"/>
      <c r="G3" s="529"/>
      <c r="H3" s="529"/>
      <c r="I3" s="529"/>
      <c r="J3" s="529"/>
    </row>
    <row r="4" spans="1:16" customFormat="1" ht="14.25" customHeight="1" x14ac:dyDescent="0.25"/>
    <row r="5" spans="1:16" ht="31.5" customHeight="1" x14ac:dyDescent="0.3">
      <c r="A5" s="601" t="s">
        <v>690</v>
      </c>
      <c r="B5" s="601"/>
      <c r="C5" s="601"/>
      <c r="D5" s="601"/>
      <c r="E5" s="601"/>
      <c r="F5" s="601"/>
      <c r="G5" s="601"/>
      <c r="H5" s="601"/>
      <c r="I5" s="601"/>
      <c r="J5" s="601"/>
    </row>
    <row r="6" spans="1:16" ht="13.5" customHeight="1" x14ac:dyDescent="0.25">
      <c r="A6" s="1"/>
      <c r="B6" s="1"/>
      <c r="C6" s="1"/>
      <c r="D6" s="1"/>
      <c r="E6" s="1"/>
      <c r="F6" s="1"/>
      <c r="G6" s="1"/>
      <c r="H6" s="1"/>
      <c r="I6" s="1"/>
      <c r="J6" s="1"/>
    </row>
    <row r="7" spans="1:16" ht="0.75" customHeight="1" x14ac:dyDescent="0.25"/>
    <row r="8" spans="1:16" x14ac:dyDescent="0.25">
      <c r="A8" s="483" t="s">
        <v>835</v>
      </c>
      <c r="B8" s="483"/>
      <c r="C8" s="32"/>
      <c r="H8" s="589" t="s">
        <v>882</v>
      </c>
      <c r="I8" s="589"/>
      <c r="J8" s="589"/>
    </row>
    <row r="9" spans="1:16" x14ac:dyDescent="0.25">
      <c r="A9" s="518" t="s">
        <v>2</v>
      </c>
      <c r="B9" s="518" t="s">
        <v>3</v>
      </c>
      <c r="C9" s="491" t="s">
        <v>687</v>
      </c>
      <c r="D9" s="523"/>
      <c r="E9" s="523"/>
      <c r="F9" s="492"/>
      <c r="G9" s="491" t="s">
        <v>107</v>
      </c>
      <c r="H9" s="523"/>
      <c r="I9" s="523"/>
      <c r="J9" s="492"/>
      <c r="O9" s="19"/>
      <c r="P9" s="22"/>
    </row>
    <row r="10" spans="1:16" ht="53.25" customHeight="1" x14ac:dyDescent="0.25">
      <c r="A10" s="518"/>
      <c r="B10" s="518"/>
      <c r="C10" s="5" t="s">
        <v>192</v>
      </c>
      <c r="D10" s="5" t="s">
        <v>17</v>
      </c>
      <c r="E10" s="256" t="s">
        <v>382</v>
      </c>
      <c r="F10" s="7" t="s">
        <v>210</v>
      </c>
      <c r="G10" s="5" t="s">
        <v>192</v>
      </c>
      <c r="H10" s="26" t="s">
        <v>18</v>
      </c>
      <c r="I10" s="109" t="s">
        <v>117</v>
      </c>
      <c r="J10" s="5" t="s">
        <v>211</v>
      </c>
    </row>
    <row r="11" spans="1:16" x14ac:dyDescent="0.25">
      <c r="A11" s="5">
        <v>1</v>
      </c>
      <c r="B11" s="5">
        <v>2</v>
      </c>
      <c r="C11" s="5">
        <v>3</v>
      </c>
      <c r="D11" s="5">
        <v>4</v>
      </c>
      <c r="E11" s="5">
        <v>5</v>
      </c>
      <c r="F11" s="7">
        <v>6</v>
      </c>
      <c r="G11" s="5">
        <v>7</v>
      </c>
      <c r="H11" s="105">
        <v>8</v>
      </c>
      <c r="I11" s="5">
        <v>9</v>
      </c>
      <c r="J11" s="5">
        <v>10</v>
      </c>
    </row>
    <row r="12" spans="1:16" x14ac:dyDescent="0.25">
      <c r="A12" s="18">
        <v>1</v>
      </c>
      <c r="B12" s="19"/>
      <c r="C12" s="19"/>
      <c r="D12" s="19"/>
      <c r="E12" s="19"/>
      <c r="F12" s="108"/>
      <c r="G12" s="19"/>
      <c r="H12" s="29"/>
      <c r="I12" s="29"/>
      <c r="J12" s="29"/>
    </row>
    <row r="13" spans="1:16" x14ac:dyDescent="0.25">
      <c r="A13" s="18">
        <v>2</v>
      </c>
      <c r="B13" s="19"/>
      <c r="C13" s="19"/>
      <c r="D13" s="19"/>
      <c r="E13" s="19"/>
      <c r="F13" s="28"/>
      <c r="G13" s="19"/>
      <c r="H13" s="29"/>
      <c r="I13" s="29"/>
      <c r="J13" s="29"/>
    </row>
    <row r="14" spans="1:16" x14ac:dyDescent="0.25">
      <c r="A14" s="18">
        <v>3</v>
      </c>
      <c r="B14" s="19"/>
      <c r="C14" s="19"/>
      <c r="D14" s="19"/>
      <c r="E14" s="19" t="s">
        <v>11</v>
      </c>
      <c r="F14" s="28"/>
      <c r="G14" s="19"/>
      <c r="H14" s="29"/>
      <c r="I14" s="29"/>
      <c r="J14" s="29"/>
    </row>
    <row r="15" spans="1:16" x14ac:dyDescent="0.25">
      <c r="A15" s="18">
        <v>4</v>
      </c>
      <c r="B15" s="19"/>
      <c r="C15" s="19"/>
      <c r="D15" s="19"/>
      <c r="E15" s="19"/>
      <c r="F15" s="28"/>
      <c r="G15" s="19"/>
      <c r="H15" s="29"/>
      <c r="I15" s="29"/>
      <c r="J15" s="29"/>
    </row>
    <row r="16" spans="1:16" x14ac:dyDescent="0.25">
      <c r="A16" s="18">
        <v>5</v>
      </c>
      <c r="B16" s="19"/>
      <c r="C16" s="19"/>
      <c r="D16" s="19"/>
      <c r="E16" s="19"/>
      <c r="F16" s="28"/>
      <c r="G16" s="19"/>
      <c r="H16" s="29"/>
      <c r="I16" s="29"/>
      <c r="J16" s="29"/>
    </row>
    <row r="17" spans="1:10" x14ac:dyDescent="0.25">
      <c r="A17" s="18">
        <v>6</v>
      </c>
      <c r="B17" s="19"/>
      <c r="C17" s="19"/>
      <c r="D17" s="19"/>
      <c r="E17" s="19"/>
      <c r="F17" s="28"/>
      <c r="G17" s="19"/>
      <c r="H17" s="29"/>
      <c r="I17" s="29"/>
      <c r="J17" s="29"/>
    </row>
    <row r="18" spans="1:10" x14ac:dyDescent="0.25">
      <c r="A18" s="18">
        <v>7</v>
      </c>
      <c r="B18" s="19"/>
      <c r="C18" s="19"/>
      <c r="D18" s="19"/>
      <c r="E18" s="19"/>
      <c r="F18" s="28"/>
      <c r="G18" s="19"/>
      <c r="H18" s="29"/>
      <c r="I18" s="29"/>
      <c r="J18" s="29"/>
    </row>
    <row r="19" spans="1:10" x14ac:dyDescent="0.25">
      <c r="A19" s="18">
        <v>8</v>
      </c>
      <c r="B19" s="19"/>
      <c r="C19" s="19"/>
      <c r="D19" s="19"/>
      <c r="E19" s="19"/>
      <c r="F19" s="28"/>
      <c r="G19" s="19"/>
      <c r="H19" s="29"/>
      <c r="I19" s="29"/>
      <c r="J19" s="29"/>
    </row>
    <row r="20" spans="1:10" x14ac:dyDescent="0.25">
      <c r="A20" s="18">
        <v>9</v>
      </c>
      <c r="B20" s="19"/>
      <c r="C20" s="19"/>
      <c r="D20" s="19"/>
      <c r="E20" s="19"/>
      <c r="F20" s="28"/>
      <c r="G20" s="19"/>
      <c r="H20" s="29"/>
      <c r="I20" s="29"/>
      <c r="J20" s="29"/>
    </row>
    <row r="21" spans="1:10" x14ac:dyDescent="0.25">
      <c r="A21" s="18">
        <v>10</v>
      </c>
      <c r="B21" s="19"/>
      <c r="C21" s="19"/>
      <c r="D21" s="19"/>
      <c r="E21" s="19"/>
      <c r="F21" s="28"/>
      <c r="G21" s="19"/>
      <c r="H21" s="29"/>
      <c r="I21" s="29"/>
      <c r="J21" s="29"/>
    </row>
    <row r="22" spans="1:10" x14ac:dyDescent="0.25">
      <c r="A22" s="18">
        <v>11</v>
      </c>
      <c r="B22" s="19"/>
      <c r="C22" s="19"/>
      <c r="D22" s="19"/>
      <c r="E22" s="19"/>
      <c r="F22" s="28"/>
      <c r="G22" s="19"/>
      <c r="H22" s="29"/>
      <c r="I22" s="29"/>
      <c r="J22" s="29"/>
    </row>
    <row r="23" spans="1:10" x14ac:dyDescent="0.25">
      <c r="A23" s="18">
        <v>12</v>
      </c>
      <c r="B23" s="19"/>
      <c r="C23" s="19"/>
      <c r="D23" s="19"/>
      <c r="E23" s="19"/>
      <c r="F23" s="28"/>
      <c r="G23" s="19"/>
      <c r="H23" s="29"/>
      <c r="I23" s="29"/>
      <c r="J23" s="29"/>
    </row>
    <row r="24" spans="1:10" x14ac:dyDescent="0.25">
      <c r="A24" s="18">
        <v>13</v>
      </c>
      <c r="B24" s="19"/>
      <c r="C24" s="19"/>
      <c r="D24" s="19"/>
      <c r="E24" s="19"/>
      <c r="F24" s="28"/>
      <c r="G24" s="19"/>
      <c r="H24" s="29"/>
      <c r="I24" s="29"/>
      <c r="J24" s="29"/>
    </row>
    <row r="25" spans="1:10" x14ac:dyDescent="0.25">
      <c r="A25" s="18">
        <v>14</v>
      </c>
      <c r="B25" s="19"/>
      <c r="C25" s="19"/>
      <c r="D25" s="19"/>
      <c r="E25" s="19"/>
      <c r="F25" s="28"/>
      <c r="G25" s="19"/>
      <c r="H25" s="29"/>
      <c r="I25" s="29"/>
      <c r="J25" s="29"/>
    </row>
    <row r="26" spans="1:10" x14ac:dyDescent="0.25">
      <c r="A26" s="20" t="s">
        <v>7</v>
      </c>
      <c r="B26" s="19"/>
      <c r="C26" s="19"/>
      <c r="D26" s="19"/>
      <c r="E26" s="19"/>
      <c r="F26" s="28"/>
      <c r="G26" s="19"/>
      <c r="H26" s="29"/>
      <c r="I26" s="29"/>
      <c r="J26" s="29"/>
    </row>
    <row r="27" spans="1:10" x14ac:dyDescent="0.25">
      <c r="A27" s="20" t="s">
        <v>7</v>
      </c>
      <c r="B27" s="19"/>
      <c r="C27" s="19"/>
      <c r="D27" s="19"/>
      <c r="E27" s="19"/>
      <c r="F27" s="28"/>
      <c r="G27" s="19"/>
      <c r="H27" s="29"/>
      <c r="I27" s="29"/>
      <c r="J27" s="29"/>
    </row>
    <row r="28" spans="1:10" x14ac:dyDescent="0.25">
      <c r="A28" s="3" t="s">
        <v>19</v>
      </c>
      <c r="B28" s="30"/>
      <c r="C28" s="30"/>
      <c r="D28" s="19"/>
      <c r="E28" s="19"/>
      <c r="F28" s="28"/>
      <c r="G28" s="19"/>
      <c r="H28" s="29"/>
      <c r="I28" s="29"/>
      <c r="J28" s="29"/>
    </row>
    <row r="29" spans="1:10" x14ac:dyDescent="0.25">
      <c r="A29" s="12"/>
      <c r="B29" s="31"/>
      <c r="C29" s="31"/>
      <c r="D29" s="22"/>
      <c r="E29" s="22"/>
      <c r="F29" s="22"/>
      <c r="G29" s="22"/>
      <c r="H29" s="22"/>
      <c r="I29" s="22"/>
      <c r="J29" s="22"/>
    </row>
    <row r="30" spans="1:10" x14ac:dyDescent="0.25">
      <c r="A30" s="12"/>
      <c r="B30" s="31"/>
      <c r="C30" s="31"/>
      <c r="D30" s="22"/>
      <c r="E30" s="22"/>
      <c r="F30" s="22"/>
      <c r="G30" s="22"/>
      <c r="H30" s="22"/>
      <c r="I30" s="22"/>
      <c r="J30" s="22"/>
    </row>
    <row r="31" spans="1:10" x14ac:dyDescent="0.25">
      <c r="A31" s="12"/>
      <c r="B31" s="31"/>
      <c r="C31" s="31"/>
      <c r="D31" s="22"/>
      <c r="E31" s="22"/>
      <c r="F31" s="22"/>
      <c r="G31" s="22"/>
      <c r="H31" s="22"/>
      <c r="I31" s="22"/>
      <c r="J31" s="22"/>
    </row>
    <row r="32" spans="1:10" ht="15.75" customHeight="1" x14ac:dyDescent="0.25">
      <c r="A32" s="15" t="s">
        <v>12</v>
      </c>
      <c r="B32" s="15"/>
      <c r="C32" s="15"/>
      <c r="D32" s="15"/>
      <c r="E32" s="15"/>
      <c r="F32" s="15"/>
      <c r="G32" s="15"/>
      <c r="I32" s="484" t="s">
        <v>13</v>
      </c>
      <c r="J32" s="484"/>
    </row>
    <row r="33" spans="1:10" ht="12.75" customHeight="1" x14ac:dyDescent="0.25">
      <c r="A33" s="493" t="s">
        <v>14</v>
      </c>
      <c r="B33" s="493"/>
      <c r="C33" s="493"/>
      <c r="D33" s="493"/>
      <c r="E33" s="493"/>
      <c r="F33" s="493"/>
      <c r="G33" s="493"/>
      <c r="H33" s="493"/>
      <c r="I33" s="493"/>
      <c r="J33" s="493"/>
    </row>
    <row r="34" spans="1:10" ht="12.75" customHeight="1" x14ac:dyDescent="0.25">
      <c r="A34" s="493" t="s">
        <v>20</v>
      </c>
      <c r="B34" s="493"/>
      <c r="C34" s="493"/>
      <c r="D34" s="493"/>
      <c r="E34" s="493"/>
      <c r="F34" s="493"/>
      <c r="G34" s="493"/>
      <c r="H34" s="493"/>
      <c r="I34" s="493"/>
      <c r="J34" s="493"/>
    </row>
    <row r="35" spans="1:10" x14ac:dyDescent="0.25">
      <c r="A35" s="15"/>
      <c r="B35" s="15"/>
      <c r="C35" s="15"/>
      <c r="E35" s="15"/>
      <c r="H35" s="483" t="s">
        <v>86</v>
      </c>
      <c r="I35" s="483"/>
      <c r="J35" s="483"/>
    </row>
    <row r="39" spans="1:10" x14ac:dyDescent="0.25">
      <c r="A39" s="607"/>
      <c r="B39" s="607"/>
      <c r="C39" s="607"/>
      <c r="D39" s="607"/>
      <c r="E39" s="607"/>
      <c r="F39" s="607"/>
      <c r="G39" s="607"/>
      <c r="H39" s="607"/>
      <c r="I39" s="607"/>
      <c r="J39" s="607"/>
    </row>
    <row r="41" spans="1:10" x14ac:dyDescent="0.25">
      <c r="A41" s="607"/>
      <c r="B41" s="607"/>
      <c r="C41" s="607"/>
      <c r="D41" s="607"/>
      <c r="E41" s="607"/>
      <c r="F41" s="607"/>
      <c r="G41" s="607"/>
      <c r="H41" s="607"/>
      <c r="I41" s="607"/>
      <c r="J41" s="607"/>
    </row>
  </sheetData>
  <mergeCells count="16">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SheetLayoutView="78" workbookViewId="0">
      <selection activeCell="O15" sqref="O15"/>
    </sheetView>
  </sheetViews>
  <sheetFormatPr defaultColWidth="9.109375" defaultRowHeight="13.2" x14ac:dyDescent="0.25"/>
  <cols>
    <col min="1" max="1" width="7.44140625" style="16" customWidth="1"/>
    <col min="2" max="2" width="17.109375" style="16" customWidth="1"/>
    <col min="3" max="3" width="11" style="16" customWidth="1"/>
    <col min="4" max="4" width="10" style="16" customWidth="1"/>
    <col min="5" max="5" width="13.109375" style="16" customWidth="1"/>
    <col min="6" max="6" width="14.33203125" style="16" customWidth="1"/>
    <col min="7" max="7" width="13.33203125" style="16" customWidth="1"/>
    <col min="8" max="8" width="14.6640625" style="16" customWidth="1"/>
    <col min="9" max="9" width="16.6640625" style="16" customWidth="1"/>
    <col min="10" max="10" width="19.33203125" style="16" customWidth="1"/>
    <col min="11" max="16384" width="9.109375" style="16"/>
  </cols>
  <sheetData>
    <row r="1" spans="1:16" customFormat="1" x14ac:dyDescent="0.25">
      <c r="E1" s="531"/>
      <c r="F1" s="531"/>
      <c r="G1" s="531"/>
      <c r="H1" s="531"/>
      <c r="I1" s="531"/>
      <c r="J1" s="136" t="s">
        <v>452</v>
      </c>
    </row>
    <row r="2" spans="1:16" customFormat="1" ht="15" x14ac:dyDescent="0.25">
      <c r="A2" s="600" t="s">
        <v>0</v>
      </c>
      <c r="B2" s="600"/>
      <c r="C2" s="600"/>
      <c r="D2" s="600"/>
      <c r="E2" s="600"/>
      <c r="F2" s="600"/>
      <c r="G2" s="600"/>
      <c r="H2" s="600"/>
      <c r="I2" s="600"/>
      <c r="J2" s="600"/>
    </row>
    <row r="3" spans="1:16" customFormat="1" ht="21" x14ac:dyDescent="0.4">
      <c r="A3" s="529" t="s">
        <v>674</v>
      </c>
      <c r="B3" s="529"/>
      <c r="C3" s="529"/>
      <c r="D3" s="529"/>
      <c r="E3" s="529"/>
      <c r="F3" s="529"/>
      <c r="G3" s="529"/>
      <c r="H3" s="529"/>
      <c r="I3" s="529"/>
      <c r="J3" s="529"/>
    </row>
    <row r="4" spans="1:16" customFormat="1" ht="14.25" customHeight="1" x14ac:dyDescent="0.25"/>
    <row r="5" spans="1:16" ht="31.5" customHeight="1" x14ac:dyDescent="0.3">
      <c r="A5" s="601" t="s">
        <v>691</v>
      </c>
      <c r="B5" s="601"/>
      <c r="C5" s="601"/>
      <c r="D5" s="601"/>
      <c r="E5" s="601"/>
      <c r="F5" s="601"/>
      <c r="G5" s="601"/>
      <c r="H5" s="601"/>
      <c r="I5" s="601"/>
      <c r="J5" s="601"/>
    </row>
    <row r="6" spans="1:16" ht="13.5" customHeight="1" x14ac:dyDescent="0.25">
      <c r="A6" s="1"/>
      <c r="B6" s="1"/>
      <c r="C6" s="1"/>
      <c r="D6" s="1"/>
      <c r="E6" s="1"/>
      <c r="F6" s="1"/>
      <c r="G6" s="1"/>
      <c r="H6" s="1"/>
      <c r="I6" s="1"/>
      <c r="J6" s="1"/>
    </row>
    <row r="7" spans="1:16" ht="0.75" customHeight="1" x14ac:dyDescent="0.25"/>
    <row r="8" spans="1:16" x14ac:dyDescent="0.25">
      <c r="A8" s="483" t="s">
        <v>835</v>
      </c>
      <c r="B8" s="483"/>
      <c r="C8" s="32"/>
      <c r="H8" s="589" t="s">
        <v>882</v>
      </c>
      <c r="I8" s="589"/>
      <c r="J8" s="589"/>
    </row>
    <row r="9" spans="1:16" x14ac:dyDescent="0.25">
      <c r="A9" s="518" t="s">
        <v>2</v>
      </c>
      <c r="B9" s="518" t="s">
        <v>3</v>
      </c>
      <c r="C9" s="491" t="s">
        <v>687</v>
      </c>
      <c r="D9" s="523"/>
      <c r="E9" s="523"/>
      <c r="F9" s="492"/>
      <c r="G9" s="491" t="s">
        <v>107</v>
      </c>
      <c r="H9" s="523"/>
      <c r="I9" s="523"/>
      <c r="J9" s="492"/>
      <c r="O9" s="19"/>
      <c r="P9" s="22"/>
    </row>
    <row r="10" spans="1:16" ht="53.25" customHeight="1" x14ac:dyDescent="0.25">
      <c r="A10" s="518"/>
      <c r="B10" s="518"/>
      <c r="C10" s="5" t="s">
        <v>192</v>
      </c>
      <c r="D10" s="5" t="s">
        <v>17</v>
      </c>
      <c r="E10" s="256" t="s">
        <v>383</v>
      </c>
      <c r="F10" s="7" t="s">
        <v>210</v>
      </c>
      <c r="G10" s="5" t="s">
        <v>192</v>
      </c>
      <c r="H10" s="26" t="s">
        <v>18</v>
      </c>
      <c r="I10" s="109" t="s">
        <v>117</v>
      </c>
      <c r="J10" s="5" t="s">
        <v>211</v>
      </c>
    </row>
    <row r="11" spans="1:16" x14ac:dyDescent="0.25">
      <c r="A11" s="5">
        <v>1</v>
      </c>
      <c r="B11" s="5">
        <v>2</v>
      </c>
      <c r="C11" s="5">
        <v>3</v>
      </c>
      <c r="D11" s="5">
        <v>4</v>
      </c>
      <c r="E11" s="5">
        <v>5</v>
      </c>
      <c r="F11" s="7">
        <v>6</v>
      </c>
      <c r="G11" s="5">
        <v>7</v>
      </c>
      <c r="H11" s="105">
        <v>8</v>
      </c>
      <c r="I11" s="5">
        <v>9</v>
      </c>
      <c r="J11" s="5">
        <v>10</v>
      </c>
    </row>
    <row r="12" spans="1:16" x14ac:dyDescent="0.25">
      <c r="A12" s="18">
        <v>1</v>
      </c>
      <c r="B12" s="19"/>
      <c r="C12" s="19"/>
      <c r="D12" s="19"/>
      <c r="E12" s="19"/>
      <c r="F12" s="108"/>
      <c r="G12" s="19"/>
      <c r="H12" s="29"/>
      <c r="I12" s="29"/>
      <c r="J12" s="29"/>
    </row>
    <row r="13" spans="1:16" x14ac:dyDescent="0.25">
      <c r="A13" s="18">
        <v>2</v>
      </c>
      <c r="B13" s="19"/>
      <c r="C13" s="19"/>
      <c r="D13" s="19"/>
      <c r="E13" s="19"/>
      <c r="F13" s="28"/>
      <c r="G13" s="19"/>
      <c r="H13" s="29"/>
      <c r="I13" s="29"/>
      <c r="J13" s="29"/>
    </row>
    <row r="14" spans="1:16" x14ac:dyDescent="0.25">
      <c r="A14" s="18">
        <v>3</v>
      </c>
      <c r="B14" s="19"/>
      <c r="C14" s="19"/>
      <c r="D14" s="19"/>
      <c r="E14" s="19" t="s">
        <v>11</v>
      </c>
      <c r="F14" s="28"/>
      <c r="G14" s="19"/>
      <c r="H14" s="29"/>
      <c r="I14" s="29"/>
      <c r="J14" s="29"/>
    </row>
    <row r="15" spans="1:16" x14ac:dyDescent="0.25">
      <c r="A15" s="18">
        <v>4</v>
      </c>
      <c r="B15" s="19"/>
      <c r="C15" s="19"/>
      <c r="D15" s="19"/>
      <c r="E15" s="19"/>
      <c r="F15" s="28"/>
      <c r="G15" s="19"/>
      <c r="H15" s="29"/>
      <c r="I15" s="29"/>
      <c r="J15" s="29"/>
    </row>
    <row r="16" spans="1:16" x14ac:dyDescent="0.25">
      <c r="A16" s="18">
        <v>5</v>
      </c>
      <c r="B16" s="19"/>
      <c r="C16" s="19"/>
      <c r="D16" s="19"/>
      <c r="E16" s="19"/>
      <c r="F16" s="28"/>
      <c r="G16" s="19"/>
      <c r="H16" s="29"/>
      <c r="I16" s="29"/>
      <c r="J16" s="29"/>
    </row>
    <row r="17" spans="1:10" x14ac:dyDescent="0.25">
      <c r="A17" s="18">
        <v>6</v>
      </c>
      <c r="B17" s="19"/>
      <c r="C17" s="19"/>
      <c r="D17" s="19"/>
      <c r="E17" s="19"/>
      <c r="F17" s="28"/>
      <c r="G17" s="19"/>
      <c r="H17" s="29"/>
      <c r="I17" s="29"/>
      <c r="J17" s="29"/>
    </row>
    <row r="18" spans="1:10" x14ac:dyDescent="0.25">
      <c r="A18" s="18">
        <v>7</v>
      </c>
      <c r="B18" s="19"/>
      <c r="C18" s="19"/>
      <c r="D18" s="19"/>
      <c r="E18" s="19"/>
      <c r="F18" s="28"/>
      <c r="G18" s="19"/>
      <c r="H18" s="29"/>
      <c r="I18" s="29"/>
      <c r="J18" s="29"/>
    </row>
    <row r="19" spans="1:10" x14ac:dyDescent="0.25">
      <c r="A19" s="18">
        <v>8</v>
      </c>
      <c r="B19" s="19"/>
      <c r="C19" s="19"/>
      <c r="D19" s="19"/>
      <c r="E19" s="19"/>
      <c r="F19" s="28"/>
      <c r="G19" s="19"/>
      <c r="H19" s="29"/>
      <c r="I19" s="29"/>
      <c r="J19" s="29"/>
    </row>
    <row r="20" spans="1:10" x14ac:dyDescent="0.25">
      <c r="A20" s="18">
        <v>9</v>
      </c>
      <c r="B20" s="19"/>
      <c r="C20" s="19"/>
      <c r="D20" s="19"/>
      <c r="E20" s="19"/>
      <c r="F20" s="28"/>
      <c r="G20" s="19"/>
      <c r="H20" s="29"/>
      <c r="I20" s="29"/>
      <c r="J20" s="29"/>
    </row>
    <row r="21" spans="1:10" x14ac:dyDescent="0.25">
      <c r="A21" s="18">
        <v>10</v>
      </c>
      <c r="B21" s="19"/>
      <c r="C21" s="19"/>
      <c r="D21" s="19"/>
      <c r="E21" s="19"/>
      <c r="F21" s="28"/>
      <c r="G21" s="19"/>
      <c r="H21" s="29"/>
      <c r="I21" s="29"/>
      <c r="J21" s="29"/>
    </row>
    <row r="22" spans="1:10" x14ac:dyDescent="0.25">
      <c r="A22" s="18">
        <v>11</v>
      </c>
      <c r="B22" s="19"/>
      <c r="C22" s="19"/>
      <c r="D22" s="19"/>
      <c r="E22" s="19"/>
      <c r="F22" s="28"/>
      <c r="G22" s="19"/>
      <c r="H22" s="29"/>
      <c r="I22" s="29"/>
      <c r="J22" s="29"/>
    </row>
    <row r="23" spans="1:10" x14ac:dyDescent="0.25">
      <c r="A23" s="18">
        <v>12</v>
      </c>
      <c r="B23" s="19"/>
      <c r="C23" s="19"/>
      <c r="D23" s="19"/>
      <c r="E23" s="19"/>
      <c r="F23" s="28"/>
      <c r="G23" s="19"/>
      <c r="H23" s="29"/>
      <c r="I23" s="29"/>
      <c r="J23" s="29"/>
    </row>
    <row r="24" spans="1:10" x14ac:dyDescent="0.25">
      <c r="A24" s="18">
        <v>13</v>
      </c>
      <c r="B24" s="19"/>
      <c r="C24" s="19"/>
      <c r="D24" s="19"/>
      <c r="E24" s="19"/>
      <c r="F24" s="28"/>
      <c r="G24" s="19"/>
      <c r="H24" s="29"/>
      <c r="I24" s="29"/>
      <c r="J24" s="29"/>
    </row>
    <row r="25" spans="1:10" x14ac:dyDescent="0.25">
      <c r="A25" s="18">
        <v>14</v>
      </c>
      <c r="B25" s="19"/>
      <c r="C25" s="19"/>
      <c r="D25" s="19"/>
      <c r="E25" s="19"/>
      <c r="F25" s="28"/>
      <c r="G25" s="19"/>
      <c r="H25" s="29"/>
      <c r="I25" s="29"/>
      <c r="J25" s="29"/>
    </row>
    <row r="26" spans="1:10" x14ac:dyDescent="0.25">
      <c r="A26" s="20" t="s">
        <v>7</v>
      </c>
      <c r="B26" s="19"/>
      <c r="C26" s="19"/>
      <c r="D26" s="19"/>
      <c r="E26" s="19"/>
      <c r="F26" s="28"/>
      <c r="G26" s="19"/>
      <c r="H26" s="29"/>
      <c r="I26" s="29"/>
      <c r="J26" s="29"/>
    </row>
    <row r="27" spans="1:10" x14ac:dyDescent="0.25">
      <c r="A27" s="20" t="s">
        <v>7</v>
      </c>
      <c r="B27" s="19"/>
      <c r="C27" s="19"/>
      <c r="D27" s="19"/>
      <c r="E27" s="19"/>
      <c r="F27" s="28"/>
      <c r="G27" s="19"/>
      <c r="H27" s="29"/>
      <c r="I27" s="29"/>
      <c r="J27" s="29"/>
    </row>
    <row r="28" spans="1:10" x14ac:dyDescent="0.25">
      <c r="A28" s="3" t="s">
        <v>19</v>
      </c>
      <c r="B28" s="30"/>
      <c r="C28" s="30"/>
      <c r="D28" s="19"/>
      <c r="E28" s="19"/>
      <c r="F28" s="28"/>
      <c r="G28" s="19"/>
      <c r="H28" s="29"/>
      <c r="I28" s="29"/>
      <c r="J28" s="29"/>
    </row>
    <row r="29" spans="1:10" x14ac:dyDescent="0.25">
      <c r="A29" s="12"/>
      <c r="B29" s="31"/>
      <c r="C29" s="31"/>
      <c r="D29" s="22"/>
      <c r="E29" s="22"/>
      <c r="F29" s="22"/>
      <c r="G29" s="22"/>
      <c r="H29" s="22"/>
      <c r="I29" s="22"/>
      <c r="J29" s="22"/>
    </row>
    <row r="30" spans="1:10" x14ac:dyDescent="0.25">
      <c r="A30" s="12"/>
      <c r="B30" s="31"/>
      <c r="C30" s="31"/>
      <c r="D30" s="22"/>
      <c r="E30" s="22"/>
      <c r="F30" s="22"/>
      <c r="G30" s="22"/>
      <c r="H30" s="22"/>
      <c r="I30" s="22"/>
      <c r="J30" s="22"/>
    </row>
    <row r="31" spans="1:10" x14ac:dyDescent="0.25">
      <c r="A31" s="12"/>
      <c r="B31" s="31"/>
      <c r="C31" s="31"/>
      <c r="D31" s="22"/>
      <c r="E31" s="22"/>
      <c r="F31" s="22"/>
      <c r="G31" s="22"/>
      <c r="H31" s="22"/>
      <c r="I31" s="22"/>
      <c r="J31" s="22"/>
    </row>
    <row r="32" spans="1:10" ht="15.75" customHeight="1" x14ac:dyDescent="0.25">
      <c r="A32" s="15" t="s">
        <v>12</v>
      </c>
      <c r="B32" s="15"/>
      <c r="C32" s="15"/>
      <c r="D32" s="15"/>
      <c r="E32" s="15"/>
      <c r="F32" s="15"/>
      <c r="G32" s="15"/>
      <c r="I32" s="484" t="s">
        <v>13</v>
      </c>
      <c r="J32" s="484"/>
    </row>
    <row r="33" spans="1:10" ht="12.75" customHeight="1" x14ac:dyDescent="0.25">
      <c r="A33" s="493" t="s">
        <v>14</v>
      </c>
      <c r="B33" s="493"/>
      <c r="C33" s="493"/>
      <c r="D33" s="493"/>
      <c r="E33" s="493"/>
      <c r="F33" s="493"/>
      <c r="G33" s="493"/>
      <c r="H33" s="493"/>
      <c r="I33" s="493"/>
      <c r="J33" s="493"/>
    </row>
    <row r="34" spans="1:10" ht="12.75" customHeight="1" x14ac:dyDescent="0.25">
      <c r="A34" s="493" t="s">
        <v>20</v>
      </c>
      <c r="B34" s="493"/>
      <c r="C34" s="493"/>
      <c r="D34" s="493"/>
      <c r="E34" s="493"/>
      <c r="F34" s="493"/>
      <c r="G34" s="493"/>
      <c r="H34" s="493"/>
      <c r="I34" s="493"/>
      <c r="J34" s="493"/>
    </row>
    <row r="35" spans="1:10" x14ac:dyDescent="0.25">
      <c r="A35" s="15"/>
      <c r="B35" s="15"/>
      <c r="C35" s="15"/>
      <c r="E35" s="15"/>
      <c r="H35" s="483" t="s">
        <v>86</v>
      </c>
      <c r="I35" s="483"/>
      <c r="J35" s="483"/>
    </row>
    <row r="39" spans="1:10" x14ac:dyDescent="0.25">
      <c r="A39" s="607"/>
      <c r="B39" s="607"/>
      <c r="C39" s="607"/>
      <c r="D39" s="607"/>
      <c r="E39" s="607"/>
      <c r="F39" s="607"/>
      <c r="G39" s="607"/>
      <c r="H39" s="607"/>
      <c r="I39" s="607"/>
      <c r="J39" s="607"/>
    </row>
    <row r="41" spans="1:10" x14ac:dyDescent="0.25">
      <c r="A41" s="607"/>
      <c r="B41" s="607"/>
      <c r="C41" s="607"/>
      <c r="D41" s="607"/>
      <c r="E41" s="607"/>
      <c r="F41" s="607"/>
      <c r="G41" s="607"/>
      <c r="H41" s="607"/>
      <c r="I41" s="607"/>
      <c r="J41" s="607"/>
    </row>
  </sheetData>
  <mergeCells count="16">
    <mergeCell ref="E1:I1"/>
    <mergeCell ref="A2:J2"/>
    <mergeCell ref="A3:J3"/>
    <mergeCell ref="A5:J5"/>
    <mergeCell ref="A8:B8"/>
    <mergeCell ref="H8:J8"/>
    <mergeCell ref="A34:J34"/>
    <mergeCell ref="H35:J35"/>
    <mergeCell ref="A39:J39"/>
    <mergeCell ref="A41:J41"/>
    <mergeCell ref="A9:A10"/>
    <mergeCell ref="B9:B10"/>
    <mergeCell ref="C9:F9"/>
    <mergeCell ref="G9:J9"/>
    <mergeCell ref="I32:J32"/>
    <mergeCell ref="A33:J33"/>
  </mergeCells>
  <printOptions horizontalCentered="1"/>
  <pageMargins left="0.70866141732283472" right="0.70866141732283472" top="0.23622047244094491" bottom="0" header="0.31496062992125984" footer="0.31496062992125984"/>
  <pageSetup paperSize="9"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zoomScaleSheetLayoutView="90" workbookViewId="0">
      <selection activeCell="F12" sqref="F12:F15"/>
    </sheetView>
  </sheetViews>
  <sheetFormatPr defaultColWidth="9.109375" defaultRowHeight="13.2" x14ac:dyDescent="0.25"/>
  <cols>
    <col min="1" max="1" width="6.6640625" style="16" customWidth="1"/>
    <col min="2" max="2" width="15.44140625" style="16" bestFit="1" customWidth="1"/>
    <col min="3" max="3" width="12" style="16" customWidth="1"/>
    <col min="4" max="4" width="10.44140625" style="16" customWidth="1"/>
    <col min="5" max="5" width="10.109375" style="16" customWidth="1"/>
    <col min="6" max="6" width="13" style="16" customWidth="1"/>
    <col min="7" max="7" width="15.109375" style="16" customWidth="1"/>
    <col min="8" max="8" width="12.44140625" style="16" customWidth="1"/>
    <col min="9" max="9" width="12.109375" style="16" customWidth="1"/>
    <col min="10" max="10" width="11.6640625" style="16" customWidth="1"/>
    <col min="11" max="11" width="12" style="16" customWidth="1"/>
    <col min="12" max="12" width="15" style="16" customWidth="1"/>
    <col min="13" max="16384" width="9.109375" style="16"/>
  </cols>
  <sheetData>
    <row r="1" spans="1:18" customFormat="1" ht="15.6" x14ac:dyDescent="0.3">
      <c r="D1" s="36"/>
      <c r="E1" s="36"/>
      <c r="F1" s="36"/>
      <c r="G1" s="36"/>
      <c r="H1" s="36"/>
      <c r="I1" s="36"/>
      <c r="J1" s="36"/>
      <c r="K1" s="36"/>
      <c r="L1" s="610" t="s">
        <v>65</v>
      </c>
      <c r="M1" s="610"/>
      <c r="N1" s="43"/>
      <c r="O1" s="43"/>
    </row>
    <row r="2" spans="1:18" customFormat="1" ht="15" x14ac:dyDescent="0.25">
      <c r="A2" s="600" t="s">
        <v>0</v>
      </c>
      <c r="B2" s="600"/>
      <c r="C2" s="600"/>
      <c r="D2" s="600"/>
      <c r="E2" s="600"/>
      <c r="F2" s="600"/>
      <c r="G2" s="600"/>
      <c r="H2" s="600"/>
      <c r="I2" s="600"/>
      <c r="J2" s="600"/>
      <c r="K2" s="600"/>
      <c r="L2" s="600"/>
      <c r="M2" s="45"/>
      <c r="N2" s="45"/>
      <c r="O2" s="45"/>
    </row>
    <row r="3" spans="1:18" customFormat="1" ht="21" x14ac:dyDescent="0.4">
      <c r="A3" s="529" t="s">
        <v>674</v>
      </c>
      <c r="B3" s="529"/>
      <c r="C3" s="529"/>
      <c r="D3" s="529"/>
      <c r="E3" s="529"/>
      <c r="F3" s="529"/>
      <c r="G3" s="529"/>
      <c r="H3" s="529"/>
      <c r="I3" s="529"/>
      <c r="J3" s="529"/>
      <c r="K3" s="529"/>
      <c r="L3" s="529"/>
      <c r="M3" s="44"/>
      <c r="N3" s="44"/>
      <c r="O3" s="44"/>
    </row>
    <row r="4" spans="1:18" customFormat="1" ht="10.5" customHeight="1" x14ac:dyDescent="0.25"/>
    <row r="5" spans="1:18" ht="19.5" customHeight="1" x14ac:dyDescent="0.3">
      <c r="A5" s="601" t="s">
        <v>771</v>
      </c>
      <c r="B5" s="601"/>
      <c r="C5" s="601"/>
      <c r="D5" s="601"/>
      <c r="E5" s="601"/>
      <c r="F5" s="601"/>
      <c r="G5" s="601"/>
      <c r="H5" s="601"/>
      <c r="I5" s="601"/>
      <c r="J5" s="601"/>
      <c r="K5" s="601"/>
      <c r="L5" s="601"/>
    </row>
    <row r="6" spans="1:18" x14ac:dyDescent="0.25">
      <c r="A6" s="23"/>
      <c r="B6" s="23"/>
      <c r="C6" s="23"/>
      <c r="D6" s="23"/>
      <c r="E6" s="23"/>
      <c r="F6" s="23"/>
      <c r="G6" s="23"/>
      <c r="H6" s="23"/>
      <c r="I6" s="23"/>
      <c r="J6" s="23"/>
      <c r="K6" s="23"/>
      <c r="L6" s="23"/>
    </row>
    <row r="7" spans="1:18" x14ac:dyDescent="0.25">
      <c r="A7" s="483" t="s">
        <v>835</v>
      </c>
      <c r="B7" s="483"/>
      <c r="F7" s="608" t="s">
        <v>21</v>
      </c>
      <c r="G7" s="608"/>
      <c r="H7" s="608"/>
      <c r="I7" s="608"/>
      <c r="J7" s="608"/>
      <c r="K7" s="608"/>
      <c r="L7" s="608"/>
    </row>
    <row r="8" spans="1:18" x14ac:dyDescent="0.25">
      <c r="A8" s="15"/>
      <c r="F8" s="17"/>
      <c r="G8" s="104"/>
      <c r="H8" s="104"/>
      <c r="I8" s="609" t="s">
        <v>884</v>
      </c>
      <c r="J8" s="609"/>
      <c r="K8" s="609"/>
      <c r="L8" s="609"/>
    </row>
    <row r="9" spans="1:18" s="15" customFormat="1" x14ac:dyDescent="0.25">
      <c r="A9" s="518" t="s">
        <v>2</v>
      </c>
      <c r="B9" s="518" t="s">
        <v>3</v>
      </c>
      <c r="C9" s="501" t="s">
        <v>22</v>
      </c>
      <c r="D9" s="522"/>
      <c r="E9" s="522"/>
      <c r="F9" s="522"/>
      <c r="G9" s="522"/>
      <c r="H9" s="501" t="s">
        <v>44</v>
      </c>
      <c r="I9" s="522"/>
      <c r="J9" s="522"/>
      <c r="K9" s="522"/>
      <c r="L9" s="522"/>
      <c r="Q9" s="30"/>
      <c r="R9" s="31"/>
    </row>
    <row r="10" spans="1:18" s="15" customFormat="1" ht="77.400000000000006" customHeight="1" x14ac:dyDescent="0.25">
      <c r="A10" s="518"/>
      <c r="B10" s="518"/>
      <c r="C10" s="5" t="s">
        <v>692</v>
      </c>
      <c r="D10" s="5" t="s">
        <v>693</v>
      </c>
      <c r="E10" s="5" t="s">
        <v>72</v>
      </c>
      <c r="F10" s="5" t="s">
        <v>73</v>
      </c>
      <c r="G10" s="319" t="s">
        <v>772</v>
      </c>
      <c r="H10" s="5" t="s">
        <v>692</v>
      </c>
      <c r="I10" s="5" t="s">
        <v>693</v>
      </c>
      <c r="J10" s="5" t="s">
        <v>72</v>
      </c>
      <c r="K10" s="5" t="s">
        <v>73</v>
      </c>
      <c r="L10" s="319" t="s">
        <v>773</v>
      </c>
    </row>
    <row r="11" spans="1:18" s="15" customFormat="1" x14ac:dyDescent="0.25">
      <c r="A11" s="5">
        <v>1</v>
      </c>
      <c r="B11" s="5">
        <v>2</v>
      </c>
      <c r="C11" s="5">
        <v>3</v>
      </c>
      <c r="D11" s="5">
        <v>4</v>
      </c>
      <c r="E11" s="5">
        <v>5</v>
      </c>
      <c r="F11" s="5">
        <v>6</v>
      </c>
      <c r="G11" s="5">
        <v>7</v>
      </c>
      <c r="H11" s="5">
        <v>8</v>
      </c>
      <c r="I11" s="5">
        <v>9</v>
      </c>
      <c r="J11" s="5">
        <v>10</v>
      </c>
      <c r="K11" s="5">
        <v>11</v>
      </c>
      <c r="L11" s="5">
        <v>12</v>
      </c>
    </row>
    <row r="12" spans="1:18" x14ac:dyDescent="0.25">
      <c r="A12" s="18">
        <v>1</v>
      </c>
      <c r="B12" s="19" t="s">
        <v>836</v>
      </c>
      <c r="C12" s="341">
        <v>165.72</v>
      </c>
      <c r="D12" s="341">
        <v>9.0299999999999994</v>
      </c>
      <c r="E12" s="341">
        <f>C12-D12</f>
        <v>156.69</v>
      </c>
      <c r="F12" s="341">
        <v>158.62</v>
      </c>
      <c r="G12" s="341">
        <f>D12+E12-F12</f>
        <v>7.0999999999999943</v>
      </c>
      <c r="H12" s="373" t="s">
        <v>7</v>
      </c>
      <c r="I12" s="373" t="s">
        <v>7</v>
      </c>
      <c r="J12" s="373" t="s">
        <v>7</v>
      </c>
      <c r="K12" s="373" t="s">
        <v>7</v>
      </c>
      <c r="L12" s="373" t="s">
        <v>7</v>
      </c>
    </row>
    <row r="13" spans="1:18" x14ac:dyDescent="0.25">
      <c r="A13" s="18">
        <v>2</v>
      </c>
      <c r="B13" s="19" t="s">
        <v>837</v>
      </c>
      <c r="C13" s="341">
        <v>123.38</v>
      </c>
      <c r="D13" s="341">
        <v>6.73</v>
      </c>
      <c r="E13" s="407">
        <f t="shared" ref="E13:E14" si="0">C13-D13</f>
        <v>116.64999999999999</v>
      </c>
      <c r="F13" s="341">
        <v>117.63</v>
      </c>
      <c r="G13" s="341">
        <f t="shared" ref="G13:G14" si="1">D13+E13-F13</f>
        <v>5.75</v>
      </c>
      <c r="H13" s="373" t="s">
        <v>7</v>
      </c>
      <c r="I13" s="373" t="s">
        <v>7</v>
      </c>
      <c r="J13" s="373" t="s">
        <v>7</v>
      </c>
      <c r="K13" s="373" t="s">
        <v>7</v>
      </c>
      <c r="L13" s="373" t="s">
        <v>7</v>
      </c>
    </row>
    <row r="14" spans="1:18" x14ac:dyDescent="0.25">
      <c r="A14" s="18">
        <v>3</v>
      </c>
      <c r="B14" s="19" t="s">
        <v>838</v>
      </c>
      <c r="C14" s="341">
        <v>46.35</v>
      </c>
      <c r="D14" s="341">
        <v>2.61</v>
      </c>
      <c r="E14" s="407">
        <f t="shared" si="0"/>
        <v>43.74</v>
      </c>
      <c r="F14" s="341">
        <v>45.55</v>
      </c>
      <c r="G14" s="341">
        <f t="shared" si="1"/>
        <v>0.80000000000000426</v>
      </c>
      <c r="H14" s="373" t="s">
        <v>7</v>
      </c>
      <c r="I14" s="373" t="s">
        <v>7</v>
      </c>
      <c r="J14" s="373" t="s">
        <v>7</v>
      </c>
      <c r="K14" s="373" t="s">
        <v>7</v>
      </c>
      <c r="L14" s="373" t="s">
        <v>7</v>
      </c>
    </row>
    <row r="15" spans="1:18" x14ac:dyDescent="0.25">
      <c r="A15" s="3" t="s">
        <v>19</v>
      </c>
      <c r="B15" s="19"/>
      <c r="C15" s="344">
        <f>SUM(C12:C14)</f>
        <v>335.45000000000005</v>
      </c>
      <c r="D15" s="344">
        <v>18.37</v>
      </c>
      <c r="E15" s="344">
        <f>SUM(E12:E14)</f>
        <v>317.08</v>
      </c>
      <c r="F15" s="375">
        <f>SUM(F12:F14)</f>
        <v>321.8</v>
      </c>
      <c r="G15" s="344">
        <f>D15+E15-F15</f>
        <v>13.649999999999977</v>
      </c>
      <c r="H15" s="373" t="s">
        <v>7</v>
      </c>
      <c r="I15" s="373" t="s">
        <v>7</v>
      </c>
      <c r="J15" s="373" t="s">
        <v>7</v>
      </c>
      <c r="K15" s="373" t="s">
        <v>7</v>
      </c>
      <c r="L15" s="373" t="s">
        <v>7</v>
      </c>
    </row>
    <row r="16" spans="1:18" x14ac:dyDescent="0.25">
      <c r="A16" s="21" t="s">
        <v>774</v>
      </c>
      <c r="B16" s="22"/>
      <c r="C16" s="22"/>
      <c r="D16" s="22"/>
      <c r="E16" s="22"/>
      <c r="F16" s="22"/>
      <c r="G16" s="22"/>
      <c r="H16" s="22"/>
      <c r="I16" s="22"/>
      <c r="J16" s="22"/>
      <c r="K16" s="22"/>
      <c r="L16" s="22"/>
    </row>
    <row r="17" spans="1:12" ht="15.75" customHeight="1" x14ac:dyDescent="0.25">
      <c r="A17" s="15"/>
      <c r="B17" s="15"/>
      <c r="C17" s="15"/>
      <c r="D17" s="15"/>
      <c r="E17" s="15"/>
      <c r="F17" s="15"/>
      <c r="G17" s="15"/>
      <c r="H17" s="15"/>
      <c r="I17" s="15"/>
      <c r="J17" s="15"/>
      <c r="K17" s="15"/>
      <c r="L17" s="15"/>
    </row>
    <row r="18" spans="1:12" ht="18" customHeight="1" x14ac:dyDescent="0.25">
      <c r="A18" s="493" t="s">
        <v>13</v>
      </c>
      <c r="B18" s="493"/>
      <c r="C18" s="493"/>
      <c r="D18" s="493"/>
      <c r="E18" s="493"/>
      <c r="F18" s="493"/>
      <c r="G18" s="493"/>
      <c r="H18" s="493"/>
      <c r="I18" s="493"/>
      <c r="J18" s="493"/>
      <c r="K18" s="493"/>
      <c r="L18" s="493"/>
    </row>
    <row r="19" spans="1:12" x14ac:dyDescent="0.25">
      <c r="A19" s="493" t="s">
        <v>14</v>
      </c>
      <c r="B19" s="493"/>
      <c r="C19" s="493"/>
      <c r="D19" s="493"/>
      <c r="E19" s="493"/>
      <c r="F19" s="493"/>
      <c r="G19" s="493"/>
      <c r="H19" s="493"/>
      <c r="I19" s="493"/>
      <c r="J19" s="493"/>
      <c r="K19" s="493"/>
      <c r="L19" s="493"/>
    </row>
    <row r="20" spans="1:12" x14ac:dyDescent="0.25">
      <c r="A20" s="493" t="s">
        <v>20</v>
      </c>
      <c r="B20" s="493"/>
      <c r="C20" s="493"/>
      <c r="D20" s="493"/>
      <c r="E20" s="493"/>
      <c r="F20" s="493"/>
      <c r="G20" s="493"/>
      <c r="H20" s="493"/>
      <c r="I20" s="493"/>
      <c r="J20" s="493"/>
      <c r="K20" s="493"/>
      <c r="L20" s="493"/>
    </row>
    <row r="21" spans="1:12" x14ac:dyDescent="0.25">
      <c r="A21" s="15" t="s">
        <v>23</v>
      </c>
      <c r="B21" s="15"/>
      <c r="C21" s="15"/>
      <c r="D21" s="15"/>
      <c r="E21" s="15"/>
      <c r="F21" s="15"/>
      <c r="J21" s="483" t="s">
        <v>86</v>
      </c>
      <c r="K21" s="483"/>
      <c r="L21" s="483"/>
    </row>
    <row r="22" spans="1:12" x14ac:dyDescent="0.25">
      <c r="A22" s="15"/>
    </row>
    <row r="23" spans="1:12" x14ac:dyDescent="0.25">
      <c r="A23" s="602"/>
      <c r="B23" s="602"/>
      <c r="C23" s="602"/>
      <c r="D23" s="602"/>
      <c r="E23" s="602"/>
      <c r="F23" s="602"/>
      <c r="G23" s="602"/>
      <c r="H23" s="602"/>
      <c r="I23" s="602"/>
      <c r="J23" s="602"/>
      <c r="K23" s="602"/>
      <c r="L23" s="602"/>
    </row>
  </sheetData>
  <mergeCells count="16">
    <mergeCell ref="L1:M1"/>
    <mergeCell ref="A3:L3"/>
    <mergeCell ref="A2:L2"/>
    <mergeCell ref="A5:L5"/>
    <mergeCell ref="A7:B7"/>
    <mergeCell ref="A20:L20"/>
    <mergeCell ref="A23:L23"/>
    <mergeCell ref="F7:L7"/>
    <mergeCell ref="A9:A10"/>
    <mergeCell ref="B9:B10"/>
    <mergeCell ref="A18:L18"/>
    <mergeCell ref="J21:L21"/>
    <mergeCell ref="A19:L19"/>
    <mergeCell ref="C9:G9"/>
    <mergeCell ref="H9:L9"/>
    <mergeCell ref="I8:L8"/>
  </mergeCells>
  <phoneticPr fontId="0" type="noConversion"/>
  <printOptions horizontalCentered="1"/>
  <pageMargins left="0.53" right="0.52" top="0.23622047244094491" bottom="0" header="0.31496062992125984" footer="0.31496062992125984"/>
  <pageSetup paperSize="9" scale="94"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topLeftCell="A40" zoomScale="120" zoomScaleSheetLayoutView="120" workbookViewId="0">
      <selection activeCell="C9" sqref="C9"/>
    </sheetView>
  </sheetViews>
  <sheetFormatPr defaultRowHeight="13.2" x14ac:dyDescent="0.25"/>
  <cols>
    <col min="1" max="1" width="8.6640625" customWidth="1"/>
    <col min="2" max="2" width="11" customWidth="1"/>
    <col min="3" max="3" width="114.5546875" customWidth="1"/>
  </cols>
  <sheetData>
    <row r="1" spans="1:7" ht="21.75" customHeight="1" x14ac:dyDescent="0.25">
      <c r="A1" s="481" t="s">
        <v>579</v>
      </c>
      <c r="B1" s="481"/>
      <c r="C1" s="481"/>
      <c r="D1" s="481"/>
      <c r="E1" s="299"/>
      <c r="F1" s="299"/>
      <c r="G1" s="299"/>
    </row>
    <row r="2" spans="1:7" x14ac:dyDescent="0.25">
      <c r="A2" s="3" t="s">
        <v>76</v>
      </c>
      <c r="B2" s="3" t="s">
        <v>580</v>
      </c>
      <c r="C2" s="3" t="s">
        <v>581</v>
      </c>
    </row>
    <row r="3" spans="1:7" ht="13.8" x14ac:dyDescent="0.3">
      <c r="A3" s="8">
        <v>1</v>
      </c>
      <c r="B3" s="300" t="s">
        <v>582</v>
      </c>
      <c r="C3" s="300" t="s">
        <v>811</v>
      </c>
    </row>
    <row r="4" spans="1:7" ht="13.8" x14ac:dyDescent="0.3">
      <c r="A4" s="8">
        <v>2</v>
      </c>
      <c r="B4" s="300" t="s">
        <v>583</v>
      </c>
      <c r="C4" s="300" t="s">
        <v>812</v>
      </c>
    </row>
    <row r="5" spans="1:7" ht="13.8" x14ac:dyDescent="0.3">
      <c r="A5" s="8">
        <v>3</v>
      </c>
      <c r="B5" s="300" t="s">
        <v>584</v>
      </c>
      <c r="C5" s="300" t="s">
        <v>813</v>
      </c>
    </row>
    <row r="6" spans="1:7" ht="13.8" x14ac:dyDescent="0.3">
      <c r="A6" s="8">
        <v>4</v>
      </c>
      <c r="B6" s="300" t="s">
        <v>585</v>
      </c>
      <c r="C6" s="300" t="s">
        <v>814</v>
      </c>
    </row>
    <row r="7" spans="1:7" ht="13.8" x14ac:dyDescent="0.3">
      <c r="A7" s="8">
        <v>5</v>
      </c>
      <c r="B7" s="300" t="s">
        <v>586</v>
      </c>
      <c r="C7" s="300" t="s">
        <v>815</v>
      </c>
    </row>
    <row r="8" spans="1:7" ht="13.8" x14ac:dyDescent="0.3">
      <c r="A8" s="8">
        <v>6</v>
      </c>
      <c r="B8" s="300" t="s">
        <v>587</v>
      </c>
      <c r="C8" s="300" t="s">
        <v>816</v>
      </c>
    </row>
    <row r="9" spans="1:7" ht="13.8" x14ac:dyDescent="0.3">
      <c r="A9" s="8">
        <v>7</v>
      </c>
      <c r="B9" s="300" t="s">
        <v>588</v>
      </c>
      <c r="C9" s="300" t="s">
        <v>817</v>
      </c>
    </row>
    <row r="10" spans="1:7" ht="13.8" x14ac:dyDescent="0.3">
      <c r="A10" s="8">
        <v>8</v>
      </c>
      <c r="B10" s="300" t="s">
        <v>589</v>
      </c>
      <c r="C10" s="300" t="s">
        <v>818</v>
      </c>
    </row>
    <row r="11" spans="1:7" ht="13.8" x14ac:dyDescent="0.3">
      <c r="A11" s="8">
        <v>9</v>
      </c>
      <c r="B11" s="300" t="s">
        <v>590</v>
      </c>
      <c r="C11" s="300" t="s">
        <v>591</v>
      </c>
    </row>
    <row r="12" spans="1:7" ht="13.8" x14ac:dyDescent="0.3">
      <c r="A12" s="8">
        <v>10</v>
      </c>
      <c r="B12" s="300" t="s">
        <v>805</v>
      </c>
      <c r="C12" s="300" t="s">
        <v>806</v>
      </c>
    </row>
    <row r="13" spans="1:7" ht="13.8" x14ac:dyDescent="0.3">
      <c r="A13" s="8">
        <v>11</v>
      </c>
      <c r="B13" s="300" t="s">
        <v>592</v>
      </c>
      <c r="C13" s="300" t="s">
        <v>819</v>
      </c>
    </row>
    <row r="14" spans="1:7" ht="13.8" x14ac:dyDescent="0.3">
      <c r="A14" s="8">
        <v>12</v>
      </c>
      <c r="B14" s="300" t="s">
        <v>593</v>
      </c>
      <c r="C14" s="300" t="s">
        <v>820</v>
      </c>
    </row>
    <row r="15" spans="1:7" ht="13.8" x14ac:dyDescent="0.3">
      <c r="A15" s="8">
        <v>13</v>
      </c>
      <c r="B15" s="300" t="s">
        <v>594</v>
      </c>
      <c r="C15" s="300" t="s">
        <v>821</v>
      </c>
    </row>
    <row r="16" spans="1:7" ht="13.8" x14ac:dyDescent="0.3">
      <c r="A16" s="8">
        <v>14</v>
      </c>
      <c r="B16" s="300" t="s">
        <v>595</v>
      </c>
      <c r="C16" s="300" t="s">
        <v>822</v>
      </c>
    </row>
    <row r="17" spans="1:3" ht="13.8" x14ac:dyDescent="0.3">
      <c r="A17" s="8">
        <v>15</v>
      </c>
      <c r="B17" s="300" t="s">
        <v>596</v>
      </c>
      <c r="C17" s="300" t="s">
        <v>810</v>
      </c>
    </row>
    <row r="18" spans="1:3" ht="13.8" x14ac:dyDescent="0.3">
      <c r="A18" s="8">
        <v>16</v>
      </c>
      <c r="B18" s="300" t="s">
        <v>597</v>
      </c>
      <c r="C18" s="300" t="s">
        <v>823</v>
      </c>
    </row>
    <row r="19" spans="1:3" ht="13.8" x14ac:dyDescent="0.3">
      <c r="A19" s="8">
        <v>17</v>
      </c>
      <c r="B19" s="300" t="s">
        <v>598</v>
      </c>
      <c r="C19" s="300" t="s">
        <v>824</v>
      </c>
    </row>
    <row r="20" spans="1:3" ht="13.8" x14ac:dyDescent="0.3">
      <c r="A20" s="8">
        <v>18</v>
      </c>
      <c r="B20" s="300" t="s">
        <v>599</v>
      </c>
      <c r="C20" s="300" t="s">
        <v>825</v>
      </c>
    </row>
    <row r="21" spans="1:3" ht="13.8" x14ac:dyDescent="0.3">
      <c r="A21" s="8">
        <v>19</v>
      </c>
      <c r="B21" s="300" t="s">
        <v>600</v>
      </c>
      <c r="C21" s="300" t="s">
        <v>826</v>
      </c>
    </row>
    <row r="22" spans="1:3" ht="13.8" x14ac:dyDescent="0.3">
      <c r="A22" s="8">
        <v>20</v>
      </c>
      <c r="B22" s="300" t="s">
        <v>601</v>
      </c>
      <c r="C22" s="300" t="s">
        <v>827</v>
      </c>
    </row>
    <row r="23" spans="1:3" ht="13.8" x14ac:dyDescent="0.3">
      <c r="A23" s="8">
        <v>21</v>
      </c>
      <c r="B23" s="300" t="s">
        <v>602</v>
      </c>
      <c r="C23" s="300" t="s">
        <v>828</v>
      </c>
    </row>
    <row r="24" spans="1:3" ht="13.8" x14ac:dyDescent="0.3">
      <c r="A24" s="8">
        <v>22</v>
      </c>
      <c r="B24" s="300" t="s">
        <v>603</v>
      </c>
      <c r="C24" s="300" t="s">
        <v>604</v>
      </c>
    </row>
    <row r="25" spans="1:3" ht="13.8" x14ac:dyDescent="0.3">
      <c r="A25" s="8">
        <v>23</v>
      </c>
      <c r="B25" s="300" t="s">
        <v>605</v>
      </c>
      <c r="C25" s="300" t="s">
        <v>606</v>
      </c>
    </row>
    <row r="26" spans="1:3" ht="13.8" x14ac:dyDescent="0.3">
      <c r="A26" s="8">
        <v>24</v>
      </c>
      <c r="B26" s="300" t="s">
        <v>607</v>
      </c>
      <c r="C26" s="300" t="s">
        <v>829</v>
      </c>
    </row>
    <row r="27" spans="1:3" ht="13.8" x14ac:dyDescent="0.3">
      <c r="A27" s="8">
        <v>25</v>
      </c>
      <c r="B27" s="300" t="s">
        <v>608</v>
      </c>
      <c r="C27" s="300" t="s">
        <v>830</v>
      </c>
    </row>
    <row r="28" spans="1:3" ht="13.8" x14ac:dyDescent="0.3">
      <c r="A28" s="8">
        <v>26</v>
      </c>
      <c r="B28" s="300" t="s">
        <v>609</v>
      </c>
      <c r="C28" s="300" t="s">
        <v>831</v>
      </c>
    </row>
    <row r="29" spans="1:3" ht="13.8" x14ac:dyDescent="0.3">
      <c r="A29" s="8">
        <v>27</v>
      </c>
      <c r="B29" s="300" t="s">
        <v>610</v>
      </c>
      <c r="C29" s="300" t="s">
        <v>611</v>
      </c>
    </row>
    <row r="30" spans="1:3" ht="13.8" x14ac:dyDescent="0.3">
      <c r="A30" s="8">
        <v>28</v>
      </c>
      <c r="B30" s="300" t="s">
        <v>612</v>
      </c>
      <c r="C30" s="300" t="s">
        <v>613</v>
      </c>
    </row>
    <row r="31" spans="1:3" ht="13.8" x14ac:dyDescent="0.3">
      <c r="A31" s="8">
        <v>29</v>
      </c>
      <c r="B31" s="300" t="s">
        <v>614</v>
      </c>
      <c r="C31" s="300" t="s">
        <v>615</v>
      </c>
    </row>
    <row r="32" spans="1:3" ht="13.8" x14ac:dyDescent="0.3">
      <c r="A32" s="8">
        <v>30</v>
      </c>
      <c r="B32" s="300" t="s">
        <v>804</v>
      </c>
      <c r="C32" s="300" t="s">
        <v>803</v>
      </c>
    </row>
    <row r="33" spans="1:3" ht="13.8" x14ac:dyDescent="0.3">
      <c r="A33" s="8">
        <v>31</v>
      </c>
      <c r="B33" s="300" t="s">
        <v>616</v>
      </c>
      <c r="C33" s="300" t="s">
        <v>617</v>
      </c>
    </row>
    <row r="34" spans="1:3" ht="13.8" x14ac:dyDescent="0.3">
      <c r="A34" s="8">
        <v>32</v>
      </c>
      <c r="B34" s="300" t="s">
        <v>618</v>
      </c>
      <c r="C34" s="300" t="s">
        <v>617</v>
      </c>
    </row>
    <row r="35" spans="1:3" ht="13.8" x14ac:dyDescent="0.3">
      <c r="A35" s="8">
        <v>33</v>
      </c>
      <c r="B35" s="300" t="s">
        <v>619</v>
      </c>
      <c r="C35" s="300" t="s">
        <v>620</v>
      </c>
    </row>
    <row r="36" spans="1:3" ht="13.8" x14ac:dyDescent="0.3">
      <c r="A36" s="8">
        <v>34</v>
      </c>
      <c r="B36" s="300" t="s">
        <v>621</v>
      </c>
      <c r="C36" s="300" t="s">
        <v>622</v>
      </c>
    </row>
    <row r="37" spans="1:3" ht="13.8" x14ac:dyDescent="0.3">
      <c r="A37" s="8">
        <v>35</v>
      </c>
      <c r="B37" s="300" t="s">
        <v>623</v>
      </c>
      <c r="C37" s="300" t="s">
        <v>624</v>
      </c>
    </row>
    <row r="38" spans="1:3" ht="13.8" x14ac:dyDescent="0.3">
      <c r="A38" s="8">
        <v>36</v>
      </c>
      <c r="B38" s="300" t="s">
        <v>625</v>
      </c>
      <c r="C38" s="300" t="s">
        <v>626</v>
      </c>
    </row>
    <row r="39" spans="1:3" ht="13.8" x14ac:dyDescent="0.3">
      <c r="A39" s="8">
        <v>37</v>
      </c>
      <c r="B39" s="300" t="s">
        <v>627</v>
      </c>
      <c r="C39" s="300" t="s">
        <v>628</v>
      </c>
    </row>
    <row r="40" spans="1:3" ht="13.8" x14ac:dyDescent="0.3">
      <c r="A40" s="8">
        <v>38</v>
      </c>
      <c r="B40" s="300" t="s">
        <v>629</v>
      </c>
      <c r="C40" s="300" t="s">
        <v>630</v>
      </c>
    </row>
    <row r="41" spans="1:3" ht="13.8" x14ac:dyDescent="0.3">
      <c r="A41" s="8">
        <v>39</v>
      </c>
      <c r="B41" s="300" t="s">
        <v>631</v>
      </c>
      <c r="C41" s="300" t="s">
        <v>632</v>
      </c>
    </row>
    <row r="42" spans="1:3" ht="13.8" x14ac:dyDescent="0.3">
      <c r="A42" s="8">
        <v>40</v>
      </c>
      <c r="B42" s="300" t="s">
        <v>633</v>
      </c>
      <c r="C42" s="300" t="s">
        <v>832</v>
      </c>
    </row>
    <row r="43" spans="1:3" ht="13.8" x14ac:dyDescent="0.3">
      <c r="A43" s="8">
        <v>41</v>
      </c>
      <c r="B43" s="300" t="s">
        <v>634</v>
      </c>
      <c r="C43" s="300" t="s">
        <v>635</v>
      </c>
    </row>
    <row r="44" spans="1:3" ht="13.8" x14ac:dyDescent="0.3">
      <c r="A44" s="8">
        <v>42</v>
      </c>
      <c r="B44" s="300" t="s">
        <v>636</v>
      </c>
      <c r="C44" s="300" t="s">
        <v>637</v>
      </c>
    </row>
    <row r="45" spans="1:3" ht="13.8" x14ac:dyDescent="0.3">
      <c r="A45" s="8">
        <v>43</v>
      </c>
      <c r="B45" s="300" t="s">
        <v>638</v>
      </c>
      <c r="C45" s="300" t="s">
        <v>639</v>
      </c>
    </row>
    <row r="46" spans="1:3" ht="13.8" x14ac:dyDescent="0.3">
      <c r="A46" s="8">
        <v>44</v>
      </c>
      <c r="B46" s="300" t="s">
        <v>640</v>
      </c>
      <c r="C46" s="300" t="s">
        <v>641</v>
      </c>
    </row>
    <row r="47" spans="1:3" ht="13.8" x14ac:dyDescent="0.3">
      <c r="A47" s="8">
        <v>45</v>
      </c>
      <c r="B47" s="300" t="s">
        <v>642</v>
      </c>
      <c r="C47" s="300" t="s">
        <v>643</v>
      </c>
    </row>
    <row r="48" spans="1:3" ht="13.8" x14ac:dyDescent="0.3">
      <c r="A48" s="8">
        <v>46</v>
      </c>
      <c r="B48" s="300" t="s">
        <v>644</v>
      </c>
      <c r="C48" s="300" t="s">
        <v>833</v>
      </c>
    </row>
    <row r="49" spans="1:3" ht="13.8" x14ac:dyDescent="0.3">
      <c r="A49" s="8">
        <v>47</v>
      </c>
      <c r="B49" s="300" t="s">
        <v>645</v>
      </c>
      <c r="C49" s="300" t="s">
        <v>834</v>
      </c>
    </row>
    <row r="50" spans="1:3" ht="13.8" x14ac:dyDescent="0.3">
      <c r="A50" s="8">
        <v>48</v>
      </c>
      <c r="B50" s="300" t="s">
        <v>646</v>
      </c>
      <c r="C50" s="300" t="s">
        <v>647</v>
      </c>
    </row>
    <row r="51" spans="1:3" ht="13.8" x14ac:dyDescent="0.3">
      <c r="A51" s="8">
        <v>49</v>
      </c>
      <c r="B51" s="300" t="s">
        <v>648</v>
      </c>
      <c r="C51" s="300" t="s">
        <v>649</v>
      </c>
    </row>
    <row r="52" spans="1:3" ht="13.8" x14ac:dyDescent="0.3">
      <c r="A52" s="8">
        <v>50</v>
      </c>
      <c r="B52" s="300" t="s">
        <v>650</v>
      </c>
      <c r="C52" s="300" t="s">
        <v>651</v>
      </c>
    </row>
    <row r="53" spans="1:3" ht="13.8" x14ac:dyDescent="0.3">
      <c r="A53" s="8">
        <v>51</v>
      </c>
      <c r="B53" s="300" t="s">
        <v>652</v>
      </c>
      <c r="C53" s="300" t="s">
        <v>653</v>
      </c>
    </row>
    <row r="54" spans="1:3" ht="13.8" x14ac:dyDescent="0.3">
      <c r="A54" s="8">
        <v>52</v>
      </c>
      <c r="B54" s="300" t="s">
        <v>654</v>
      </c>
      <c r="C54" s="300" t="s">
        <v>655</v>
      </c>
    </row>
    <row r="55" spans="1:3" ht="13.8" x14ac:dyDescent="0.3">
      <c r="A55" s="8">
        <v>53</v>
      </c>
      <c r="B55" s="300" t="s">
        <v>656</v>
      </c>
      <c r="C55" s="300" t="s">
        <v>657</v>
      </c>
    </row>
    <row r="56" spans="1:3" ht="13.8" x14ac:dyDescent="0.3">
      <c r="A56" s="8">
        <v>54</v>
      </c>
      <c r="B56" s="300" t="s">
        <v>658</v>
      </c>
      <c r="C56" s="300" t="s">
        <v>659</v>
      </c>
    </row>
    <row r="57" spans="1:3" ht="13.8" x14ac:dyDescent="0.3">
      <c r="A57" s="8">
        <v>55</v>
      </c>
      <c r="B57" s="300" t="s">
        <v>660</v>
      </c>
      <c r="C57" s="300" t="s">
        <v>661</v>
      </c>
    </row>
    <row r="58" spans="1:3" ht="13.8" x14ac:dyDescent="0.3">
      <c r="A58" s="8">
        <v>56</v>
      </c>
      <c r="B58" s="300" t="s">
        <v>662</v>
      </c>
      <c r="C58" s="300" t="s">
        <v>663</v>
      </c>
    </row>
    <row r="59" spans="1:3" ht="13.8" x14ac:dyDescent="0.3">
      <c r="A59" s="8">
        <v>57</v>
      </c>
      <c r="B59" s="300" t="s">
        <v>664</v>
      </c>
      <c r="C59" s="300" t="s">
        <v>665</v>
      </c>
    </row>
    <row r="60" spans="1:3" ht="13.8" x14ac:dyDescent="0.3">
      <c r="A60" s="8">
        <v>58</v>
      </c>
      <c r="B60" s="300" t="s">
        <v>666</v>
      </c>
      <c r="C60" s="300" t="s">
        <v>667</v>
      </c>
    </row>
    <row r="61" spans="1:3" ht="13.8" x14ac:dyDescent="0.3">
      <c r="A61" s="8">
        <v>59</v>
      </c>
      <c r="B61" s="300" t="s">
        <v>668</v>
      </c>
      <c r="C61" s="300" t="s">
        <v>673</v>
      </c>
    </row>
    <row r="62" spans="1:3" ht="13.8" x14ac:dyDescent="0.3">
      <c r="A62" s="8">
        <v>60</v>
      </c>
      <c r="B62" s="300" t="s">
        <v>669</v>
      </c>
      <c r="C62" s="300" t="s">
        <v>670</v>
      </c>
    </row>
    <row r="63" spans="1:3" ht="13.8" x14ac:dyDescent="0.3">
      <c r="A63" s="8">
        <v>61</v>
      </c>
      <c r="B63" s="300" t="s">
        <v>671</v>
      </c>
      <c r="C63" s="300" t="s">
        <v>672</v>
      </c>
    </row>
    <row r="64" spans="1:3" ht="13.8" x14ac:dyDescent="0.3">
      <c r="A64" s="8">
        <v>62</v>
      </c>
      <c r="B64" s="331" t="s">
        <v>807</v>
      </c>
      <c r="C64" s="331" t="s">
        <v>808</v>
      </c>
    </row>
    <row r="65" spans="1:3" ht="13.8" x14ac:dyDescent="0.3">
      <c r="A65" s="8">
        <v>63</v>
      </c>
      <c r="B65" s="331" t="s">
        <v>809</v>
      </c>
      <c r="C65" s="331" t="s">
        <v>810</v>
      </c>
    </row>
  </sheetData>
  <mergeCells count="1">
    <mergeCell ref="A1:D1"/>
  </mergeCells>
  <printOptions horizontalCentered="1"/>
  <pageMargins left="0.70866141732283472" right="0.70866141732283472" top="0.23622047244094491" bottom="0" header="0.31496062992125984" footer="0.31496062992125984"/>
  <pageSetup paperSize="9"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opLeftCell="A4" zoomScaleSheetLayoutView="90" workbookViewId="0">
      <selection activeCell="Q12" sqref="Q12:Q15"/>
    </sheetView>
  </sheetViews>
  <sheetFormatPr defaultColWidth="9.109375" defaultRowHeight="13.2" x14ac:dyDescent="0.25"/>
  <cols>
    <col min="1" max="1" width="6" style="16" customWidth="1"/>
    <col min="2" max="2" width="15.44140625" style="16" bestFit="1" customWidth="1"/>
    <col min="3" max="3" width="10.5546875" style="16" customWidth="1"/>
    <col min="4" max="4" width="9.88671875" style="16" customWidth="1"/>
    <col min="5" max="5" width="8.6640625" style="16" customWidth="1"/>
    <col min="6" max="6" width="10.88671875" style="16" customWidth="1"/>
    <col min="7" max="7" width="15.88671875" style="16" customWidth="1"/>
    <col min="8" max="8" width="12.44140625" style="16" customWidth="1"/>
    <col min="9" max="9" width="12.109375" style="16" customWidth="1"/>
    <col min="10" max="10" width="9" style="16" customWidth="1"/>
    <col min="11" max="11" width="12" style="16" customWidth="1"/>
    <col min="12" max="12" width="13.6640625" style="16" customWidth="1"/>
    <col min="13" max="13" width="9.109375" style="16" hidden="1" customWidth="1"/>
    <col min="14" max="16384" width="9.109375" style="16"/>
  </cols>
  <sheetData>
    <row r="1" spans="1:19" customFormat="1" ht="15.6" x14ac:dyDescent="0.3">
      <c r="D1" s="36"/>
      <c r="E1" s="36"/>
      <c r="F1" s="36"/>
      <c r="G1" s="36"/>
      <c r="H1" s="36"/>
      <c r="I1" s="36"/>
      <c r="J1" s="36"/>
      <c r="K1" s="36"/>
      <c r="L1" s="610" t="s">
        <v>74</v>
      </c>
      <c r="M1" s="610"/>
      <c r="N1" s="610"/>
      <c r="O1" s="43"/>
      <c r="P1" s="43"/>
    </row>
    <row r="2" spans="1:19" customFormat="1" ht="15" x14ac:dyDescent="0.25">
      <c r="A2" s="600" t="s">
        <v>0</v>
      </c>
      <c r="B2" s="600"/>
      <c r="C2" s="600"/>
      <c r="D2" s="600"/>
      <c r="E2" s="600"/>
      <c r="F2" s="600"/>
      <c r="G2" s="600"/>
      <c r="H2" s="600"/>
      <c r="I2" s="600"/>
      <c r="J2" s="600"/>
      <c r="K2" s="600"/>
      <c r="L2" s="600"/>
      <c r="M2" s="45"/>
      <c r="N2" s="45"/>
      <c r="O2" s="45"/>
      <c r="P2" s="45"/>
    </row>
    <row r="3" spans="1:19" customFormat="1" ht="21" x14ac:dyDescent="0.4">
      <c r="A3" s="611" t="s">
        <v>674</v>
      </c>
      <c r="B3" s="611"/>
      <c r="C3" s="611"/>
      <c r="D3" s="611"/>
      <c r="E3" s="611"/>
      <c r="F3" s="611"/>
      <c r="G3" s="611"/>
      <c r="H3" s="611"/>
      <c r="I3" s="611"/>
      <c r="J3" s="611"/>
      <c r="K3" s="611"/>
      <c r="L3" s="611"/>
      <c r="M3" s="44"/>
      <c r="N3" s="44"/>
      <c r="O3" s="44"/>
      <c r="P3" s="44"/>
    </row>
    <row r="4" spans="1:19" customFormat="1" ht="10.5" customHeight="1" x14ac:dyDescent="0.25"/>
    <row r="5" spans="1:19" ht="19.5" customHeight="1" x14ac:dyDescent="0.3">
      <c r="A5" s="601" t="s">
        <v>777</v>
      </c>
      <c r="B5" s="601"/>
      <c r="C5" s="601"/>
      <c r="D5" s="601"/>
      <c r="E5" s="601"/>
      <c r="F5" s="601"/>
      <c r="G5" s="601"/>
      <c r="H5" s="601"/>
      <c r="I5" s="601"/>
      <c r="J5" s="601"/>
      <c r="K5" s="601"/>
      <c r="L5" s="601"/>
    </row>
    <row r="6" spans="1:19" x14ac:dyDescent="0.25">
      <c r="A6" s="23"/>
      <c r="B6" s="23"/>
      <c r="C6" s="23"/>
      <c r="D6" s="23"/>
      <c r="E6" s="23"/>
      <c r="F6" s="23"/>
      <c r="G6" s="23"/>
      <c r="H6" s="23"/>
      <c r="I6" s="23"/>
      <c r="J6" s="23"/>
      <c r="K6" s="23"/>
      <c r="L6" s="23"/>
    </row>
    <row r="7" spans="1:19" x14ac:dyDescent="0.25">
      <c r="A7" s="36" t="s">
        <v>835</v>
      </c>
      <c r="B7" s="36"/>
      <c r="C7" s="395"/>
      <c r="F7" s="608" t="s">
        <v>21</v>
      </c>
      <c r="G7" s="608"/>
      <c r="H7" s="608"/>
      <c r="I7" s="608"/>
      <c r="J7" s="608"/>
      <c r="K7" s="608"/>
      <c r="L7" s="608"/>
    </row>
    <row r="8" spans="1:19" x14ac:dyDescent="0.25">
      <c r="A8" s="15"/>
      <c r="F8" s="17"/>
      <c r="G8" s="104"/>
      <c r="H8" s="104"/>
      <c r="I8" s="609" t="s">
        <v>884</v>
      </c>
      <c r="J8" s="609"/>
      <c r="K8" s="609"/>
      <c r="L8" s="609"/>
    </row>
    <row r="9" spans="1:19" s="15" customFormat="1" x14ac:dyDescent="0.25">
      <c r="A9" s="518" t="s">
        <v>2</v>
      </c>
      <c r="B9" s="518" t="s">
        <v>3</v>
      </c>
      <c r="C9" s="501" t="s">
        <v>22</v>
      </c>
      <c r="D9" s="522"/>
      <c r="E9" s="522"/>
      <c r="F9" s="522"/>
      <c r="G9" s="522"/>
      <c r="H9" s="501" t="s">
        <v>44</v>
      </c>
      <c r="I9" s="522"/>
      <c r="J9" s="522"/>
      <c r="K9" s="522"/>
      <c r="L9" s="522"/>
      <c r="R9" s="30"/>
      <c r="S9" s="31"/>
    </row>
    <row r="10" spans="1:19" s="15" customFormat="1" ht="77.400000000000006" customHeight="1" x14ac:dyDescent="0.25">
      <c r="A10" s="518"/>
      <c r="B10" s="518"/>
      <c r="C10" s="5" t="s">
        <v>692</v>
      </c>
      <c r="D10" s="5" t="s">
        <v>694</v>
      </c>
      <c r="E10" s="5" t="s">
        <v>72</v>
      </c>
      <c r="F10" s="5" t="s">
        <v>73</v>
      </c>
      <c r="G10" s="319" t="s">
        <v>775</v>
      </c>
      <c r="H10" s="5" t="s">
        <v>692</v>
      </c>
      <c r="I10" s="5" t="s">
        <v>694</v>
      </c>
      <c r="J10" s="5" t="s">
        <v>72</v>
      </c>
      <c r="K10" s="5" t="s">
        <v>73</v>
      </c>
      <c r="L10" s="319" t="s">
        <v>776</v>
      </c>
    </row>
    <row r="11" spans="1:19" s="15" customFormat="1" x14ac:dyDescent="0.25">
      <c r="A11" s="5">
        <v>1</v>
      </c>
      <c r="B11" s="5">
        <v>2</v>
      </c>
      <c r="C11" s="5">
        <v>3</v>
      </c>
      <c r="D11" s="5">
        <v>4</v>
      </c>
      <c r="E11" s="5">
        <v>5</v>
      </c>
      <c r="F11" s="5">
        <v>6</v>
      </c>
      <c r="G11" s="5">
        <v>7</v>
      </c>
      <c r="H11" s="5">
        <v>8</v>
      </c>
      <c r="I11" s="5">
        <v>9</v>
      </c>
      <c r="J11" s="5">
        <v>10</v>
      </c>
      <c r="K11" s="5">
        <v>11</v>
      </c>
      <c r="L11" s="5">
        <v>12</v>
      </c>
    </row>
    <row r="12" spans="1:19" x14ac:dyDescent="0.25">
      <c r="A12" s="18">
        <v>1</v>
      </c>
      <c r="B12" s="19" t="s">
        <v>836</v>
      </c>
      <c r="C12" s="341">
        <v>190.88</v>
      </c>
      <c r="D12" s="358">
        <v>9.1999999999999993</v>
      </c>
      <c r="E12" s="358">
        <f>C12-D12</f>
        <v>181.68</v>
      </c>
      <c r="F12" s="341">
        <v>179.09</v>
      </c>
      <c r="G12" s="358">
        <f>D12+E12-F12</f>
        <v>11.789999999999992</v>
      </c>
      <c r="H12" s="373" t="s">
        <v>7</v>
      </c>
      <c r="I12" s="373" t="s">
        <v>7</v>
      </c>
      <c r="J12" s="373" t="s">
        <v>7</v>
      </c>
      <c r="K12" s="373" t="s">
        <v>7</v>
      </c>
      <c r="L12" s="373" t="s">
        <v>7</v>
      </c>
      <c r="O12" s="16">
        <v>158.62</v>
      </c>
      <c r="P12" s="16">
        <v>179.09</v>
      </c>
      <c r="Q12" s="16">
        <f>O12+P12</f>
        <v>337.71000000000004</v>
      </c>
    </row>
    <row r="13" spans="1:19" x14ac:dyDescent="0.25">
      <c r="A13" s="18">
        <v>2</v>
      </c>
      <c r="B13" s="19" t="s">
        <v>837</v>
      </c>
      <c r="C13" s="358">
        <v>131.1</v>
      </c>
      <c r="D13" s="341">
        <v>6.32</v>
      </c>
      <c r="E13" s="358">
        <f t="shared" ref="E13:E14" si="0">C13-D13</f>
        <v>124.78</v>
      </c>
      <c r="F13" s="341">
        <v>124.23</v>
      </c>
      <c r="G13" s="358">
        <f t="shared" ref="G13:G14" si="1">D13+E13-F13</f>
        <v>6.8699999999999903</v>
      </c>
      <c r="H13" s="373" t="s">
        <v>7</v>
      </c>
      <c r="I13" s="373" t="s">
        <v>7</v>
      </c>
      <c r="J13" s="373" t="s">
        <v>7</v>
      </c>
      <c r="K13" s="373" t="s">
        <v>7</v>
      </c>
      <c r="L13" s="373" t="s">
        <v>7</v>
      </c>
      <c r="O13" s="16">
        <v>117.63</v>
      </c>
      <c r="P13" s="16">
        <v>124.23</v>
      </c>
      <c r="Q13" s="461">
        <f t="shared" ref="Q13:Q15" si="2">O13+P13</f>
        <v>241.86</v>
      </c>
    </row>
    <row r="14" spans="1:19" x14ac:dyDescent="0.25">
      <c r="A14" s="18">
        <v>3</v>
      </c>
      <c r="B14" s="19" t="s">
        <v>838</v>
      </c>
      <c r="C14" s="341">
        <v>33.74</v>
      </c>
      <c r="D14" s="341">
        <v>1.56</v>
      </c>
      <c r="E14" s="358">
        <f t="shared" si="0"/>
        <v>32.18</v>
      </c>
      <c r="F14" s="341">
        <v>33.6</v>
      </c>
      <c r="G14" s="358">
        <f t="shared" si="1"/>
        <v>0.14000000000000057</v>
      </c>
      <c r="H14" s="373" t="s">
        <v>7</v>
      </c>
      <c r="I14" s="373" t="s">
        <v>7</v>
      </c>
      <c r="J14" s="373" t="s">
        <v>7</v>
      </c>
      <c r="K14" s="373" t="s">
        <v>7</v>
      </c>
      <c r="L14" s="373" t="s">
        <v>7</v>
      </c>
      <c r="O14" s="16">
        <v>45.55</v>
      </c>
      <c r="P14" s="16">
        <v>33.6</v>
      </c>
      <c r="Q14" s="461">
        <f t="shared" si="2"/>
        <v>79.150000000000006</v>
      </c>
    </row>
    <row r="15" spans="1:19" x14ac:dyDescent="0.25">
      <c r="A15" s="3" t="s">
        <v>19</v>
      </c>
      <c r="B15" s="19"/>
      <c r="C15" s="344">
        <v>355.72</v>
      </c>
      <c r="D15" s="344">
        <v>17.079999999999998</v>
      </c>
      <c r="E15" s="375">
        <f>SUM(E12:E14)</f>
        <v>338.64000000000004</v>
      </c>
      <c r="F15" s="344">
        <f>SUM(F12:F14)</f>
        <v>336.92</v>
      </c>
      <c r="G15" s="375">
        <f>D15+E15-F15</f>
        <v>18.800000000000011</v>
      </c>
      <c r="H15" s="373" t="s">
        <v>7</v>
      </c>
      <c r="I15" s="373" t="s">
        <v>7</v>
      </c>
      <c r="J15" s="373" t="s">
        <v>7</v>
      </c>
      <c r="K15" s="373" t="s">
        <v>7</v>
      </c>
      <c r="L15" s="373" t="s">
        <v>7</v>
      </c>
      <c r="O15" s="16">
        <v>321.8</v>
      </c>
      <c r="P15" s="16">
        <v>336.92</v>
      </c>
      <c r="Q15" s="461">
        <f t="shared" si="2"/>
        <v>658.72</v>
      </c>
    </row>
    <row r="16" spans="1:19" x14ac:dyDescent="0.25">
      <c r="A16" s="21" t="s">
        <v>774</v>
      </c>
      <c r="B16" s="22"/>
      <c r="C16" s="22"/>
      <c r="D16" s="22"/>
      <c r="E16" s="22"/>
      <c r="F16" s="22"/>
      <c r="G16" s="22"/>
      <c r="H16" s="22"/>
      <c r="I16" s="22"/>
      <c r="J16" s="22"/>
      <c r="K16" s="22"/>
      <c r="L16" s="22"/>
    </row>
    <row r="17" spans="1:13" ht="15.75" customHeight="1" x14ac:dyDescent="0.25">
      <c r="A17" s="15"/>
      <c r="B17" s="15"/>
      <c r="C17" s="15"/>
      <c r="D17" s="15"/>
      <c r="E17" s="15"/>
      <c r="F17" s="15"/>
      <c r="G17" s="15"/>
      <c r="H17" s="15"/>
      <c r="I17" s="15"/>
      <c r="J17" s="15"/>
      <c r="K17" s="15"/>
      <c r="L17" s="15"/>
    </row>
    <row r="18" spans="1:13" ht="15.75" customHeight="1" x14ac:dyDescent="0.25">
      <c r="A18" s="15"/>
      <c r="B18" s="15"/>
      <c r="C18" s="15"/>
      <c r="D18" s="15"/>
      <c r="E18" s="15"/>
      <c r="F18" s="15"/>
      <c r="G18" s="15"/>
      <c r="H18" s="15"/>
      <c r="I18" s="15"/>
      <c r="J18" s="15"/>
      <c r="K18" s="15"/>
      <c r="L18" s="15"/>
    </row>
    <row r="19" spans="1:13" ht="14.25" customHeight="1" x14ac:dyDescent="0.25">
      <c r="A19" s="493" t="s">
        <v>13</v>
      </c>
      <c r="B19" s="493"/>
      <c r="C19" s="493"/>
      <c r="D19" s="493"/>
      <c r="E19" s="493"/>
      <c r="F19" s="493"/>
      <c r="G19" s="493"/>
      <c r="H19" s="493"/>
      <c r="I19" s="493"/>
      <c r="J19" s="493"/>
      <c r="K19" s="493"/>
      <c r="L19" s="493"/>
    </row>
    <row r="20" spans="1:13" x14ac:dyDescent="0.25">
      <c r="A20" s="493" t="s">
        <v>14</v>
      </c>
      <c r="B20" s="493"/>
      <c r="C20" s="493"/>
      <c r="D20" s="493"/>
      <c r="E20" s="493"/>
      <c r="F20" s="493"/>
      <c r="G20" s="493"/>
      <c r="H20" s="493"/>
      <c r="I20" s="493"/>
      <c r="J20" s="493"/>
      <c r="K20" s="493"/>
      <c r="L20" s="493"/>
    </row>
    <row r="21" spans="1:13" x14ac:dyDescent="0.25">
      <c r="A21" s="493" t="s">
        <v>20</v>
      </c>
      <c r="B21" s="493"/>
      <c r="C21" s="493"/>
      <c r="D21" s="493"/>
      <c r="E21" s="493"/>
      <c r="F21" s="493"/>
      <c r="G21" s="493"/>
      <c r="H21" s="493"/>
      <c r="I21" s="493"/>
      <c r="J21" s="493"/>
      <c r="K21" s="493"/>
      <c r="L21" s="493"/>
    </row>
    <row r="22" spans="1:13" x14ac:dyDescent="0.25">
      <c r="A22" s="15" t="s">
        <v>23</v>
      </c>
      <c r="B22" s="15"/>
      <c r="C22" s="15"/>
      <c r="D22" s="15"/>
      <c r="E22" s="15"/>
      <c r="F22" s="15"/>
      <c r="J22" s="483" t="s">
        <v>86</v>
      </c>
      <c r="K22" s="483"/>
      <c r="L22" s="483"/>
      <c r="M22" s="483"/>
    </row>
    <row r="23" spans="1:13" x14ac:dyDescent="0.25">
      <c r="A23" s="15"/>
    </row>
    <row r="24" spans="1:13" x14ac:dyDescent="0.25">
      <c r="A24" s="602"/>
      <c r="B24" s="602"/>
      <c r="C24" s="602"/>
      <c r="D24" s="602"/>
      <c r="E24" s="602"/>
      <c r="F24" s="602"/>
      <c r="G24" s="602"/>
      <c r="H24" s="602"/>
      <c r="I24" s="602"/>
      <c r="J24" s="602"/>
      <c r="K24" s="602"/>
      <c r="L24" s="602"/>
    </row>
  </sheetData>
  <mergeCells count="15">
    <mergeCell ref="I8:L8"/>
    <mergeCell ref="A21:L21"/>
    <mergeCell ref="A24:L24"/>
    <mergeCell ref="A9:A10"/>
    <mergeCell ref="B9:B10"/>
    <mergeCell ref="C9:G9"/>
    <mergeCell ref="H9:L9"/>
    <mergeCell ref="A19:L19"/>
    <mergeCell ref="A20:L20"/>
    <mergeCell ref="J22:M22"/>
    <mergeCell ref="F7:L7"/>
    <mergeCell ref="L1:N1"/>
    <mergeCell ref="A2:L2"/>
    <mergeCell ref="A3:L3"/>
    <mergeCell ref="A5:L5"/>
  </mergeCells>
  <phoneticPr fontId="0" type="noConversion"/>
  <printOptions horizontalCentered="1"/>
  <pageMargins left="0.52" right="0.42" top="0.23622047244094491" bottom="0" header="0.31496062992125984" footer="0.31496062992125984"/>
  <pageSetup paperSize="9" orientation="landscape" r:id="rId1"/>
  <rowBreaks count="1" manualBreakCount="1">
    <brk id="2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SheetLayoutView="70" workbookViewId="0">
      <selection activeCell="D14" sqref="D14:D17"/>
    </sheetView>
  </sheetViews>
  <sheetFormatPr defaultColWidth="9.109375" defaultRowHeight="13.2" x14ac:dyDescent="0.25"/>
  <cols>
    <col min="1" max="1" width="5.6640625" style="138" customWidth="1"/>
    <col min="2" max="2" width="15.44140625" style="138" bestFit="1" customWidth="1"/>
    <col min="3" max="3" width="13" style="138" customWidth="1"/>
    <col min="4" max="4" width="12" style="138" customWidth="1"/>
    <col min="5" max="5" width="12.44140625" style="138" customWidth="1"/>
    <col min="6" max="6" width="12.6640625" style="138" customWidth="1"/>
    <col min="7" max="7" width="13.109375" style="138" customWidth="1"/>
    <col min="8" max="8" width="12.6640625" style="138" customWidth="1"/>
    <col min="9" max="9" width="12.109375" style="138" customWidth="1"/>
    <col min="10" max="10" width="12.109375" style="269" customWidth="1"/>
    <col min="11" max="11" width="16.5546875" style="138" customWidth="1"/>
    <col min="12" max="12" width="13.109375" style="138" customWidth="1"/>
    <col min="13" max="13" width="13" style="138" customWidth="1"/>
    <col min="14" max="16384" width="9.109375" style="138"/>
  </cols>
  <sheetData>
    <row r="1" spans="1:13" x14ac:dyDescent="0.25">
      <c r="K1" s="527" t="s">
        <v>217</v>
      </c>
      <c r="L1" s="527"/>
      <c r="M1" s="527"/>
    </row>
    <row r="2" spans="1:13" ht="12.75" customHeight="1" x14ac:dyDescent="0.25"/>
    <row r="3" spans="1:13" ht="15.6" x14ac:dyDescent="0.3">
      <c r="B3" s="612" t="s">
        <v>0</v>
      </c>
      <c r="C3" s="612"/>
      <c r="D3" s="612"/>
      <c r="E3" s="612"/>
      <c r="F3" s="612"/>
      <c r="G3" s="612"/>
      <c r="H3" s="612"/>
      <c r="I3" s="612"/>
      <c r="J3" s="612"/>
      <c r="K3" s="612"/>
    </row>
    <row r="4" spans="1:13" ht="21" x14ac:dyDescent="0.4">
      <c r="B4" s="613" t="s">
        <v>674</v>
      </c>
      <c r="C4" s="613"/>
      <c r="D4" s="613"/>
      <c r="E4" s="613"/>
      <c r="F4" s="613"/>
      <c r="G4" s="613"/>
      <c r="H4" s="613"/>
      <c r="I4" s="613"/>
      <c r="J4" s="613"/>
      <c r="K4" s="613"/>
    </row>
    <row r="5" spans="1:13" ht="10.5" customHeight="1" x14ac:dyDescent="0.25"/>
    <row r="6" spans="1:13" ht="15.6" x14ac:dyDescent="0.3">
      <c r="A6" s="252" t="s">
        <v>695</v>
      </c>
      <c r="B6" s="252"/>
      <c r="C6" s="252"/>
      <c r="D6" s="252"/>
      <c r="E6" s="252"/>
      <c r="F6" s="252"/>
      <c r="G6" s="252"/>
      <c r="H6" s="252"/>
      <c r="I6" s="252"/>
      <c r="J6" s="270"/>
      <c r="K6" s="252"/>
    </row>
    <row r="7" spans="1:13" ht="15.6" x14ac:dyDescent="0.3">
      <c r="A7" s="396"/>
      <c r="B7" s="396"/>
      <c r="C7" s="396"/>
      <c r="D7" s="396"/>
      <c r="E7" s="396"/>
      <c r="F7" s="396"/>
      <c r="G7" s="396"/>
      <c r="H7" s="396"/>
      <c r="I7" s="396"/>
      <c r="J7" s="270"/>
      <c r="K7" s="396"/>
    </row>
    <row r="8" spans="1:13" ht="15.6" x14ac:dyDescent="0.3">
      <c r="A8" s="36" t="s">
        <v>835</v>
      </c>
      <c r="B8" s="139"/>
      <c r="C8" s="139"/>
      <c r="D8" s="139"/>
      <c r="E8" s="139"/>
      <c r="F8" s="139"/>
      <c r="G8" s="139"/>
      <c r="H8" s="139"/>
      <c r="L8" s="618" t="s">
        <v>196</v>
      </c>
      <c r="M8" s="618"/>
    </row>
    <row r="9" spans="1:13" ht="15.6" x14ac:dyDescent="0.3">
      <c r="C9" s="139"/>
      <c r="D9" s="139"/>
      <c r="E9" s="139"/>
      <c r="F9" s="139"/>
      <c r="G9" s="589" t="s">
        <v>884</v>
      </c>
      <c r="H9" s="589"/>
      <c r="I9" s="589"/>
      <c r="J9" s="589"/>
      <c r="K9" s="589"/>
      <c r="L9" s="589"/>
      <c r="M9" s="589"/>
    </row>
    <row r="10" spans="1:13" x14ac:dyDescent="0.25">
      <c r="A10" s="619" t="s">
        <v>26</v>
      </c>
      <c r="B10" s="622" t="s">
        <v>3</v>
      </c>
      <c r="C10" s="614" t="s">
        <v>696</v>
      </c>
      <c r="D10" s="614" t="s">
        <v>694</v>
      </c>
      <c r="E10" s="614" t="s">
        <v>232</v>
      </c>
      <c r="F10" s="614" t="s">
        <v>231</v>
      </c>
      <c r="G10" s="614"/>
      <c r="H10" s="614" t="s">
        <v>193</v>
      </c>
      <c r="I10" s="614"/>
      <c r="J10" s="615" t="s">
        <v>453</v>
      </c>
      <c r="K10" s="614" t="s">
        <v>195</v>
      </c>
      <c r="L10" s="614" t="s">
        <v>429</v>
      </c>
      <c r="M10" s="614" t="s">
        <v>252</v>
      </c>
    </row>
    <row r="11" spans="1:13" x14ac:dyDescent="0.25">
      <c r="A11" s="620"/>
      <c r="B11" s="622"/>
      <c r="C11" s="614"/>
      <c r="D11" s="614"/>
      <c r="E11" s="614"/>
      <c r="F11" s="614"/>
      <c r="G11" s="614"/>
      <c r="H11" s="614"/>
      <c r="I11" s="614"/>
      <c r="J11" s="616"/>
      <c r="K11" s="614"/>
      <c r="L11" s="614"/>
      <c r="M11" s="614"/>
    </row>
    <row r="12" spans="1:13" ht="27" customHeight="1" x14ac:dyDescent="0.25">
      <c r="A12" s="621"/>
      <c r="B12" s="622"/>
      <c r="C12" s="614"/>
      <c r="D12" s="614"/>
      <c r="E12" s="614"/>
      <c r="F12" s="140" t="s">
        <v>194</v>
      </c>
      <c r="G12" s="140" t="s">
        <v>253</v>
      </c>
      <c r="H12" s="140" t="s">
        <v>194</v>
      </c>
      <c r="I12" s="140" t="s">
        <v>253</v>
      </c>
      <c r="J12" s="617"/>
      <c r="K12" s="614"/>
      <c r="L12" s="614"/>
      <c r="M12" s="614"/>
    </row>
    <row r="13" spans="1:13" x14ac:dyDescent="0.25">
      <c r="A13" s="144">
        <v>1</v>
      </c>
      <c r="B13" s="144">
        <v>2</v>
      </c>
      <c r="C13" s="144">
        <v>3</v>
      </c>
      <c r="D13" s="144">
        <v>4</v>
      </c>
      <c r="E13" s="144">
        <v>5</v>
      </c>
      <c r="F13" s="144">
        <v>6</v>
      </c>
      <c r="G13" s="144">
        <v>7</v>
      </c>
      <c r="H13" s="144">
        <v>8</v>
      </c>
      <c r="I13" s="144">
        <v>9</v>
      </c>
      <c r="J13" s="271"/>
      <c r="K13" s="144">
        <v>10</v>
      </c>
      <c r="L13" s="164">
        <v>11</v>
      </c>
      <c r="M13" s="164">
        <v>12</v>
      </c>
    </row>
    <row r="14" spans="1:13" x14ac:dyDescent="0.25">
      <c r="A14" s="143">
        <v>1</v>
      </c>
      <c r="B14" s="19" t="s">
        <v>836</v>
      </c>
      <c r="C14" s="143">
        <v>10.15</v>
      </c>
      <c r="D14" s="143">
        <v>0</v>
      </c>
      <c r="E14" s="143">
        <v>10.15</v>
      </c>
      <c r="F14" s="143">
        <v>338.37</v>
      </c>
      <c r="G14" s="143">
        <v>10.15</v>
      </c>
      <c r="H14" s="143">
        <v>338.37</v>
      </c>
      <c r="I14" s="143">
        <v>10.15</v>
      </c>
      <c r="J14" s="353" t="s">
        <v>840</v>
      </c>
      <c r="K14" s="143">
        <f>E14-I14</f>
        <v>0</v>
      </c>
      <c r="L14" s="143" t="s">
        <v>840</v>
      </c>
      <c r="M14" s="354" t="s">
        <v>7</v>
      </c>
    </row>
    <row r="15" spans="1:13" x14ac:dyDescent="0.25">
      <c r="A15" s="143">
        <v>2</v>
      </c>
      <c r="B15" s="19" t="s">
        <v>837</v>
      </c>
      <c r="C15" s="143">
        <v>7.24</v>
      </c>
      <c r="D15" s="143">
        <v>0</v>
      </c>
      <c r="E15" s="143">
        <v>7.24</v>
      </c>
      <c r="F15" s="143">
        <v>241.43</v>
      </c>
      <c r="G15" s="143">
        <v>7.24</v>
      </c>
      <c r="H15" s="143">
        <v>241.43</v>
      </c>
      <c r="I15" s="143">
        <v>7.24</v>
      </c>
      <c r="J15" s="353" t="s">
        <v>840</v>
      </c>
      <c r="K15" s="143">
        <f t="shared" ref="K15:K16" si="0">E15-I15</f>
        <v>0</v>
      </c>
      <c r="L15" s="143" t="s">
        <v>840</v>
      </c>
      <c r="M15" s="354" t="s">
        <v>7</v>
      </c>
    </row>
    <row r="16" spans="1:13" x14ac:dyDescent="0.25">
      <c r="A16" s="143">
        <v>3</v>
      </c>
      <c r="B16" s="19" t="s">
        <v>838</v>
      </c>
      <c r="C16" s="143">
        <v>2.2799999999999998</v>
      </c>
      <c r="D16" s="143">
        <v>0</v>
      </c>
      <c r="E16" s="143">
        <v>2.2799999999999998</v>
      </c>
      <c r="F16" s="143">
        <v>75.92</v>
      </c>
      <c r="G16" s="143">
        <v>2.2799999999999998</v>
      </c>
      <c r="H16" s="143">
        <v>75.92</v>
      </c>
      <c r="I16" s="143">
        <v>2.2799999999999998</v>
      </c>
      <c r="J16" s="353" t="s">
        <v>840</v>
      </c>
      <c r="K16" s="143">
        <f t="shared" si="0"/>
        <v>0</v>
      </c>
      <c r="L16" s="143" t="s">
        <v>840</v>
      </c>
      <c r="M16" s="354" t="s">
        <v>7</v>
      </c>
    </row>
    <row r="17" spans="1:14" x14ac:dyDescent="0.25">
      <c r="A17" s="142" t="s">
        <v>93</v>
      </c>
      <c r="B17" s="141"/>
      <c r="C17" s="164">
        <v>19.670000000000002</v>
      </c>
      <c r="D17" s="164">
        <v>0</v>
      </c>
      <c r="E17" s="164">
        <v>19.670000000000002</v>
      </c>
      <c r="F17" s="164">
        <f>SUM(F14:F16)</f>
        <v>655.71999999999991</v>
      </c>
      <c r="G17" s="164">
        <f>SUM(G14:G16)</f>
        <v>19.670000000000002</v>
      </c>
      <c r="H17" s="164">
        <f>SUM(H14:H16)</f>
        <v>655.71999999999991</v>
      </c>
      <c r="I17" s="164">
        <f>SUM(I14:I16)</f>
        <v>19.670000000000002</v>
      </c>
      <c r="J17" s="355" t="s">
        <v>840</v>
      </c>
      <c r="K17" s="164">
        <f>SUM(K14:K16)</f>
        <v>0</v>
      </c>
      <c r="L17" s="164" t="s">
        <v>840</v>
      </c>
      <c r="M17" s="356" t="s">
        <v>7</v>
      </c>
    </row>
    <row r="20" spans="1:14" ht="15.75" customHeight="1" x14ac:dyDescent="0.25"/>
    <row r="21" spans="1:14" ht="15.75" customHeight="1" x14ac:dyDescent="0.25">
      <c r="A21" s="493" t="s">
        <v>13</v>
      </c>
      <c r="B21" s="493"/>
      <c r="C21" s="493"/>
      <c r="D21" s="493"/>
      <c r="E21" s="493"/>
      <c r="F21" s="493"/>
      <c r="G21" s="493"/>
      <c r="H21" s="493"/>
      <c r="I21" s="493"/>
      <c r="J21" s="493"/>
      <c r="K21" s="493"/>
      <c r="L21" s="85"/>
      <c r="M21" s="85"/>
      <c r="N21" s="16"/>
    </row>
    <row r="22" spans="1:14" ht="15.75" customHeight="1" x14ac:dyDescent="0.25">
      <c r="A22" s="493" t="s">
        <v>14</v>
      </c>
      <c r="B22" s="493"/>
      <c r="C22" s="493"/>
      <c r="D22" s="493"/>
      <c r="E22" s="493"/>
      <c r="F22" s="493"/>
      <c r="G22" s="493"/>
      <c r="H22" s="493"/>
      <c r="I22" s="493"/>
      <c r="J22" s="493"/>
      <c r="K22" s="493"/>
      <c r="L22" s="85"/>
      <c r="M22" s="85"/>
      <c r="N22" s="16"/>
    </row>
    <row r="23" spans="1:14" ht="12.75" customHeight="1" x14ac:dyDescent="0.25">
      <c r="A23" s="493" t="s">
        <v>20</v>
      </c>
      <c r="B23" s="493"/>
      <c r="C23" s="493"/>
      <c r="D23" s="493"/>
      <c r="E23" s="493"/>
      <c r="F23" s="493"/>
      <c r="G23" s="493"/>
      <c r="H23" s="493"/>
      <c r="I23" s="493"/>
      <c r="J23" s="493"/>
      <c r="K23" s="493"/>
      <c r="L23" s="85"/>
      <c r="M23" s="85"/>
      <c r="N23" s="16"/>
    </row>
    <row r="24" spans="1:14" x14ac:dyDescent="0.25">
      <c r="A24" s="15" t="s">
        <v>23</v>
      </c>
      <c r="B24" s="15"/>
      <c r="C24" s="15"/>
      <c r="D24" s="15"/>
      <c r="E24" s="15"/>
      <c r="F24" s="15"/>
      <c r="G24" s="16"/>
      <c r="H24" s="16"/>
      <c r="I24" s="16"/>
      <c r="J24" s="272"/>
      <c r="K24" s="483" t="s">
        <v>86</v>
      </c>
      <c r="L24" s="483"/>
      <c r="M24" s="483"/>
      <c r="N24" s="483"/>
    </row>
    <row r="25" spans="1:14" x14ac:dyDescent="0.25">
      <c r="A25" s="15"/>
      <c r="B25" s="16"/>
      <c r="C25" s="16"/>
      <c r="D25" s="16"/>
      <c r="E25" s="16"/>
      <c r="F25" s="16"/>
      <c r="G25" s="16"/>
      <c r="H25" s="16"/>
      <c r="I25" s="16"/>
      <c r="J25" s="272"/>
      <c r="K25" s="16"/>
      <c r="L25" s="16"/>
      <c r="M25" s="16"/>
      <c r="N25" s="16"/>
    </row>
  </sheetData>
  <mergeCells count="20">
    <mergeCell ref="K24:N24"/>
    <mergeCell ref="A21:K21"/>
    <mergeCell ref="A22:K22"/>
    <mergeCell ref="D10:D12"/>
    <mergeCell ref="E10:E12"/>
    <mergeCell ref="A10:A12"/>
    <mergeCell ref="M10:M12"/>
    <mergeCell ref="L10:L12"/>
    <mergeCell ref="B10:B12"/>
    <mergeCell ref="A23:K23"/>
    <mergeCell ref="K1:M1"/>
    <mergeCell ref="B3:K3"/>
    <mergeCell ref="B4:K4"/>
    <mergeCell ref="C10:C12"/>
    <mergeCell ref="J10:J12"/>
    <mergeCell ref="L8:M8"/>
    <mergeCell ref="G9:M9"/>
    <mergeCell ref="F10:G11"/>
    <mergeCell ref="H10:I11"/>
    <mergeCell ref="K10:K12"/>
  </mergeCells>
  <printOptions horizontalCentered="1"/>
  <pageMargins left="0.41" right="0.36" top="0.39" bottom="0" header="0.5" footer="0.31496062992125984"/>
  <pageSetup paperSize="9" scale="8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opLeftCell="A10" zoomScaleSheetLayoutView="90" workbookViewId="0">
      <selection activeCell="H9" sqref="H9:L9"/>
    </sheetView>
  </sheetViews>
  <sheetFormatPr defaultColWidth="9.109375" defaultRowHeight="13.2" x14ac:dyDescent="0.25"/>
  <cols>
    <col min="1" max="1" width="5.5546875" style="16" customWidth="1"/>
    <col min="2" max="2" width="8.44140625" style="16" customWidth="1"/>
    <col min="3" max="3" width="10.5546875" style="16" customWidth="1"/>
    <col min="4" max="4" width="9.88671875" style="16" customWidth="1"/>
    <col min="5" max="5" width="8.6640625" style="16" customWidth="1"/>
    <col min="6" max="6" width="10.88671875" style="16" customWidth="1"/>
    <col min="7" max="7" width="15.88671875" style="16" customWidth="1"/>
    <col min="8" max="8" width="12.44140625" style="16" customWidth="1"/>
    <col min="9" max="9" width="12.109375" style="16" customWidth="1"/>
    <col min="10" max="10" width="9" style="16" customWidth="1"/>
    <col min="11" max="11" width="12" style="16" customWidth="1"/>
    <col min="12" max="12" width="17.33203125" style="16" customWidth="1"/>
    <col min="13" max="13" width="9.109375" style="16" hidden="1" customWidth="1"/>
    <col min="14" max="16384" width="9.109375" style="16"/>
  </cols>
  <sheetData>
    <row r="1" spans="1:19" customFormat="1" ht="15.6" x14ac:dyDescent="0.3">
      <c r="D1" s="36"/>
      <c r="E1" s="36"/>
      <c r="F1" s="36"/>
      <c r="G1" s="36"/>
      <c r="H1" s="36"/>
      <c r="I1" s="36"/>
      <c r="J1" s="36"/>
      <c r="K1" s="36"/>
      <c r="L1" s="610" t="s">
        <v>454</v>
      </c>
      <c r="M1" s="610"/>
      <c r="N1" s="610"/>
      <c r="O1" s="43"/>
      <c r="P1" s="43"/>
    </row>
    <row r="2" spans="1:19" customFormat="1" ht="15" x14ac:dyDescent="0.25">
      <c r="A2" s="600" t="s">
        <v>0</v>
      </c>
      <c r="B2" s="600"/>
      <c r="C2" s="600"/>
      <c r="D2" s="600"/>
      <c r="E2" s="600"/>
      <c r="F2" s="600"/>
      <c r="G2" s="600"/>
      <c r="H2" s="600"/>
      <c r="I2" s="600"/>
      <c r="J2" s="600"/>
      <c r="K2" s="600"/>
      <c r="L2" s="600"/>
      <c r="M2" s="45"/>
      <c r="N2" s="45"/>
      <c r="O2" s="45"/>
      <c r="P2" s="45"/>
    </row>
    <row r="3" spans="1:19" customFormat="1" ht="21" x14ac:dyDescent="0.4">
      <c r="A3" s="611" t="s">
        <v>674</v>
      </c>
      <c r="B3" s="611"/>
      <c r="C3" s="611"/>
      <c r="D3" s="611"/>
      <c r="E3" s="611"/>
      <c r="F3" s="611"/>
      <c r="G3" s="611"/>
      <c r="H3" s="611"/>
      <c r="I3" s="611"/>
      <c r="J3" s="611"/>
      <c r="K3" s="611"/>
      <c r="L3" s="611"/>
      <c r="M3" s="44"/>
      <c r="N3" s="44"/>
      <c r="O3" s="44"/>
      <c r="P3" s="44"/>
    </row>
    <row r="4" spans="1:19" customFormat="1" ht="10.5" customHeight="1" x14ac:dyDescent="0.25"/>
    <row r="5" spans="1:19" ht="19.5" customHeight="1" x14ac:dyDescent="0.3">
      <c r="A5" s="601" t="s">
        <v>697</v>
      </c>
      <c r="B5" s="601"/>
      <c r="C5" s="601"/>
      <c r="D5" s="601"/>
      <c r="E5" s="601"/>
      <c r="F5" s="601"/>
      <c r="G5" s="601"/>
      <c r="H5" s="601"/>
      <c r="I5" s="601"/>
      <c r="J5" s="601"/>
      <c r="K5" s="601"/>
      <c r="L5" s="601"/>
    </row>
    <row r="6" spans="1:19" x14ac:dyDescent="0.25">
      <c r="A6" s="23"/>
      <c r="B6" s="23"/>
      <c r="C6" s="23"/>
      <c r="D6" s="23"/>
      <c r="E6" s="23"/>
      <c r="F6" s="23"/>
      <c r="G6" s="23"/>
      <c r="H6" s="23"/>
      <c r="I6" s="23"/>
      <c r="J6" s="23"/>
      <c r="K6" s="23"/>
      <c r="L6" s="23"/>
    </row>
    <row r="7" spans="1:19" x14ac:dyDescent="0.25">
      <c r="A7" s="36" t="s">
        <v>835</v>
      </c>
      <c r="B7" s="36"/>
      <c r="C7" s="395"/>
      <c r="D7" s="395"/>
      <c r="F7" s="608" t="s">
        <v>21</v>
      </c>
      <c r="G7" s="608"/>
      <c r="H7" s="608"/>
      <c r="I7" s="608"/>
      <c r="J7" s="608"/>
      <c r="K7" s="608"/>
      <c r="L7" s="608"/>
    </row>
    <row r="8" spans="1:19" x14ac:dyDescent="0.25">
      <c r="A8" s="15"/>
      <c r="F8" s="17"/>
      <c r="G8" s="104"/>
      <c r="H8" s="104"/>
      <c r="I8" s="609" t="s">
        <v>884</v>
      </c>
      <c r="J8" s="609"/>
      <c r="K8" s="609"/>
      <c r="L8" s="609"/>
    </row>
    <row r="9" spans="1:19" s="15" customFormat="1" x14ac:dyDescent="0.25">
      <c r="A9" s="518" t="s">
        <v>2</v>
      </c>
      <c r="B9" s="518" t="s">
        <v>3</v>
      </c>
      <c r="C9" s="501" t="s">
        <v>27</v>
      </c>
      <c r="D9" s="522"/>
      <c r="E9" s="522"/>
      <c r="F9" s="522"/>
      <c r="G9" s="522"/>
      <c r="H9" s="501" t="s">
        <v>28</v>
      </c>
      <c r="I9" s="522"/>
      <c r="J9" s="522"/>
      <c r="K9" s="522"/>
      <c r="L9" s="522"/>
      <c r="R9" s="30"/>
      <c r="S9" s="31"/>
    </row>
    <row r="10" spans="1:19" s="15" customFormat="1" ht="66" x14ac:dyDescent="0.25">
      <c r="A10" s="518"/>
      <c r="B10" s="518"/>
      <c r="C10" s="5" t="s">
        <v>692</v>
      </c>
      <c r="D10" s="5" t="s">
        <v>694</v>
      </c>
      <c r="E10" s="5" t="s">
        <v>72</v>
      </c>
      <c r="F10" s="5" t="s">
        <v>73</v>
      </c>
      <c r="G10" s="5" t="s">
        <v>386</v>
      </c>
      <c r="H10" s="5" t="s">
        <v>692</v>
      </c>
      <c r="I10" s="5" t="s">
        <v>694</v>
      </c>
      <c r="J10" s="5" t="s">
        <v>72</v>
      </c>
      <c r="K10" s="5" t="s">
        <v>73</v>
      </c>
      <c r="L10" s="5" t="s">
        <v>387</v>
      </c>
    </row>
    <row r="11" spans="1:19" s="15" customFormat="1" x14ac:dyDescent="0.25">
      <c r="A11" s="5">
        <v>1</v>
      </c>
      <c r="B11" s="5">
        <v>2</v>
      </c>
      <c r="C11" s="5">
        <v>3</v>
      </c>
      <c r="D11" s="5">
        <v>4</v>
      </c>
      <c r="E11" s="5">
        <v>5</v>
      </c>
      <c r="F11" s="5">
        <v>6</v>
      </c>
      <c r="G11" s="5">
        <v>7</v>
      </c>
      <c r="H11" s="5">
        <v>8</v>
      </c>
      <c r="I11" s="5">
        <v>9</v>
      </c>
      <c r="J11" s="5">
        <v>10</v>
      </c>
      <c r="K11" s="5">
        <v>11</v>
      </c>
      <c r="L11" s="5">
        <v>12</v>
      </c>
    </row>
    <row r="12" spans="1:19" x14ac:dyDescent="0.25">
      <c r="A12" s="18">
        <v>1</v>
      </c>
      <c r="B12" s="19"/>
      <c r="C12" s="19"/>
      <c r="D12" s="19"/>
      <c r="E12" s="19"/>
      <c r="F12" s="19"/>
      <c r="G12" s="19"/>
      <c r="H12" s="28"/>
      <c r="I12" s="28"/>
      <c r="J12" s="28"/>
      <c r="K12" s="28"/>
      <c r="L12" s="19"/>
    </row>
    <row r="13" spans="1:19" x14ac:dyDescent="0.25">
      <c r="A13" s="18">
        <v>2</v>
      </c>
      <c r="B13" s="19"/>
      <c r="C13" s="19"/>
      <c r="D13" s="19"/>
      <c r="E13" s="19"/>
      <c r="F13" s="19"/>
      <c r="G13" s="19"/>
      <c r="H13" s="28"/>
      <c r="I13" s="28"/>
      <c r="J13" s="28"/>
      <c r="K13" s="28"/>
      <c r="L13" s="19"/>
    </row>
    <row r="14" spans="1:19" x14ac:dyDescent="0.25">
      <c r="A14" s="18">
        <v>3</v>
      </c>
      <c r="B14" s="19"/>
      <c r="C14" s="19"/>
      <c r="D14" s="19"/>
      <c r="E14" s="19"/>
      <c r="F14" s="19"/>
      <c r="G14" s="19"/>
      <c r="H14" s="28"/>
      <c r="I14" s="28"/>
      <c r="J14" s="28"/>
      <c r="K14" s="28"/>
      <c r="L14" s="19"/>
    </row>
    <row r="15" spans="1:19" x14ac:dyDescent="0.25">
      <c r="A15" s="18">
        <v>4</v>
      </c>
      <c r="B15" s="19"/>
      <c r="C15" s="19"/>
      <c r="D15" s="19"/>
      <c r="E15" s="19"/>
      <c r="F15" s="19"/>
      <c r="G15" s="19"/>
      <c r="H15" s="28"/>
      <c r="I15" s="28"/>
      <c r="J15" s="28"/>
      <c r="K15" s="28"/>
      <c r="L15" s="19"/>
    </row>
    <row r="16" spans="1:19" x14ac:dyDescent="0.25">
      <c r="A16" s="18">
        <v>5</v>
      </c>
      <c r="B16" s="19"/>
      <c r="C16" s="19"/>
      <c r="D16" s="19"/>
      <c r="E16" s="19"/>
      <c r="F16" s="19"/>
      <c r="G16" s="19"/>
      <c r="H16" s="28"/>
      <c r="I16" s="28"/>
      <c r="J16" s="28"/>
      <c r="K16" s="28"/>
      <c r="L16" s="19"/>
    </row>
    <row r="17" spans="1:12" x14ac:dyDescent="0.25">
      <c r="A17" s="18">
        <v>6</v>
      </c>
      <c r="B17" s="19"/>
      <c r="C17" s="19"/>
      <c r="D17" s="19"/>
      <c r="E17" s="19"/>
      <c r="F17" s="19"/>
      <c r="G17" s="19"/>
      <c r="H17" s="28"/>
      <c r="I17" s="28"/>
      <c r="J17" s="28"/>
      <c r="K17" s="28"/>
      <c r="L17" s="19"/>
    </row>
    <row r="18" spans="1:12" x14ac:dyDescent="0.25">
      <c r="A18" s="18">
        <v>7</v>
      </c>
      <c r="B18" s="19"/>
      <c r="C18" s="19"/>
      <c r="D18" s="19"/>
      <c r="E18" s="19"/>
      <c r="F18" s="19"/>
      <c r="G18" s="19"/>
      <c r="H18" s="28"/>
      <c r="I18" s="28"/>
      <c r="J18" s="28"/>
      <c r="K18" s="28"/>
      <c r="L18" s="19"/>
    </row>
    <row r="19" spans="1:12" x14ac:dyDescent="0.25">
      <c r="A19" s="18">
        <v>8</v>
      </c>
      <c r="B19" s="19"/>
      <c r="C19" s="19"/>
      <c r="D19" s="19"/>
      <c r="E19" s="19"/>
      <c r="F19" s="19"/>
      <c r="G19" s="19"/>
      <c r="H19" s="28"/>
      <c r="I19" s="28"/>
      <c r="J19" s="28"/>
      <c r="K19" s="28"/>
      <c r="L19" s="19"/>
    </row>
    <row r="20" spans="1:12" x14ac:dyDescent="0.25">
      <c r="A20" s="18">
        <v>9</v>
      </c>
      <c r="B20" s="19"/>
      <c r="C20" s="19"/>
      <c r="D20" s="19"/>
      <c r="E20" s="19"/>
      <c r="F20" s="19"/>
      <c r="G20" s="19"/>
      <c r="H20" s="28"/>
      <c r="I20" s="28"/>
      <c r="J20" s="28"/>
      <c r="K20" s="28"/>
      <c r="L20" s="19"/>
    </row>
    <row r="21" spans="1:12" x14ac:dyDescent="0.25">
      <c r="A21" s="18">
        <v>10</v>
      </c>
      <c r="B21" s="19"/>
      <c r="C21" s="19"/>
      <c r="D21" s="19"/>
      <c r="E21" s="19"/>
      <c r="F21" s="19"/>
      <c r="G21" s="19"/>
      <c r="H21" s="28"/>
      <c r="I21" s="28"/>
      <c r="J21" s="28"/>
      <c r="K21" s="28"/>
      <c r="L21" s="19"/>
    </row>
    <row r="22" spans="1:12" x14ac:dyDescent="0.25">
      <c r="A22" s="18">
        <v>11</v>
      </c>
      <c r="B22" s="19"/>
      <c r="C22" s="19"/>
      <c r="D22" s="19"/>
      <c r="E22" s="19"/>
      <c r="F22" s="19"/>
      <c r="G22" s="19"/>
      <c r="H22" s="28"/>
      <c r="I22" s="28"/>
      <c r="J22" s="28"/>
      <c r="K22" s="28"/>
      <c r="L22" s="19"/>
    </row>
    <row r="23" spans="1:12" x14ac:dyDescent="0.25">
      <c r="A23" s="18">
        <v>12</v>
      </c>
      <c r="B23" s="19"/>
      <c r="C23" s="19"/>
      <c r="D23" s="19"/>
      <c r="E23" s="19"/>
      <c r="F23" s="19"/>
      <c r="G23" s="19"/>
      <c r="H23" s="28"/>
      <c r="I23" s="28"/>
      <c r="J23" s="28"/>
      <c r="K23" s="28"/>
      <c r="L23" s="19"/>
    </row>
    <row r="24" spans="1:12" x14ac:dyDescent="0.25">
      <c r="A24" s="18">
        <v>13</v>
      </c>
      <c r="B24" s="19"/>
      <c r="C24" s="19"/>
      <c r="D24" s="19"/>
      <c r="E24" s="19"/>
      <c r="F24" s="19"/>
      <c r="G24" s="19"/>
      <c r="H24" s="28"/>
      <c r="I24" s="28"/>
      <c r="J24" s="28"/>
      <c r="K24" s="28"/>
      <c r="L24" s="19"/>
    </row>
    <row r="25" spans="1:12" x14ac:dyDescent="0.25">
      <c r="A25" s="18">
        <v>14</v>
      </c>
      <c r="B25" s="19"/>
      <c r="C25" s="19"/>
      <c r="D25" s="19"/>
      <c r="E25" s="19"/>
      <c r="F25" s="19"/>
      <c r="G25" s="19"/>
      <c r="H25" s="28"/>
      <c r="I25" s="28"/>
      <c r="J25" s="28"/>
      <c r="K25" s="28"/>
      <c r="L25" s="19"/>
    </row>
    <row r="26" spans="1:12" x14ac:dyDescent="0.25">
      <c r="A26" s="20" t="s">
        <v>7</v>
      </c>
      <c r="B26" s="19"/>
      <c r="C26" s="19"/>
      <c r="D26" s="19"/>
      <c r="E26" s="19"/>
      <c r="F26" s="19"/>
      <c r="G26" s="19"/>
      <c r="H26" s="28"/>
      <c r="I26" s="28"/>
      <c r="J26" s="28"/>
      <c r="K26" s="28"/>
      <c r="L26" s="19"/>
    </row>
    <row r="27" spans="1:12" x14ac:dyDescent="0.25">
      <c r="A27" s="20" t="s">
        <v>7</v>
      </c>
      <c r="B27" s="19"/>
      <c r="C27" s="19"/>
      <c r="D27" s="19"/>
      <c r="E27" s="19"/>
      <c r="F27" s="19"/>
      <c r="G27" s="19"/>
      <c r="H27" s="28"/>
      <c r="I27" s="28"/>
      <c r="J27" s="28"/>
      <c r="K27" s="28"/>
      <c r="L27" s="19"/>
    </row>
    <row r="28" spans="1:12" x14ac:dyDescent="0.25">
      <c r="A28" s="3" t="s">
        <v>19</v>
      </c>
      <c r="B28" s="19"/>
      <c r="C28" s="19"/>
      <c r="D28" s="19"/>
      <c r="E28" s="19"/>
      <c r="F28" s="19"/>
      <c r="G28" s="19"/>
      <c r="H28" s="28"/>
      <c r="I28" s="28"/>
      <c r="J28" s="28"/>
      <c r="K28" s="28"/>
      <c r="L28" s="19"/>
    </row>
    <row r="29" spans="1:12" x14ac:dyDescent="0.25">
      <c r="A29" s="22" t="s">
        <v>385</v>
      </c>
      <c r="B29" s="22"/>
      <c r="C29" s="22"/>
      <c r="D29" s="22"/>
      <c r="E29" s="22"/>
      <c r="F29" s="22"/>
      <c r="G29" s="22"/>
      <c r="H29" s="22"/>
      <c r="I29" s="22"/>
      <c r="J29" s="22"/>
      <c r="K29" s="22"/>
      <c r="L29" s="22"/>
    </row>
    <row r="30" spans="1:12" x14ac:dyDescent="0.25">
      <c r="A30" s="21" t="s">
        <v>384</v>
      </c>
      <c r="B30" s="22"/>
      <c r="C30" s="22"/>
      <c r="D30" s="22"/>
      <c r="E30" s="22"/>
      <c r="F30" s="22"/>
      <c r="G30" s="22"/>
      <c r="H30" s="22"/>
      <c r="I30" s="22"/>
      <c r="J30" s="22"/>
      <c r="K30" s="22"/>
      <c r="L30" s="22"/>
    </row>
    <row r="31" spans="1:12" ht="15.75" customHeight="1" x14ac:dyDescent="0.25">
      <c r="A31" s="15"/>
      <c r="B31" s="15"/>
      <c r="C31" s="15"/>
      <c r="D31" s="15"/>
      <c r="E31" s="15"/>
      <c r="F31" s="15"/>
      <c r="G31" s="15"/>
      <c r="H31" s="15"/>
      <c r="I31" s="15"/>
      <c r="J31" s="15"/>
      <c r="K31" s="15"/>
      <c r="L31" s="15"/>
    </row>
    <row r="32" spans="1:12" ht="15.75" customHeight="1" x14ac:dyDescent="0.25">
      <c r="A32" s="15"/>
      <c r="B32" s="15"/>
      <c r="C32" s="15"/>
      <c r="D32" s="15"/>
      <c r="E32" s="15"/>
      <c r="F32" s="15"/>
      <c r="G32" s="15"/>
      <c r="H32" s="15"/>
      <c r="I32" s="15"/>
      <c r="J32" s="15"/>
      <c r="K32" s="15"/>
      <c r="L32" s="15"/>
    </row>
    <row r="33" spans="1:13" ht="14.25" customHeight="1" x14ac:dyDescent="0.25">
      <c r="A33" s="493" t="s">
        <v>13</v>
      </c>
      <c r="B33" s="493"/>
      <c r="C33" s="493"/>
      <c r="D33" s="493"/>
      <c r="E33" s="493"/>
      <c r="F33" s="493"/>
      <c r="G33" s="493"/>
      <c r="H33" s="493"/>
      <c r="I33" s="493"/>
      <c r="J33" s="493"/>
      <c r="K33" s="493"/>
      <c r="L33" s="493"/>
    </row>
    <row r="34" spans="1:13" x14ac:dyDescent="0.25">
      <c r="A34" s="493" t="s">
        <v>14</v>
      </c>
      <c r="B34" s="493"/>
      <c r="C34" s="493"/>
      <c r="D34" s="493"/>
      <c r="E34" s="493"/>
      <c r="F34" s="493"/>
      <c r="G34" s="493"/>
      <c r="H34" s="493"/>
      <c r="I34" s="493"/>
      <c r="J34" s="493"/>
      <c r="K34" s="493"/>
      <c r="L34" s="493"/>
    </row>
    <row r="35" spans="1:13" x14ac:dyDescent="0.25">
      <c r="A35" s="493" t="s">
        <v>20</v>
      </c>
      <c r="B35" s="493"/>
      <c r="C35" s="493"/>
      <c r="D35" s="493"/>
      <c r="E35" s="493"/>
      <c r="F35" s="493"/>
      <c r="G35" s="493"/>
      <c r="H35" s="493"/>
      <c r="I35" s="493"/>
      <c r="J35" s="493"/>
      <c r="K35" s="493"/>
      <c r="L35" s="493"/>
    </row>
    <row r="36" spans="1:13" x14ac:dyDescent="0.25">
      <c r="A36" s="15" t="s">
        <v>23</v>
      </c>
      <c r="B36" s="15"/>
      <c r="C36" s="15"/>
      <c r="D36" s="15"/>
      <c r="E36" s="15"/>
      <c r="F36" s="15"/>
      <c r="J36" s="483" t="s">
        <v>86</v>
      </c>
      <c r="K36" s="483"/>
      <c r="L36" s="483"/>
      <c r="M36" s="483"/>
    </row>
    <row r="37" spans="1:13" x14ac:dyDescent="0.25">
      <c r="A37" s="15"/>
    </row>
    <row r="38" spans="1:13" x14ac:dyDescent="0.25">
      <c r="A38" s="602"/>
      <c r="B38" s="602"/>
      <c r="C38" s="602"/>
      <c r="D38" s="602"/>
      <c r="E38" s="602"/>
      <c r="F38" s="602"/>
      <c r="G38" s="602"/>
      <c r="H38" s="602"/>
      <c r="I38" s="602"/>
      <c r="J38" s="602"/>
      <c r="K38" s="602"/>
      <c r="L38" s="602"/>
    </row>
  </sheetData>
  <mergeCells count="15">
    <mergeCell ref="A34:L34"/>
    <mergeCell ref="A35:L35"/>
    <mergeCell ref="J36:M36"/>
    <mergeCell ref="A38:L38"/>
    <mergeCell ref="I8:L8"/>
    <mergeCell ref="A9:A10"/>
    <mergeCell ref="B9:B10"/>
    <mergeCell ref="C9:G9"/>
    <mergeCell ref="H9:L9"/>
    <mergeCell ref="A33:L33"/>
    <mergeCell ref="L1:N1"/>
    <mergeCell ref="A2:L2"/>
    <mergeCell ref="A3:L3"/>
    <mergeCell ref="A5:L5"/>
    <mergeCell ref="F7:L7"/>
  </mergeCells>
  <printOptions horizontalCentered="1"/>
  <pageMargins left="0.70866141732283472" right="0.70866141732283472" top="0.23622047244094491" bottom="0" header="0.31496062992125984" footer="0.31496062992125984"/>
  <pageSetup paperSize="9" orientation="landscape" r:id="rId1"/>
  <rowBreaks count="1" manualBreakCount="1">
    <brk id="37"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SheetLayoutView="90" workbookViewId="0">
      <selection activeCell="L14" sqref="L14:L17"/>
    </sheetView>
  </sheetViews>
  <sheetFormatPr defaultColWidth="9.109375" defaultRowHeight="13.2" x14ac:dyDescent="0.25"/>
  <cols>
    <col min="1" max="1" width="7.44140625" style="16" customWidth="1"/>
    <col min="2" max="2" width="17.109375" style="16" customWidth="1"/>
    <col min="3" max="3" width="8.6640625" style="16" customWidth="1"/>
    <col min="4" max="4" width="10.109375" style="16" customWidth="1"/>
    <col min="5" max="7" width="7.33203125" style="16" customWidth="1"/>
    <col min="8" max="8" width="8.109375" style="16" customWidth="1"/>
    <col min="9" max="9" width="9.33203125" style="16" customWidth="1"/>
    <col min="10" max="10" width="10.6640625" style="16" customWidth="1"/>
    <col min="11" max="11" width="6.88671875" style="16" customWidth="1"/>
    <col min="12" max="12" width="8.6640625" style="16" customWidth="1"/>
    <col min="13" max="13" width="7.88671875" style="16" customWidth="1"/>
    <col min="14" max="14" width="7.109375" style="16" customWidth="1"/>
    <col min="15" max="15" width="13.6640625" style="16" customWidth="1"/>
    <col min="16" max="16" width="11.88671875" style="16" customWidth="1"/>
    <col min="17" max="17" width="11.6640625" style="16" customWidth="1"/>
    <col min="18" max="16384" width="9.109375" style="16"/>
  </cols>
  <sheetData>
    <row r="1" spans="1:21" customFormat="1" ht="15.6" x14ac:dyDescent="0.3">
      <c r="H1" s="36"/>
      <c r="I1" s="36"/>
      <c r="J1" s="36"/>
      <c r="K1" s="36"/>
      <c r="L1" s="36"/>
      <c r="M1" s="36"/>
      <c r="N1" s="36"/>
      <c r="O1" s="36"/>
      <c r="P1" s="599" t="s">
        <v>66</v>
      </c>
      <c r="Q1" s="599"/>
      <c r="S1" s="16"/>
      <c r="T1" s="43"/>
      <c r="U1" s="43"/>
    </row>
    <row r="2" spans="1:21" customFormat="1" ht="15" x14ac:dyDescent="0.25">
      <c r="A2" s="600" t="s">
        <v>0</v>
      </c>
      <c r="B2" s="600"/>
      <c r="C2" s="600"/>
      <c r="D2" s="600"/>
      <c r="E2" s="600"/>
      <c r="F2" s="600"/>
      <c r="G2" s="600"/>
      <c r="H2" s="600"/>
      <c r="I2" s="600"/>
      <c r="J2" s="600"/>
      <c r="K2" s="600"/>
      <c r="L2" s="600"/>
      <c r="M2" s="600"/>
      <c r="N2" s="600"/>
      <c r="O2" s="600"/>
      <c r="P2" s="600"/>
      <c r="Q2" s="600"/>
      <c r="R2" s="45"/>
      <c r="S2" s="45"/>
      <c r="T2" s="45"/>
      <c r="U2" s="45"/>
    </row>
    <row r="3" spans="1:21" customFormat="1" ht="21" x14ac:dyDescent="0.4">
      <c r="A3" s="529" t="s">
        <v>674</v>
      </c>
      <c r="B3" s="529"/>
      <c r="C3" s="529"/>
      <c r="D3" s="529"/>
      <c r="E3" s="529"/>
      <c r="F3" s="529"/>
      <c r="G3" s="529"/>
      <c r="H3" s="529"/>
      <c r="I3" s="529"/>
      <c r="J3" s="529"/>
      <c r="K3" s="529"/>
      <c r="L3" s="529"/>
      <c r="M3" s="529"/>
      <c r="N3" s="529"/>
      <c r="O3" s="529"/>
      <c r="P3" s="529"/>
      <c r="Q3" s="529"/>
      <c r="R3" s="44"/>
      <c r="S3" s="44"/>
      <c r="T3" s="44"/>
      <c r="U3" s="44"/>
    </row>
    <row r="4" spans="1:21" customFormat="1" ht="10.5" customHeight="1" x14ac:dyDescent="0.25"/>
    <row r="5" spans="1:21" x14ac:dyDescent="0.25">
      <c r="A5" s="25"/>
      <c r="B5" s="25"/>
      <c r="C5" s="25"/>
      <c r="D5" s="25"/>
      <c r="E5" s="24"/>
      <c r="F5" s="24"/>
      <c r="G5" s="24"/>
      <c r="H5" s="24"/>
      <c r="I5" s="24"/>
      <c r="J5" s="24"/>
      <c r="K5" s="24"/>
      <c r="L5" s="24"/>
      <c r="M5" s="24"/>
      <c r="N5" s="25"/>
      <c r="O5" s="25"/>
      <c r="P5" s="24"/>
      <c r="Q5" s="22"/>
    </row>
    <row r="6" spans="1:21" ht="18" customHeight="1" x14ac:dyDescent="0.3">
      <c r="A6" s="601" t="s">
        <v>782</v>
      </c>
      <c r="B6" s="601"/>
      <c r="C6" s="601"/>
      <c r="D6" s="601"/>
      <c r="E6" s="601"/>
      <c r="F6" s="601"/>
      <c r="G6" s="601"/>
      <c r="H6" s="601"/>
      <c r="I6" s="601"/>
      <c r="J6" s="601"/>
      <c r="K6" s="601"/>
      <c r="L6" s="601"/>
      <c r="M6" s="601"/>
      <c r="N6" s="601"/>
      <c r="O6" s="601"/>
      <c r="P6" s="601"/>
      <c r="Q6" s="601"/>
    </row>
    <row r="7" spans="1:21" ht="9.75" customHeight="1" x14ac:dyDescent="0.25"/>
    <row r="8" spans="1:21" ht="0.75" customHeight="1" x14ac:dyDescent="0.25"/>
    <row r="9" spans="1:21" x14ac:dyDescent="0.25">
      <c r="A9" s="483" t="s">
        <v>835</v>
      </c>
      <c r="B9" s="483"/>
      <c r="Q9" s="33" t="s">
        <v>25</v>
      </c>
      <c r="R9" s="19"/>
      <c r="S9" s="22"/>
    </row>
    <row r="10" spans="1:21" ht="15.6" x14ac:dyDescent="0.3">
      <c r="A10" s="14"/>
      <c r="N10" s="609" t="s">
        <v>884</v>
      </c>
      <c r="O10" s="609"/>
      <c r="P10" s="609"/>
      <c r="Q10" s="609"/>
    </row>
    <row r="11" spans="1:21" ht="28.5" customHeight="1" x14ac:dyDescent="0.25">
      <c r="A11" s="597" t="s">
        <v>2</v>
      </c>
      <c r="B11" s="597" t="s">
        <v>3</v>
      </c>
      <c r="C11" s="518" t="s">
        <v>698</v>
      </c>
      <c r="D11" s="518"/>
      <c r="E11" s="518"/>
      <c r="F11" s="518" t="s">
        <v>699</v>
      </c>
      <c r="G11" s="518"/>
      <c r="H11" s="518"/>
      <c r="I11" s="552" t="s">
        <v>389</v>
      </c>
      <c r="J11" s="553"/>
      <c r="K11" s="626"/>
      <c r="L11" s="552" t="s">
        <v>96</v>
      </c>
      <c r="M11" s="553"/>
      <c r="N11" s="626"/>
      <c r="O11" s="623" t="s">
        <v>885</v>
      </c>
      <c r="P11" s="624"/>
      <c r="Q11" s="625"/>
    </row>
    <row r="12" spans="1:21" ht="39.75" customHeight="1" x14ac:dyDescent="0.25">
      <c r="A12" s="598"/>
      <c r="B12" s="598"/>
      <c r="C12" s="5" t="s">
        <v>118</v>
      </c>
      <c r="D12" s="319" t="s">
        <v>778</v>
      </c>
      <c r="E12" s="39" t="s">
        <v>19</v>
      </c>
      <c r="F12" s="5" t="s">
        <v>118</v>
      </c>
      <c r="G12" s="319" t="s">
        <v>779</v>
      </c>
      <c r="H12" s="39" t="s">
        <v>19</v>
      </c>
      <c r="I12" s="5" t="s">
        <v>118</v>
      </c>
      <c r="J12" s="319" t="s">
        <v>779</v>
      </c>
      <c r="K12" s="39" t="s">
        <v>19</v>
      </c>
      <c r="L12" s="5" t="s">
        <v>118</v>
      </c>
      <c r="M12" s="319" t="s">
        <v>779</v>
      </c>
      <c r="N12" s="39" t="s">
        <v>19</v>
      </c>
      <c r="O12" s="5" t="s">
        <v>243</v>
      </c>
      <c r="P12" s="319" t="s">
        <v>780</v>
      </c>
      <c r="Q12" s="5" t="s">
        <v>119</v>
      </c>
    </row>
    <row r="13" spans="1:21" s="70" customFormat="1" x14ac:dyDescent="0.25">
      <c r="A13" s="67">
        <v>1</v>
      </c>
      <c r="B13" s="67">
        <v>2</v>
      </c>
      <c r="C13" s="67">
        <v>3</v>
      </c>
      <c r="D13" s="67">
        <v>4</v>
      </c>
      <c r="E13" s="67">
        <v>5</v>
      </c>
      <c r="F13" s="67">
        <v>6</v>
      </c>
      <c r="G13" s="67">
        <v>7</v>
      </c>
      <c r="H13" s="67">
        <v>8</v>
      </c>
      <c r="I13" s="67">
        <v>9</v>
      </c>
      <c r="J13" s="67">
        <v>10</v>
      </c>
      <c r="K13" s="67">
        <v>11</v>
      </c>
      <c r="L13" s="67">
        <v>12</v>
      </c>
      <c r="M13" s="67">
        <v>13</v>
      </c>
      <c r="N13" s="67">
        <v>14</v>
      </c>
      <c r="O13" s="67">
        <v>15</v>
      </c>
      <c r="P13" s="67">
        <v>16</v>
      </c>
      <c r="Q13" s="67">
        <v>17</v>
      </c>
    </row>
    <row r="14" spans="1:21" x14ac:dyDescent="0.25">
      <c r="A14" s="18">
        <v>1</v>
      </c>
      <c r="B14" s="19" t="s">
        <v>836</v>
      </c>
      <c r="C14" s="340">
        <v>68.44</v>
      </c>
      <c r="D14" s="340">
        <v>99.44</v>
      </c>
      <c r="E14" s="340">
        <f>SUM(C14:D14)</f>
        <v>167.88</v>
      </c>
      <c r="F14" s="340">
        <v>0</v>
      </c>
      <c r="G14" s="340">
        <v>0</v>
      </c>
      <c r="H14" s="340">
        <v>0</v>
      </c>
      <c r="I14" s="340">
        <v>68.44</v>
      </c>
      <c r="J14" s="340">
        <v>99.44</v>
      </c>
      <c r="K14" s="19">
        <f>SUM(I14:J14)</f>
        <v>167.88</v>
      </c>
      <c r="L14" s="358">
        <v>68.06</v>
      </c>
      <c r="M14" s="340">
        <v>99.44</v>
      </c>
      <c r="N14" s="407">
        <f>SUM(L14:M14)</f>
        <v>167.5</v>
      </c>
      <c r="O14" s="340">
        <f>I14-L14</f>
        <v>0.37999999999999545</v>
      </c>
      <c r="P14" s="340">
        <f>J14-M14</f>
        <v>0</v>
      </c>
      <c r="Q14" s="340">
        <f>SUM(O14:P14)</f>
        <v>0.37999999999999545</v>
      </c>
    </row>
    <row r="15" spans="1:21" x14ac:dyDescent="0.25">
      <c r="A15" s="18">
        <v>2</v>
      </c>
      <c r="B15" s="19" t="s">
        <v>837</v>
      </c>
      <c r="C15" s="340">
        <v>50.95</v>
      </c>
      <c r="D15" s="340">
        <v>74.03</v>
      </c>
      <c r="E15" s="340">
        <f t="shared" ref="E15:E17" si="0">SUM(C15:D15)</f>
        <v>124.98</v>
      </c>
      <c r="F15" s="340">
        <v>0</v>
      </c>
      <c r="G15" s="340">
        <v>0</v>
      </c>
      <c r="H15" s="340">
        <v>0</v>
      </c>
      <c r="I15" s="340">
        <v>50.95</v>
      </c>
      <c r="J15" s="340">
        <v>74.03</v>
      </c>
      <c r="K15" s="19">
        <f t="shared" ref="K15:K16" si="1">SUM(I15:J15)</f>
        <v>124.98</v>
      </c>
      <c r="L15" s="340">
        <v>50.53</v>
      </c>
      <c r="M15" s="340">
        <v>74.03</v>
      </c>
      <c r="N15" s="407">
        <f t="shared" ref="N15:N16" si="2">SUM(L15:M15)</f>
        <v>124.56</v>
      </c>
      <c r="O15" s="340">
        <f t="shared" ref="O15:O16" si="3">I15-L15</f>
        <v>0.42000000000000171</v>
      </c>
      <c r="P15" s="340">
        <f t="shared" ref="P15:P16" si="4">J15-M15</f>
        <v>0</v>
      </c>
      <c r="Q15" s="340">
        <f t="shared" ref="Q15:Q16" si="5">SUM(O15:P15)</f>
        <v>0.42000000000000171</v>
      </c>
    </row>
    <row r="16" spans="1:21" x14ac:dyDescent="0.25">
      <c r="A16" s="18">
        <v>3</v>
      </c>
      <c r="B16" s="19" t="s">
        <v>838</v>
      </c>
      <c r="C16" s="340">
        <v>19.14</v>
      </c>
      <c r="D16" s="340">
        <v>27.81</v>
      </c>
      <c r="E16" s="340">
        <f t="shared" si="0"/>
        <v>46.95</v>
      </c>
      <c r="F16" s="340">
        <v>0</v>
      </c>
      <c r="G16" s="340">
        <v>0</v>
      </c>
      <c r="H16" s="340">
        <v>0</v>
      </c>
      <c r="I16" s="340">
        <v>19.14</v>
      </c>
      <c r="J16" s="340">
        <v>27.81</v>
      </c>
      <c r="K16" s="19">
        <f t="shared" si="1"/>
        <v>46.95</v>
      </c>
      <c r="L16" s="358">
        <v>19.11</v>
      </c>
      <c r="M16" s="340">
        <v>27.81</v>
      </c>
      <c r="N16" s="407">
        <f t="shared" si="2"/>
        <v>46.92</v>
      </c>
      <c r="O16" s="340">
        <f t="shared" si="3"/>
        <v>3.0000000000001137E-2</v>
      </c>
      <c r="P16" s="340">
        <f t="shared" si="4"/>
        <v>0</v>
      </c>
      <c r="Q16" s="340">
        <f t="shared" si="5"/>
        <v>3.0000000000001137E-2</v>
      </c>
    </row>
    <row r="17" spans="1:18" x14ac:dyDescent="0.25">
      <c r="A17" s="3"/>
      <c r="B17" s="3" t="s">
        <v>19</v>
      </c>
      <c r="C17" s="3">
        <v>138.53</v>
      </c>
      <c r="D17" s="339">
        <f>SUM(D14:D16)</f>
        <v>201.28</v>
      </c>
      <c r="E17" s="339">
        <f t="shared" si="0"/>
        <v>339.81</v>
      </c>
      <c r="F17" s="339">
        <v>0</v>
      </c>
      <c r="G17" s="339">
        <v>0</v>
      </c>
      <c r="H17" s="339">
        <v>0</v>
      </c>
      <c r="I17" s="357">
        <f>SUM(I14:I16)</f>
        <v>138.53</v>
      </c>
      <c r="J17" s="357">
        <f>SUM(J14:J16)</f>
        <v>201.28</v>
      </c>
      <c r="K17" s="357">
        <f>SUM(K14:K16)</f>
        <v>339.81</v>
      </c>
      <c r="L17" s="357">
        <f t="shared" ref="L17:N17" si="6">SUM(L14:L16)</f>
        <v>137.69999999999999</v>
      </c>
      <c r="M17" s="357">
        <f t="shared" si="6"/>
        <v>201.28</v>
      </c>
      <c r="N17" s="357">
        <f t="shared" si="6"/>
        <v>338.98</v>
      </c>
      <c r="O17" s="339">
        <f>SUM(O14:O16)</f>
        <v>0.82999999999999829</v>
      </c>
      <c r="P17" s="339">
        <f>SUM(P14:P16)</f>
        <v>0</v>
      </c>
      <c r="Q17" s="339">
        <f>SUM(O17:P17)</f>
        <v>0.82999999999999829</v>
      </c>
    </row>
    <row r="18" spans="1:18" x14ac:dyDescent="0.25">
      <c r="A18" s="12"/>
      <c r="B18" s="31"/>
      <c r="C18" s="31"/>
      <c r="D18" s="31"/>
      <c r="E18" s="22"/>
      <c r="F18" s="22"/>
      <c r="G18" s="22"/>
      <c r="H18" s="22"/>
      <c r="I18" s="22"/>
      <c r="J18" s="22"/>
      <c r="K18" s="22"/>
      <c r="L18" s="22"/>
      <c r="M18" s="22"/>
      <c r="N18" s="22"/>
      <c r="O18" s="22"/>
      <c r="P18" s="22"/>
      <c r="Q18" s="22"/>
    </row>
    <row r="19" spans="1:18" ht="14.25" customHeight="1" x14ac:dyDescent="0.25">
      <c r="A19" s="627" t="s">
        <v>781</v>
      </c>
      <c r="B19" s="627"/>
      <c r="C19" s="627"/>
      <c r="D19" s="627"/>
      <c r="E19" s="627"/>
      <c r="F19" s="627"/>
      <c r="G19" s="627"/>
      <c r="H19" s="627"/>
      <c r="I19" s="627"/>
      <c r="J19" s="627"/>
      <c r="K19" s="627"/>
      <c r="L19" s="627"/>
      <c r="M19" s="627"/>
      <c r="N19" s="627"/>
      <c r="O19" s="627"/>
      <c r="P19" s="627"/>
      <c r="Q19" s="627"/>
    </row>
    <row r="20" spans="1:18" ht="15.75" customHeight="1" x14ac:dyDescent="0.25">
      <c r="A20" s="35"/>
      <c r="B20" s="42"/>
      <c r="C20" s="42"/>
      <c r="D20" s="42"/>
      <c r="E20" s="42"/>
      <c r="F20" s="42"/>
      <c r="G20" s="42"/>
      <c r="H20" s="42"/>
      <c r="I20" s="42"/>
      <c r="J20" s="42"/>
      <c r="K20" s="42"/>
      <c r="L20" s="457"/>
      <c r="M20" s="457"/>
      <c r="N20" s="457"/>
      <c r="O20" s="42"/>
      <c r="P20" s="42"/>
      <c r="Q20" s="42"/>
    </row>
    <row r="21" spans="1:18" ht="15.75" customHeight="1" x14ac:dyDescent="0.25">
      <c r="A21" s="15" t="s">
        <v>12</v>
      </c>
      <c r="B21" s="15"/>
      <c r="C21" s="15"/>
      <c r="D21" s="15"/>
      <c r="E21" s="15"/>
      <c r="F21" s="15"/>
      <c r="G21" s="15"/>
      <c r="H21" s="15"/>
      <c r="I21" s="15"/>
      <c r="J21" s="15"/>
      <c r="K21" s="15"/>
      <c r="L21" s="15"/>
      <c r="M21" s="15"/>
      <c r="P21" s="493" t="s">
        <v>13</v>
      </c>
      <c r="Q21" s="493"/>
    </row>
    <row r="22" spans="1:18" ht="12.75" customHeight="1" x14ac:dyDescent="0.25">
      <c r="A22" s="493" t="s">
        <v>14</v>
      </c>
      <c r="B22" s="493"/>
      <c r="C22" s="493"/>
      <c r="D22" s="493"/>
      <c r="E22" s="493"/>
      <c r="F22" s="493"/>
      <c r="G22" s="493"/>
      <c r="H22" s="493"/>
      <c r="I22" s="493"/>
      <c r="J22" s="493"/>
      <c r="K22" s="493"/>
      <c r="L22" s="493"/>
      <c r="M22" s="493"/>
      <c r="N22" s="493"/>
      <c r="O22" s="493"/>
      <c r="P22" s="493"/>
      <c r="Q22" s="493"/>
    </row>
    <row r="23" spans="1:18" ht="12.75" customHeight="1" x14ac:dyDescent="0.25">
      <c r="A23" s="493" t="s">
        <v>20</v>
      </c>
      <c r="B23" s="493"/>
      <c r="C23" s="493"/>
      <c r="D23" s="493"/>
      <c r="E23" s="493"/>
      <c r="F23" s="493"/>
      <c r="G23" s="493"/>
      <c r="H23" s="493"/>
      <c r="I23" s="493"/>
      <c r="J23" s="493"/>
      <c r="K23" s="493"/>
      <c r="L23" s="493"/>
      <c r="M23" s="493"/>
      <c r="N23" s="493"/>
      <c r="O23" s="493"/>
      <c r="P23" s="493"/>
      <c r="Q23" s="493"/>
    </row>
    <row r="24" spans="1:18" x14ac:dyDescent="0.25">
      <c r="A24" s="15"/>
      <c r="B24" s="15"/>
      <c r="C24" s="15"/>
      <c r="D24" s="15"/>
      <c r="E24" s="15"/>
      <c r="F24" s="15"/>
      <c r="G24" s="15"/>
      <c r="H24" s="15"/>
      <c r="I24" s="15"/>
      <c r="J24" s="15"/>
      <c r="K24" s="15"/>
      <c r="L24" s="15"/>
      <c r="M24" s="15"/>
      <c r="O24" s="483" t="s">
        <v>86</v>
      </c>
      <c r="P24" s="483"/>
      <c r="Q24" s="483"/>
      <c r="R24" s="483"/>
    </row>
  </sheetData>
  <mergeCells count="18">
    <mergeCell ref="P1:Q1"/>
    <mergeCell ref="A2:Q2"/>
    <mergeCell ref="A3:Q3"/>
    <mergeCell ref="A23:Q23"/>
    <mergeCell ref="N10:Q10"/>
    <mergeCell ref="A6:Q6"/>
    <mergeCell ref="A11:A12"/>
    <mergeCell ref="B11:B12"/>
    <mergeCell ref="I11:K11"/>
    <mergeCell ref="A9:B9"/>
    <mergeCell ref="O24:R24"/>
    <mergeCell ref="O11:Q11"/>
    <mergeCell ref="L11:N11"/>
    <mergeCell ref="A22:Q22"/>
    <mergeCell ref="P21:Q21"/>
    <mergeCell ref="C11:E11"/>
    <mergeCell ref="F11:H11"/>
    <mergeCell ref="A19:Q19"/>
  </mergeCells>
  <phoneticPr fontId="0" type="noConversion"/>
  <printOptions horizontalCentered="1"/>
  <pageMargins left="0.48" right="0.31" top="0.23622047244094491" bottom="0" header="0.31496062992125984" footer="0.31496062992125984"/>
  <pageSetup paperSize="9" scale="8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topLeftCell="C1" zoomScaleSheetLayoutView="90" workbookViewId="0">
      <selection activeCell="U18" sqref="U18:U21"/>
    </sheetView>
  </sheetViews>
  <sheetFormatPr defaultColWidth="9.109375" defaultRowHeight="13.2" x14ac:dyDescent="0.25"/>
  <cols>
    <col min="1" max="1" width="7.44140625" style="16" customWidth="1"/>
    <col min="2" max="2" width="17.109375" style="16" customWidth="1"/>
    <col min="3" max="3" width="8.6640625" style="16" customWidth="1"/>
    <col min="4" max="4" width="8.109375" style="16" customWidth="1"/>
    <col min="5" max="5" width="10" style="16" customWidth="1"/>
    <col min="6" max="7" width="7.33203125" style="16" customWidth="1"/>
    <col min="8" max="8" width="8.109375" style="16" customWidth="1"/>
    <col min="9" max="9" width="9.33203125" style="16" customWidth="1"/>
    <col min="10" max="10" width="10" style="16" customWidth="1"/>
    <col min="11" max="11" width="8.44140625" style="16" customWidth="1"/>
    <col min="12" max="12" width="8.6640625" style="16" customWidth="1"/>
    <col min="13" max="13" width="7.88671875" style="16" customWidth="1"/>
    <col min="14" max="14" width="7.109375" style="16" customWidth="1"/>
    <col min="15" max="15" width="13.6640625" style="16" customWidth="1"/>
    <col min="16" max="16" width="11.88671875" style="16" customWidth="1"/>
    <col min="17" max="17" width="9.6640625" style="16" customWidth="1"/>
    <col min="18" max="16384" width="9.109375" style="16"/>
  </cols>
  <sheetData>
    <row r="1" spans="1:21" customFormat="1" ht="15.6" x14ac:dyDescent="0.3">
      <c r="H1" s="36"/>
      <c r="I1" s="36"/>
      <c r="J1" s="36"/>
      <c r="K1" s="36"/>
      <c r="L1" s="36"/>
      <c r="M1" s="36"/>
      <c r="N1" s="36"/>
      <c r="O1" s="36"/>
      <c r="P1" s="599" t="s">
        <v>95</v>
      </c>
      <c r="Q1" s="599"/>
      <c r="R1" s="590"/>
      <c r="S1" s="16"/>
      <c r="T1" s="43"/>
      <c r="U1" s="43"/>
    </row>
    <row r="2" spans="1:21" customFormat="1" ht="15" x14ac:dyDescent="0.25">
      <c r="A2" s="600" t="s">
        <v>0</v>
      </c>
      <c r="B2" s="600"/>
      <c r="C2" s="600"/>
      <c r="D2" s="600"/>
      <c r="E2" s="600"/>
      <c r="F2" s="600"/>
      <c r="G2" s="600"/>
      <c r="H2" s="600"/>
      <c r="I2" s="600"/>
      <c r="J2" s="600"/>
      <c r="K2" s="600"/>
      <c r="L2" s="600"/>
      <c r="M2" s="600"/>
      <c r="N2" s="600"/>
      <c r="O2" s="600"/>
      <c r="P2" s="600"/>
      <c r="Q2" s="600"/>
      <c r="R2" s="590"/>
      <c r="S2" s="45"/>
      <c r="T2" s="45"/>
      <c r="U2" s="45"/>
    </row>
    <row r="3" spans="1:21" customFormat="1" ht="21" x14ac:dyDescent="0.4">
      <c r="A3" s="529" t="s">
        <v>674</v>
      </c>
      <c r="B3" s="529"/>
      <c r="C3" s="529"/>
      <c r="D3" s="529"/>
      <c r="E3" s="529"/>
      <c r="F3" s="529"/>
      <c r="G3" s="529"/>
      <c r="H3" s="529"/>
      <c r="I3" s="529"/>
      <c r="J3" s="529"/>
      <c r="K3" s="529"/>
      <c r="L3" s="529"/>
      <c r="M3" s="529"/>
      <c r="N3" s="529"/>
      <c r="O3" s="529"/>
      <c r="P3" s="529"/>
      <c r="Q3" s="529"/>
      <c r="R3" s="590"/>
      <c r="S3" s="44"/>
      <c r="T3" s="44"/>
      <c r="U3" s="44"/>
    </row>
    <row r="4" spans="1:21" customFormat="1" ht="10.5" customHeight="1" x14ac:dyDescent="0.25">
      <c r="R4" s="590"/>
    </row>
    <row r="5" spans="1:21" ht="9" customHeight="1" x14ac:dyDescent="0.25">
      <c r="A5" s="25"/>
      <c r="B5" s="25"/>
      <c r="C5" s="25"/>
      <c r="D5" s="25"/>
      <c r="E5" s="24"/>
      <c r="F5" s="24"/>
      <c r="G5" s="24"/>
      <c r="H5" s="24"/>
      <c r="I5" s="24"/>
      <c r="J5" s="24"/>
      <c r="K5" s="24"/>
      <c r="L5" s="24"/>
      <c r="M5" s="24"/>
      <c r="N5" s="25"/>
      <c r="O5" s="25"/>
      <c r="P5" s="24"/>
      <c r="Q5" s="22"/>
      <c r="R5" s="590"/>
    </row>
    <row r="6" spans="1:21" ht="18.600000000000001" customHeight="1" x14ac:dyDescent="0.3">
      <c r="B6" s="116"/>
      <c r="C6" s="116"/>
      <c r="D6" s="530" t="s">
        <v>783</v>
      </c>
      <c r="E6" s="530"/>
      <c r="F6" s="530"/>
      <c r="G6" s="530"/>
      <c r="H6" s="530"/>
      <c r="I6" s="530"/>
      <c r="J6" s="530"/>
      <c r="K6" s="530"/>
      <c r="L6" s="530"/>
      <c r="M6" s="530"/>
      <c r="N6" s="530"/>
      <c r="O6" s="530"/>
      <c r="R6" s="590"/>
    </row>
    <row r="7" spans="1:21" ht="5.4" customHeight="1" x14ac:dyDescent="0.25">
      <c r="R7" s="590"/>
    </row>
    <row r="8" spans="1:21" x14ac:dyDescent="0.25">
      <c r="A8" s="483" t="s">
        <v>835</v>
      </c>
      <c r="B8" s="483"/>
      <c r="Q8" s="33" t="s">
        <v>25</v>
      </c>
      <c r="R8" s="590"/>
    </row>
    <row r="9" spans="1:21" ht="15.6" x14ac:dyDescent="0.3">
      <c r="A9" s="14"/>
      <c r="N9" s="609" t="s">
        <v>884</v>
      </c>
      <c r="O9" s="609"/>
      <c r="P9" s="609"/>
      <c r="Q9" s="609"/>
      <c r="R9" s="590"/>
      <c r="S9" s="22"/>
    </row>
    <row r="10" spans="1:21" ht="37.200000000000003" customHeight="1" x14ac:dyDescent="0.25">
      <c r="A10" s="597" t="s">
        <v>2</v>
      </c>
      <c r="B10" s="597" t="s">
        <v>3</v>
      </c>
      <c r="C10" s="518" t="s">
        <v>700</v>
      </c>
      <c r="D10" s="518"/>
      <c r="E10" s="518"/>
      <c r="F10" s="518" t="s">
        <v>701</v>
      </c>
      <c r="G10" s="518"/>
      <c r="H10" s="518"/>
      <c r="I10" s="552" t="s">
        <v>389</v>
      </c>
      <c r="J10" s="553"/>
      <c r="K10" s="626"/>
      <c r="L10" s="552" t="s">
        <v>96</v>
      </c>
      <c r="M10" s="553"/>
      <c r="N10" s="626"/>
      <c r="O10" s="623" t="s">
        <v>886</v>
      </c>
      <c r="P10" s="624"/>
      <c r="Q10" s="625"/>
      <c r="R10" s="590"/>
    </row>
    <row r="11" spans="1:21" ht="39.75" customHeight="1" x14ac:dyDescent="0.25">
      <c r="A11" s="598"/>
      <c r="B11" s="598"/>
      <c r="C11" s="5" t="s">
        <v>118</v>
      </c>
      <c r="D11" s="319" t="s">
        <v>778</v>
      </c>
      <c r="E11" s="39" t="s">
        <v>19</v>
      </c>
      <c r="F11" s="5" t="s">
        <v>118</v>
      </c>
      <c r="G11" s="319" t="s">
        <v>779</v>
      </c>
      <c r="H11" s="39" t="s">
        <v>19</v>
      </c>
      <c r="I11" s="5" t="s">
        <v>118</v>
      </c>
      <c r="J11" s="319" t="s">
        <v>779</v>
      </c>
      <c r="K11" s="39" t="s">
        <v>19</v>
      </c>
      <c r="L11" s="5" t="s">
        <v>118</v>
      </c>
      <c r="M11" s="319" t="s">
        <v>779</v>
      </c>
      <c r="N11" s="39" t="s">
        <v>19</v>
      </c>
      <c r="O11" s="5" t="s">
        <v>243</v>
      </c>
      <c r="P11" s="319" t="s">
        <v>780</v>
      </c>
      <c r="Q11" s="5" t="s">
        <v>119</v>
      </c>
    </row>
    <row r="12" spans="1:21" s="70" customFormat="1" x14ac:dyDescent="0.25">
      <c r="A12" s="67">
        <v>1</v>
      </c>
      <c r="B12" s="67">
        <v>2</v>
      </c>
      <c r="C12" s="67">
        <v>3</v>
      </c>
      <c r="D12" s="67">
        <v>4</v>
      </c>
      <c r="E12" s="67">
        <v>5</v>
      </c>
      <c r="F12" s="67">
        <v>6</v>
      </c>
      <c r="G12" s="67">
        <v>7</v>
      </c>
      <c r="H12" s="67">
        <v>8</v>
      </c>
      <c r="I12" s="67">
        <v>9</v>
      </c>
      <c r="J12" s="67">
        <v>10</v>
      </c>
      <c r="K12" s="67">
        <v>11</v>
      </c>
      <c r="L12" s="67">
        <v>12</v>
      </c>
      <c r="M12" s="67">
        <v>13</v>
      </c>
      <c r="N12" s="67">
        <v>14</v>
      </c>
      <c r="O12" s="67">
        <v>15</v>
      </c>
      <c r="P12" s="67">
        <v>16</v>
      </c>
      <c r="Q12" s="67">
        <v>17</v>
      </c>
    </row>
    <row r="13" spans="1:21" x14ac:dyDescent="0.25">
      <c r="A13" s="18">
        <v>1</v>
      </c>
      <c r="B13" s="19" t="s">
        <v>836</v>
      </c>
      <c r="C13" s="341">
        <v>79.180000000000007</v>
      </c>
      <c r="D13" s="341">
        <v>76.86</v>
      </c>
      <c r="E13" s="341">
        <f>SUM(C13:D13)</f>
        <v>156.04000000000002</v>
      </c>
      <c r="F13" s="341">
        <v>0</v>
      </c>
      <c r="G13" s="341">
        <v>0</v>
      </c>
      <c r="H13" s="341">
        <v>0</v>
      </c>
      <c r="I13" s="341">
        <f>C13</f>
        <v>79.180000000000007</v>
      </c>
      <c r="J13" s="341">
        <v>76.86</v>
      </c>
      <c r="K13" s="341">
        <f>SUM(I13:J13)</f>
        <v>156.04000000000002</v>
      </c>
      <c r="L13" s="341">
        <v>70.69</v>
      </c>
      <c r="M13" s="341">
        <v>76.86</v>
      </c>
      <c r="N13" s="341">
        <f>SUM(L13:M13)</f>
        <v>147.55000000000001</v>
      </c>
      <c r="O13" s="341">
        <f>I13-L13</f>
        <v>8.4900000000000091</v>
      </c>
      <c r="P13" s="341">
        <f>J13-M13</f>
        <v>0</v>
      </c>
      <c r="Q13" s="341">
        <f>SUM(O13:P13)</f>
        <v>8.4900000000000091</v>
      </c>
      <c r="S13" s="16">
        <v>68.44</v>
      </c>
      <c r="T13" s="16">
        <v>79.180000000000007</v>
      </c>
      <c r="U13" s="16">
        <f>S13+T13</f>
        <v>147.62</v>
      </c>
    </row>
    <row r="14" spans="1:21" x14ac:dyDescent="0.25">
      <c r="A14" s="18">
        <v>2</v>
      </c>
      <c r="B14" s="19" t="s">
        <v>837</v>
      </c>
      <c r="C14" s="341">
        <v>54.52</v>
      </c>
      <c r="D14" s="341">
        <v>52.93</v>
      </c>
      <c r="E14" s="341">
        <f t="shared" ref="E14:E16" si="0">SUM(C14:D14)</f>
        <v>107.45</v>
      </c>
      <c r="F14" s="341">
        <v>0</v>
      </c>
      <c r="G14" s="341">
        <v>0</v>
      </c>
      <c r="H14" s="341">
        <v>0</v>
      </c>
      <c r="I14" s="341">
        <f t="shared" ref="I14:I16" si="1">C14</f>
        <v>54.52</v>
      </c>
      <c r="J14" s="341">
        <v>52.93</v>
      </c>
      <c r="K14" s="341">
        <f t="shared" ref="K14:K16" si="2">SUM(I14:J14)</f>
        <v>107.45</v>
      </c>
      <c r="L14" s="358">
        <v>49.1</v>
      </c>
      <c r="M14" s="341">
        <v>52.93</v>
      </c>
      <c r="N14" s="341">
        <f t="shared" ref="N14:N15" si="3">SUM(L14:M14)</f>
        <v>102.03</v>
      </c>
      <c r="O14" s="341">
        <f t="shared" ref="O14:O15" si="4">I14-L14</f>
        <v>5.4200000000000017</v>
      </c>
      <c r="P14" s="341">
        <f t="shared" ref="P14:P15" si="5">J14-M14</f>
        <v>0</v>
      </c>
      <c r="Q14" s="341">
        <f t="shared" ref="Q14:Q15" si="6">SUM(O14:P14)</f>
        <v>5.4200000000000017</v>
      </c>
      <c r="S14" s="16">
        <v>50.95</v>
      </c>
      <c r="T14" s="16">
        <v>54.52</v>
      </c>
      <c r="U14" s="461">
        <f t="shared" ref="U14:U16" si="7">S14+T14</f>
        <v>105.47</v>
      </c>
    </row>
    <row r="15" spans="1:21" x14ac:dyDescent="0.25">
      <c r="A15" s="18">
        <v>3</v>
      </c>
      <c r="B15" s="19" t="s">
        <v>838</v>
      </c>
      <c r="C15" s="341">
        <v>12.86</v>
      </c>
      <c r="D15" s="341">
        <v>12.49</v>
      </c>
      <c r="E15" s="341">
        <f t="shared" si="0"/>
        <v>25.35</v>
      </c>
      <c r="F15" s="341">
        <v>0</v>
      </c>
      <c r="G15" s="341">
        <v>0</v>
      </c>
      <c r="H15" s="341">
        <v>0</v>
      </c>
      <c r="I15" s="341">
        <f t="shared" si="1"/>
        <v>12.86</v>
      </c>
      <c r="J15" s="341">
        <v>12.49</v>
      </c>
      <c r="K15" s="341">
        <f t="shared" si="2"/>
        <v>25.35</v>
      </c>
      <c r="L15" s="341">
        <v>12.83</v>
      </c>
      <c r="M15" s="341">
        <v>12.49</v>
      </c>
      <c r="N15" s="341">
        <f t="shared" si="3"/>
        <v>25.32</v>
      </c>
      <c r="O15" s="341">
        <f t="shared" si="4"/>
        <v>2.9999999999999361E-2</v>
      </c>
      <c r="P15" s="341">
        <f t="shared" si="5"/>
        <v>0</v>
      </c>
      <c r="Q15" s="341">
        <f t="shared" si="6"/>
        <v>2.9999999999999361E-2</v>
      </c>
      <c r="S15" s="16">
        <v>19.14</v>
      </c>
      <c r="T15" s="16">
        <v>12.86</v>
      </c>
      <c r="U15" s="461">
        <f t="shared" si="7"/>
        <v>32</v>
      </c>
    </row>
    <row r="16" spans="1:21" x14ac:dyDescent="0.25">
      <c r="A16" s="3"/>
      <c r="B16" s="3" t="s">
        <v>19</v>
      </c>
      <c r="C16" s="344">
        <v>146.56</v>
      </c>
      <c r="D16" s="344">
        <f>SUM(D13:D15)</f>
        <v>142.28</v>
      </c>
      <c r="E16" s="344">
        <f t="shared" si="0"/>
        <v>288.84000000000003</v>
      </c>
      <c r="F16" s="341">
        <v>0</v>
      </c>
      <c r="G16" s="341">
        <v>0</v>
      </c>
      <c r="H16" s="341">
        <v>0</v>
      </c>
      <c r="I16" s="344">
        <f t="shared" si="1"/>
        <v>146.56</v>
      </c>
      <c r="J16" s="357">
        <f>SUM(J13:J15)</f>
        <v>142.28</v>
      </c>
      <c r="K16" s="344">
        <f t="shared" si="2"/>
        <v>288.84000000000003</v>
      </c>
      <c r="L16" s="357">
        <v>132.62</v>
      </c>
      <c r="M16" s="357">
        <f>SUM(M13:M15)</f>
        <v>142.28</v>
      </c>
      <c r="N16" s="357">
        <f>SUM(L16:M16)</f>
        <v>274.89999999999998</v>
      </c>
      <c r="O16" s="344">
        <f>I16-L16</f>
        <v>13.939999999999998</v>
      </c>
      <c r="P16" s="344">
        <f t="shared" ref="P16:Q16" si="8">J16-M16</f>
        <v>0</v>
      </c>
      <c r="Q16" s="344">
        <f t="shared" si="8"/>
        <v>13.940000000000055</v>
      </c>
      <c r="S16" s="16">
        <v>138.53</v>
      </c>
      <c r="T16" s="16">
        <v>146.56</v>
      </c>
      <c r="U16" s="461">
        <f t="shared" si="7"/>
        <v>285.09000000000003</v>
      </c>
    </row>
    <row r="17" spans="1:21" x14ac:dyDescent="0.25">
      <c r="A17" s="12"/>
      <c r="B17" s="31"/>
      <c r="C17" s="31"/>
      <c r="D17" s="31"/>
      <c r="E17" s="22"/>
      <c r="F17" s="22"/>
      <c r="G17" s="22"/>
      <c r="H17" s="22"/>
      <c r="I17" s="22"/>
      <c r="J17" s="22"/>
      <c r="K17" s="22"/>
      <c r="L17" s="22"/>
      <c r="M17" s="22"/>
      <c r="N17" s="22"/>
      <c r="O17" s="22"/>
      <c r="P17" s="22"/>
      <c r="Q17" s="22"/>
    </row>
    <row r="18" spans="1:21" ht="14.25" customHeight="1" x14ac:dyDescent="0.25">
      <c r="A18" s="627" t="s">
        <v>784</v>
      </c>
      <c r="B18" s="627"/>
      <c r="C18" s="627"/>
      <c r="D18" s="627"/>
      <c r="E18" s="627"/>
      <c r="F18" s="627"/>
      <c r="G18" s="627"/>
      <c r="H18" s="627"/>
      <c r="I18" s="627"/>
      <c r="J18" s="627"/>
      <c r="K18" s="627"/>
      <c r="L18" s="627"/>
      <c r="M18" s="627"/>
      <c r="N18" s="627"/>
      <c r="O18" s="627"/>
      <c r="P18" s="627"/>
      <c r="Q18" s="627"/>
      <c r="S18" s="16">
        <v>68.06</v>
      </c>
      <c r="T18" s="16">
        <v>70.69</v>
      </c>
      <c r="U18" s="461">
        <f>S18+T18</f>
        <v>138.75</v>
      </c>
    </row>
    <row r="19" spans="1:21" ht="15.75" customHeight="1" x14ac:dyDescent="0.25">
      <c r="A19" s="35"/>
      <c r="B19" s="42"/>
      <c r="C19" s="42"/>
      <c r="D19" s="42"/>
      <c r="E19" s="42"/>
      <c r="F19" s="42"/>
      <c r="G19" s="42"/>
      <c r="H19" s="42"/>
      <c r="I19" s="42"/>
      <c r="J19" s="42"/>
      <c r="K19" s="42"/>
      <c r="L19" s="42"/>
      <c r="M19" s="42"/>
      <c r="N19" s="42"/>
      <c r="O19" s="42"/>
      <c r="P19" s="42"/>
      <c r="Q19" s="42"/>
      <c r="S19" s="16">
        <v>50.53</v>
      </c>
      <c r="T19" s="16">
        <v>49.1</v>
      </c>
      <c r="U19" s="461">
        <f t="shared" ref="U19:U21" si="9">S19+T19</f>
        <v>99.63</v>
      </c>
    </row>
    <row r="20" spans="1:21" ht="15.75" customHeight="1" x14ac:dyDescent="0.25">
      <c r="A20" s="15" t="s">
        <v>12</v>
      </c>
      <c r="B20" s="15"/>
      <c r="C20" s="15"/>
      <c r="D20" s="15"/>
      <c r="E20" s="15"/>
      <c r="F20" s="15"/>
      <c r="G20" s="15"/>
      <c r="H20" s="15"/>
      <c r="I20" s="15"/>
      <c r="J20" s="15"/>
      <c r="K20" s="15"/>
      <c r="L20" s="15"/>
      <c r="M20" s="15"/>
      <c r="P20" s="493" t="s">
        <v>13</v>
      </c>
      <c r="Q20" s="493"/>
      <c r="S20" s="16">
        <v>19.11</v>
      </c>
      <c r="T20" s="16">
        <v>12.83</v>
      </c>
      <c r="U20" s="461">
        <f t="shared" si="9"/>
        <v>31.939999999999998</v>
      </c>
    </row>
    <row r="21" spans="1:21" ht="12.75" customHeight="1" x14ac:dyDescent="0.25">
      <c r="A21" s="493" t="s">
        <v>14</v>
      </c>
      <c r="B21" s="493"/>
      <c r="C21" s="493"/>
      <c r="D21" s="493"/>
      <c r="E21" s="493"/>
      <c r="F21" s="493"/>
      <c r="G21" s="493"/>
      <c r="H21" s="493"/>
      <c r="I21" s="493"/>
      <c r="J21" s="493"/>
      <c r="K21" s="493"/>
      <c r="L21" s="493"/>
      <c r="M21" s="493"/>
      <c r="N21" s="493"/>
      <c r="O21" s="493"/>
      <c r="P21" s="493"/>
      <c r="Q21" s="493"/>
      <c r="S21" s="16">
        <v>137.69999999999999</v>
      </c>
      <c r="T21" s="16">
        <v>132.62</v>
      </c>
      <c r="U21" s="461">
        <f t="shared" si="9"/>
        <v>270.32</v>
      </c>
    </row>
    <row r="22" spans="1:21" ht="12.75" customHeight="1" x14ac:dyDescent="0.25">
      <c r="A22" s="493" t="s">
        <v>20</v>
      </c>
      <c r="B22" s="493"/>
      <c r="C22" s="493"/>
      <c r="D22" s="493"/>
      <c r="E22" s="493"/>
      <c r="F22" s="493"/>
      <c r="G22" s="493"/>
      <c r="H22" s="493"/>
      <c r="I22" s="493"/>
      <c r="J22" s="493"/>
      <c r="K22" s="493"/>
      <c r="L22" s="493"/>
      <c r="M22" s="493"/>
      <c r="N22" s="493"/>
      <c r="O22" s="493"/>
      <c r="P22" s="493"/>
      <c r="Q22" s="493"/>
    </row>
    <row r="23" spans="1:21" x14ac:dyDescent="0.25">
      <c r="A23" s="15"/>
      <c r="B23" s="15"/>
      <c r="C23" s="15"/>
      <c r="D23" s="15"/>
      <c r="E23" s="15"/>
      <c r="F23" s="15"/>
      <c r="G23" s="15"/>
      <c r="H23" s="15"/>
      <c r="I23" s="15"/>
      <c r="J23" s="15"/>
      <c r="K23" s="15"/>
      <c r="L23" s="15"/>
      <c r="M23" s="15"/>
      <c r="O23" s="531" t="s">
        <v>86</v>
      </c>
      <c r="P23" s="531"/>
      <c r="Q23" s="531"/>
      <c r="R23" s="36"/>
    </row>
  </sheetData>
  <mergeCells count="19">
    <mergeCell ref="O23:Q23"/>
    <mergeCell ref="R1:R10"/>
    <mergeCell ref="A22:Q22"/>
    <mergeCell ref="I10:K10"/>
    <mergeCell ref="L10:N10"/>
    <mergeCell ref="O10:Q10"/>
    <mergeCell ref="P20:Q20"/>
    <mergeCell ref="A21:Q21"/>
    <mergeCell ref="A8:B8"/>
    <mergeCell ref="A18:Q18"/>
    <mergeCell ref="P1:Q1"/>
    <mergeCell ref="A2:Q2"/>
    <mergeCell ref="A3:Q3"/>
    <mergeCell ref="N9:Q9"/>
    <mergeCell ref="D6:O6"/>
    <mergeCell ref="A10:A11"/>
    <mergeCell ref="B10:B11"/>
    <mergeCell ref="C10:E10"/>
    <mergeCell ref="F10:H10"/>
  </mergeCells>
  <phoneticPr fontId="0" type="noConversion"/>
  <printOptions horizontalCentered="1"/>
  <pageMargins left="0.44" right="0.41" top="0.51" bottom="0" header="0.62" footer="0.31496062992125984"/>
  <pageSetup paperSize="9" scale="8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topLeftCell="C7" zoomScaleSheetLayoutView="77" workbookViewId="0">
      <selection activeCell="M14" sqref="M14:M17"/>
    </sheetView>
  </sheetViews>
  <sheetFormatPr defaultRowHeight="13.2" x14ac:dyDescent="0.25"/>
  <cols>
    <col min="2" max="2" width="16.33203125" customWidth="1"/>
    <col min="3" max="3" width="14.6640625" customWidth="1"/>
    <col min="4" max="4" width="11.33203125" customWidth="1"/>
    <col min="5" max="5" width="12.44140625" customWidth="1"/>
    <col min="6" max="6" width="12" customWidth="1"/>
    <col min="7" max="7" width="13.109375" customWidth="1"/>
    <col min="20" max="20" width="10.44140625" customWidth="1"/>
    <col min="21" max="21" width="11.109375" customWidth="1"/>
    <col min="22" max="22" width="11.88671875" customWidth="1"/>
  </cols>
  <sheetData>
    <row r="1" spans="1:22" ht="15.6" x14ac:dyDescent="0.3">
      <c r="Q1" s="629" t="s">
        <v>67</v>
      </c>
      <c r="R1" s="629"/>
      <c r="S1" s="629"/>
    </row>
    <row r="3" spans="1:22" ht="15" x14ac:dyDescent="0.25">
      <c r="A3" s="600" t="s">
        <v>0</v>
      </c>
      <c r="B3" s="600"/>
      <c r="C3" s="600"/>
      <c r="D3" s="600"/>
      <c r="E3" s="600"/>
      <c r="F3" s="600"/>
      <c r="G3" s="600"/>
      <c r="H3" s="600"/>
      <c r="I3" s="600"/>
      <c r="J3" s="600"/>
      <c r="K3" s="600"/>
      <c r="L3" s="600"/>
      <c r="M3" s="600"/>
      <c r="N3" s="600"/>
      <c r="O3" s="600"/>
      <c r="P3" s="600"/>
      <c r="Q3" s="600"/>
    </row>
    <row r="4" spans="1:22" ht="21" x14ac:dyDescent="0.4">
      <c r="A4" s="628" t="s">
        <v>674</v>
      </c>
      <c r="B4" s="628"/>
      <c r="C4" s="628"/>
      <c r="D4" s="628"/>
      <c r="E4" s="628"/>
      <c r="F4" s="628"/>
      <c r="G4" s="628"/>
      <c r="H4" s="628"/>
      <c r="I4" s="628"/>
      <c r="J4" s="628"/>
      <c r="K4" s="628"/>
      <c r="L4" s="628"/>
      <c r="M4" s="628"/>
      <c r="N4" s="628"/>
      <c r="O4" s="628"/>
      <c r="P4" s="628"/>
      <c r="Q4" s="44"/>
    </row>
    <row r="5" spans="1:22" ht="15.6" x14ac:dyDescent="0.3">
      <c r="A5" s="630" t="s">
        <v>874</v>
      </c>
      <c r="B5" s="630"/>
      <c r="C5" s="630"/>
      <c r="D5" s="630"/>
      <c r="E5" s="630"/>
      <c r="F5" s="630"/>
      <c r="G5" s="630"/>
      <c r="H5" s="630"/>
      <c r="I5" s="630"/>
      <c r="J5" s="630"/>
      <c r="K5" s="630"/>
      <c r="L5" s="630"/>
      <c r="M5" s="630"/>
      <c r="N5" s="630"/>
      <c r="O5" s="630"/>
      <c r="P5" s="630"/>
      <c r="Q5" s="630"/>
    </row>
    <row r="6" spans="1:22" x14ac:dyDescent="0.25">
      <c r="A6" s="36"/>
      <c r="B6" s="36"/>
      <c r="C6" s="157"/>
      <c r="D6" s="36"/>
      <c r="E6" s="36"/>
      <c r="F6" s="36"/>
      <c r="G6" s="36"/>
      <c r="H6" s="36"/>
      <c r="I6" s="36"/>
      <c r="J6" s="36"/>
      <c r="K6" s="36"/>
      <c r="L6" s="36"/>
      <c r="M6" s="36"/>
      <c r="N6" s="36"/>
      <c r="O6" s="36"/>
      <c r="P6" s="36"/>
      <c r="Q6" s="36"/>
      <c r="U6" s="36"/>
    </row>
    <row r="8" spans="1:22" ht="15.6" x14ac:dyDescent="0.3">
      <c r="A8" s="530" t="s">
        <v>240</v>
      </c>
      <c r="B8" s="530"/>
      <c r="C8" s="530"/>
      <c r="D8" s="530"/>
      <c r="E8" s="530"/>
      <c r="F8" s="530"/>
      <c r="G8" s="530"/>
      <c r="H8" s="530"/>
      <c r="I8" s="530"/>
      <c r="J8" s="530"/>
      <c r="K8" s="530"/>
      <c r="L8" s="530"/>
      <c r="M8" s="530"/>
      <c r="N8" s="530"/>
      <c r="O8" s="530"/>
      <c r="P8" s="530"/>
      <c r="Q8" s="530"/>
      <c r="R8" s="530"/>
      <c r="S8" s="530"/>
    </row>
    <row r="9" spans="1:22" ht="15.6" x14ac:dyDescent="0.3">
      <c r="A9" s="47"/>
      <c r="B9" s="40"/>
      <c r="C9" s="40"/>
      <c r="D9" s="40"/>
      <c r="E9" s="40"/>
      <c r="F9" s="40"/>
      <c r="G9" s="40"/>
      <c r="H9" s="40"/>
      <c r="I9" s="40"/>
      <c r="J9" s="40"/>
      <c r="K9" s="40"/>
      <c r="L9" s="40"/>
      <c r="M9" s="40"/>
      <c r="N9" s="40"/>
      <c r="O9" s="40"/>
      <c r="P9" s="631" t="s">
        <v>233</v>
      </c>
      <c r="Q9" s="631"/>
      <c r="R9" s="631"/>
      <c r="S9" s="631"/>
      <c r="U9" s="40"/>
    </row>
    <row r="10" spans="1:22" x14ac:dyDescent="0.25">
      <c r="P10" s="609" t="s">
        <v>884</v>
      </c>
      <c r="Q10" s="609"/>
      <c r="R10" s="609"/>
      <c r="S10" s="609"/>
    </row>
    <row r="11" spans="1:22" ht="28.5" customHeight="1" x14ac:dyDescent="0.25">
      <c r="A11" s="633" t="s">
        <v>26</v>
      </c>
      <c r="B11" s="597" t="s">
        <v>212</v>
      </c>
      <c r="C11" s="597" t="s">
        <v>388</v>
      </c>
      <c r="D11" s="597" t="s">
        <v>497</v>
      </c>
      <c r="E11" s="532" t="s">
        <v>702</v>
      </c>
      <c r="F11" s="532"/>
      <c r="G11" s="532"/>
      <c r="H11" s="501" t="s">
        <v>701</v>
      </c>
      <c r="I11" s="522"/>
      <c r="J11" s="502"/>
      <c r="K11" s="552" t="s">
        <v>390</v>
      </c>
      <c r="L11" s="553"/>
      <c r="M11" s="626"/>
      <c r="N11" s="605" t="s">
        <v>162</v>
      </c>
      <c r="O11" s="632"/>
      <c r="P11" s="603"/>
      <c r="Q11" s="518" t="s">
        <v>887</v>
      </c>
      <c r="R11" s="518"/>
      <c r="S11" s="518"/>
      <c r="T11" s="597" t="s">
        <v>262</v>
      </c>
      <c r="U11" s="597" t="s">
        <v>444</v>
      </c>
      <c r="V11" s="597" t="s">
        <v>391</v>
      </c>
    </row>
    <row r="12" spans="1:22" ht="65.25" customHeight="1" x14ac:dyDescent="0.25">
      <c r="A12" s="634"/>
      <c r="B12" s="598"/>
      <c r="C12" s="598"/>
      <c r="D12" s="598"/>
      <c r="E12" s="5" t="s">
        <v>184</v>
      </c>
      <c r="F12" s="5" t="s">
        <v>213</v>
      </c>
      <c r="G12" s="5" t="s">
        <v>19</v>
      </c>
      <c r="H12" s="5" t="s">
        <v>184</v>
      </c>
      <c r="I12" s="5" t="s">
        <v>213</v>
      </c>
      <c r="J12" s="5" t="s">
        <v>19</v>
      </c>
      <c r="K12" s="5" t="s">
        <v>184</v>
      </c>
      <c r="L12" s="5" t="s">
        <v>213</v>
      </c>
      <c r="M12" s="5" t="s">
        <v>19</v>
      </c>
      <c r="N12" s="5" t="s">
        <v>184</v>
      </c>
      <c r="O12" s="5" t="s">
        <v>213</v>
      </c>
      <c r="P12" s="5" t="s">
        <v>19</v>
      </c>
      <c r="Q12" s="5" t="s">
        <v>244</v>
      </c>
      <c r="R12" s="5" t="s">
        <v>224</v>
      </c>
      <c r="S12" s="5" t="s">
        <v>225</v>
      </c>
      <c r="T12" s="598"/>
      <c r="U12" s="598"/>
      <c r="V12" s="598"/>
    </row>
    <row r="13" spans="1:22" x14ac:dyDescent="0.25">
      <c r="A13" s="156">
        <v>1</v>
      </c>
      <c r="B13" s="110">
        <v>2</v>
      </c>
      <c r="C13" s="8">
        <v>3</v>
      </c>
      <c r="D13" s="110">
        <v>4</v>
      </c>
      <c r="E13" s="110">
        <v>5</v>
      </c>
      <c r="F13" s="8">
        <v>6</v>
      </c>
      <c r="G13" s="110">
        <v>7</v>
      </c>
      <c r="H13" s="110">
        <v>8</v>
      </c>
      <c r="I13" s="8">
        <v>9</v>
      </c>
      <c r="J13" s="110">
        <v>10</v>
      </c>
      <c r="K13" s="110">
        <v>11</v>
      </c>
      <c r="L13" s="8">
        <v>12</v>
      </c>
      <c r="M13" s="110">
        <v>13</v>
      </c>
      <c r="N13" s="110">
        <v>14</v>
      </c>
      <c r="O13" s="8">
        <v>15</v>
      </c>
      <c r="P13" s="110">
        <v>16</v>
      </c>
      <c r="Q13" s="110">
        <v>17</v>
      </c>
      <c r="R13" s="8">
        <v>18</v>
      </c>
      <c r="S13" s="110">
        <v>19</v>
      </c>
      <c r="T13" s="110">
        <v>20</v>
      </c>
      <c r="U13" s="8">
        <v>21</v>
      </c>
      <c r="V13" s="110">
        <v>22</v>
      </c>
    </row>
    <row r="14" spans="1:22" x14ac:dyDescent="0.25">
      <c r="A14" s="18">
        <v>1</v>
      </c>
      <c r="B14" s="19" t="s">
        <v>836</v>
      </c>
      <c r="C14" s="8">
        <v>91</v>
      </c>
      <c r="D14" s="8">
        <v>91</v>
      </c>
      <c r="E14" s="374">
        <v>9.1</v>
      </c>
      <c r="F14" s="8">
        <v>0</v>
      </c>
      <c r="G14" s="374">
        <f>SUM(E14:F14)</f>
        <v>9.1</v>
      </c>
      <c r="H14" s="8">
        <v>0</v>
      </c>
      <c r="I14" s="8">
        <v>0</v>
      </c>
      <c r="J14" s="8">
        <v>0</v>
      </c>
      <c r="K14" s="374">
        <f>E14</f>
        <v>9.1</v>
      </c>
      <c r="L14" s="8">
        <v>0</v>
      </c>
      <c r="M14" s="374">
        <f>SUM(K14:L14)</f>
        <v>9.1</v>
      </c>
      <c r="N14" s="358">
        <v>9.1</v>
      </c>
      <c r="O14" s="341">
        <v>0</v>
      </c>
      <c r="P14" s="8">
        <f>SUM(N14:O14)</f>
        <v>9.1</v>
      </c>
      <c r="Q14" s="374">
        <f>K14-N14</f>
        <v>0</v>
      </c>
      <c r="R14" s="8">
        <v>0</v>
      </c>
      <c r="S14" s="374">
        <f>SUM(Q14:R14)</f>
        <v>0</v>
      </c>
      <c r="T14" s="341" t="s">
        <v>841</v>
      </c>
      <c r="U14" s="8">
        <v>91</v>
      </c>
      <c r="V14" s="8">
        <f>U14</f>
        <v>91</v>
      </c>
    </row>
    <row r="15" spans="1:22" x14ac:dyDescent="0.25">
      <c r="A15" s="18">
        <v>2</v>
      </c>
      <c r="B15" s="19" t="s">
        <v>837</v>
      </c>
      <c r="C15" s="8">
        <v>163</v>
      </c>
      <c r="D15" s="8">
        <v>163</v>
      </c>
      <c r="E15" s="374">
        <v>16.3</v>
      </c>
      <c r="F15" s="8">
        <v>0</v>
      </c>
      <c r="G15" s="374">
        <f t="shared" ref="G15:G17" si="0">SUM(E15:F15)</f>
        <v>16.3</v>
      </c>
      <c r="H15" s="8">
        <v>0</v>
      </c>
      <c r="I15" s="8">
        <v>0</v>
      </c>
      <c r="J15" s="8">
        <v>0</v>
      </c>
      <c r="K15" s="374">
        <f t="shared" ref="K15:K17" si="1">E15</f>
        <v>16.3</v>
      </c>
      <c r="L15" s="8">
        <v>0</v>
      </c>
      <c r="M15" s="374">
        <f t="shared" ref="M15:M17" si="2">SUM(K15:L15)</f>
        <v>16.3</v>
      </c>
      <c r="N15" s="374">
        <v>16.3</v>
      </c>
      <c r="O15" s="8">
        <v>0</v>
      </c>
      <c r="P15" s="8">
        <f t="shared" ref="P15:P16" si="3">SUM(N15:O15)</f>
        <v>16.3</v>
      </c>
      <c r="Q15" s="374">
        <f t="shared" ref="Q15:Q16" si="4">K15-N15</f>
        <v>0</v>
      </c>
      <c r="R15" s="8">
        <v>0</v>
      </c>
      <c r="S15" s="374">
        <f t="shared" ref="S15:S17" si="5">SUM(Q15:R15)</f>
        <v>0</v>
      </c>
      <c r="T15" s="341" t="s">
        <v>841</v>
      </c>
      <c r="U15" s="8">
        <v>163</v>
      </c>
      <c r="V15" s="8">
        <f t="shared" ref="V15:V17" si="6">U15</f>
        <v>163</v>
      </c>
    </row>
    <row r="16" spans="1:22" ht="13.5" customHeight="1" x14ac:dyDescent="0.25">
      <c r="A16" s="18">
        <v>3</v>
      </c>
      <c r="B16" s="19" t="s">
        <v>838</v>
      </c>
      <c r="C16" s="8">
        <v>44</v>
      </c>
      <c r="D16" s="8">
        <v>44</v>
      </c>
      <c r="E16" s="374">
        <v>4.4000000000000004</v>
      </c>
      <c r="F16" s="8">
        <v>0</v>
      </c>
      <c r="G16" s="374">
        <f t="shared" si="0"/>
        <v>4.4000000000000004</v>
      </c>
      <c r="H16" s="8">
        <v>0</v>
      </c>
      <c r="I16" s="8">
        <v>0</v>
      </c>
      <c r="J16" s="8">
        <v>0</v>
      </c>
      <c r="K16" s="374">
        <f t="shared" si="1"/>
        <v>4.4000000000000004</v>
      </c>
      <c r="L16" s="8">
        <v>0</v>
      </c>
      <c r="M16" s="374">
        <f t="shared" si="2"/>
        <v>4.4000000000000004</v>
      </c>
      <c r="N16" s="374">
        <v>4.4000000000000004</v>
      </c>
      <c r="O16" s="8">
        <v>0</v>
      </c>
      <c r="P16" s="8">
        <f t="shared" si="3"/>
        <v>4.4000000000000004</v>
      </c>
      <c r="Q16" s="374">
        <f t="shared" si="4"/>
        <v>0</v>
      </c>
      <c r="R16" s="8">
        <v>0</v>
      </c>
      <c r="S16" s="374">
        <f t="shared" si="5"/>
        <v>0</v>
      </c>
      <c r="T16" s="341" t="s">
        <v>841</v>
      </c>
      <c r="U16" s="8">
        <v>44</v>
      </c>
      <c r="V16" s="8">
        <f t="shared" si="6"/>
        <v>44</v>
      </c>
    </row>
    <row r="17" spans="1:22" x14ac:dyDescent="0.25">
      <c r="A17" s="30" t="s">
        <v>19</v>
      </c>
      <c r="B17" s="9"/>
      <c r="C17" s="344">
        <f>SUM(C14:C16)</f>
        <v>298</v>
      </c>
      <c r="D17" s="344">
        <f>SUM(D14:D16)</f>
        <v>298</v>
      </c>
      <c r="E17" s="375">
        <v>29.8</v>
      </c>
      <c r="F17" s="344">
        <v>0</v>
      </c>
      <c r="G17" s="375">
        <f t="shared" si="0"/>
        <v>29.8</v>
      </c>
      <c r="H17" s="344">
        <v>0</v>
      </c>
      <c r="I17" s="344">
        <v>0</v>
      </c>
      <c r="J17" s="344">
        <v>0</v>
      </c>
      <c r="K17" s="375">
        <f t="shared" si="1"/>
        <v>29.8</v>
      </c>
      <c r="L17" s="344">
        <v>0</v>
      </c>
      <c r="M17" s="375">
        <f t="shared" si="2"/>
        <v>29.8</v>
      </c>
      <c r="N17" s="375">
        <f>SUM(N14:N16)</f>
        <v>29.799999999999997</v>
      </c>
      <c r="O17" s="344">
        <v>0</v>
      </c>
      <c r="P17" s="344">
        <f>SUM(N17:O17)</f>
        <v>29.799999999999997</v>
      </c>
      <c r="Q17" s="375">
        <f>K17-N17</f>
        <v>0</v>
      </c>
      <c r="R17" s="344">
        <v>0</v>
      </c>
      <c r="S17" s="375">
        <f t="shared" si="5"/>
        <v>0</v>
      </c>
      <c r="T17" s="344"/>
      <c r="U17" s="344">
        <f>SUM(U14:U16)</f>
        <v>298</v>
      </c>
      <c r="V17" s="344">
        <f t="shared" si="6"/>
        <v>298</v>
      </c>
    </row>
    <row r="22" spans="1:22" x14ac:dyDescent="0.25">
      <c r="A22" s="15" t="s">
        <v>12</v>
      </c>
      <c r="B22" s="15"/>
      <c r="C22" s="15"/>
      <c r="D22" s="15"/>
      <c r="E22" s="15"/>
      <c r="F22" s="15"/>
      <c r="G22" s="15"/>
      <c r="H22" s="15"/>
      <c r="I22" s="15"/>
      <c r="J22" s="15"/>
      <c r="K22" s="15"/>
      <c r="L22" s="15"/>
      <c r="M22" s="15"/>
      <c r="N22" s="16"/>
      <c r="O22" s="16"/>
      <c r="P22" s="493" t="s">
        <v>13</v>
      </c>
      <c r="Q22" s="493"/>
      <c r="U22" s="15"/>
    </row>
    <row r="23" spans="1:22" x14ac:dyDescent="0.25">
      <c r="A23" s="493" t="s">
        <v>14</v>
      </c>
      <c r="B23" s="493"/>
      <c r="C23" s="493"/>
      <c r="D23" s="493"/>
      <c r="E23" s="493"/>
      <c r="F23" s="493"/>
      <c r="G23" s="493"/>
      <c r="H23" s="493"/>
      <c r="I23" s="493"/>
      <c r="J23" s="493"/>
      <c r="K23" s="493"/>
      <c r="L23" s="493"/>
      <c r="M23" s="493"/>
      <c r="N23" s="493"/>
      <c r="O23" s="493"/>
      <c r="P23" s="493"/>
      <c r="Q23" s="493"/>
    </row>
    <row r="24" spans="1:22" x14ac:dyDescent="0.25">
      <c r="A24" s="493" t="s">
        <v>20</v>
      </c>
      <c r="B24" s="493"/>
      <c r="C24" s="493"/>
      <c r="D24" s="493"/>
      <c r="E24" s="493"/>
      <c r="F24" s="493"/>
      <c r="G24" s="493"/>
      <c r="H24" s="493"/>
      <c r="I24" s="493"/>
      <c r="J24" s="493"/>
      <c r="K24" s="493"/>
      <c r="L24" s="493"/>
      <c r="M24" s="493"/>
      <c r="N24" s="493"/>
      <c r="O24" s="493"/>
      <c r="P24" s="493"/>
      <c r="Q24" s="493"/>
    </row>
    <row r="25" spans="1:22" x14ac:dyDescent="0.25">
      <c r="O25" s="531" t="s">
        <v>86</v>
      </c>
      <c r="P25" s="531"/>
      <c r="Q25" s="531"/>
    </row>
  </sheetData>
  <mergeCells count="23">
    <mergeCell ref="O25:Q25"/>
    <mergeCell ref="P22:Q22"/>
    <mergeCell ref="A23:Q23"/>
    <mergeCell ref="A24:Q24"/>
    <mergeCell ref="H11:J11"/>
    <mergeCell ref="Q11:S11"/>
    <mergeCell ref="E11:G11"/>
    <mergeCell ref="A4:P4"/>
    <mergeCell ref="V11:V12"/>
    <mergeCell ref="Q1:S1"/>
    <mergeCell ref="A3:Q3"/>
    <mergeCell ref="A5:Q5"/>
    <mergeCell ref="A8:S8"/>
    <mergeCell ref="P9:S9"/>
    <mergeCell ref="C11:C12"/>
    <mergeCell ref="B11:B12"/>
    <mergeCell ref="N11:P11"/>
    <mergeCell ref="A11:A12"/>
    <mergeCell ref="U11:U12"/>
    <mergeCell ref="P10:S10"/>
    <mergeCell ref="T11:T12"/>
    <mergeCell ref="K11:M11"/>
    <mergeCell ref="D11:D12"/>
  </mergeCells>
  <printOptions horizontalCentered="1"/>
  <pageMargins left="0.31496062992125984" right="0.31496062992125984" top="0.23622047244094491" bottom="0"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SheetLayoutView="70" workbookViewId="0">
      <selection activeCell="R13" sqref="R13:R16"/>
    </sheetView>
  </sheetViews>
  <sheetFormatPr defaultRowHeight="13.2" x14ac:dyDescent="0.25"/>
  <cols>
    <col min="2" max="2" width="15.109375" bestFit="1" customWidth="1"/>
    <col min="3" max="3" width="14.6640625" customWidth="1"/>
    <col min="4" max="4" width="9" customWidth="1"/>
    <col min="5" max="5" width="9.88671875" customWidth="1"/>
    <col min="6" max="6" width="10.109375" customWidth="1"/>
    <col min="7" max="7" width="9.6640625" customWidth="1"/>
    <col min="10" max="10" width="6.5546875" customWidth="1"/>
    <col min="11" max="11" width="8.33203125" customWidth="1"/>
    <col min="12" max="12" width="7.109375" customWidth="1"/>
    <col min="13" max="13" width="7.44140625" customWidth="1"/>
    <col min="14" max="14" width="8" customWidth="1"/>
    <col min="15" max="16" width="7.5546875" customWidth="1"/>
    <col min="20" max="20" width="10.44140625" customWidth="1"/>
    <col min="21" max="21" width="11.109375" customWidth="1"/>
    <col min="22" max="22" width="11.88671875" customWidth="1"/>
  </cols>
  <sheetData>
    <row r="1" spans="1:22" ht="15.6" x14ac:dyDescent="0.3">
      <c r="Q1" s="629" t="s">
        <v>214</v>
      </c>
      <c r="R1" s="629"/>
      <c r="S1" s="629"/>
    </row>
    <row r="3" spans="1:22" ht="15" x14ac:dyDescent="0.25">
      <c r="A3" s="600" t="s">
        <v>0</v>
      </c>
      <c r="B3" s="600"/>
      <c r="C3" s="600"/>
      <c r="D3" s="600"/>
      <c r="E3" s="600"/>
      <c r="F3" s="600"/>
      <c r="G3" s="600"/>
      <c r="H3" s="600"/>
      <c r="I3" s="600"/>
      <c r="J3" s="600"/>
      <c r="K3" s="600"/>
      <c r="L3" s="600"/>
      <c r="M3" s="600"/>
      <c r="N3" s="600"/>
      <c r="O3" s="600"/>
      <c r="P3" s="600"/>
      <c r="Q3" s="600"/>
    </row>
    <row r="4" spans="1:22" ht="21" x14ac:dyDescent="0.4">
      <c r="A4" s="628" t="s">
        <v>674</v>
      </c>
      <c r="B4" s="628"/>
      <c r="C4" s="628"/>
      <c r="D4" s="628"/>
      <c r="E4" s="628"/>
      <c r="F4" s="628"/>
      <c r="G4" s="628"/>
      <c r="H4" s="628"/>
      <c r="I4" s="628"/>
      <c r="J4" s="628"/>
      <c r="K4" s="628"/>
      <c r="L4" s="628"/>
      <c r="M4" s="628"/>
      <c r="N4" s="628"/>
      <c r="O4" s="628"/>
      <c r="P4" s="628"/>
      <c r="Q4" s="44"/>
    </row>
    <row r="5" spans="1:22" ht="15.6" x14ac:dyDescent="0.3">
      <c r="A5" s="630" t="s">
        <v>875</v>
      </c>
      <c r="B5" s="630"/>
      <c r="C5" s="630"/>
      <c r="D5" s="630"/>
      <c r="E5" s="630"/>
      <c r="F5" s="630"/>
      <c r="G5" s="630"/>
      <c r="H5" s="630"/>
      <c r="I5" s="630"/>
      <c r="J5" s="630"/>
      <c r="K5" s="630"/>
      <c r="L5" s="630"/>
      <c r="M5" s="630"/>
      <c r="N5" s="630"/>
      <c r="O5" s="630"/>
      <c r="P5" s="630"/>
      <c r="Q5" s="630"/>
    </row>
    <row r="6" spans="1:22" x14ac:dyDescent="0.25">
      <c r="A6" s="36"/>
      <c r="B6" s="36"/>
      <c r="C6" s="157"/>
      <c r="D6" s="36"/>
      <c r="E6" s="36"/>
      <c r="F6" s="36"/>
      <c r="G6" s="36"/>
      <c r="H6" s="36"/>
      <c r="I6" s="36"/>
      <c r="J6" s="36"/>
      <c r="K6" s="36"/>
      <c r="L6" s="36"/>
      <c r="M6" s="36"/>
      <c r="N6" s="36"/>
      <c r="O6" s="36"/>
      <c r="P6" s="36"/>
      <c r="Q6" s="36"/>
      <c r="U6" s="36"/>
    </row>
    <row r="7" spans="1:22" ht="15.6" x14ac:dyDescent="0.3">
      <c r="A7" s="530" t="s">
        <v>455</v>
      </c>
      <c r="B7" s="530"/>
      <c r="C7" s="530"/>
      <c r="D7" s="530"/>
      <c r="E7" s="530"/>
      <c r="F7" s="530"/>
      <c r="G7" s="530"/>
      <c r="H7" s="530"/>
      <c r="I7" s="530"/>
      <c r="J7" s="530"/>
      <c r="K7" s="530"/>
      <c r="L7" s="530"/>
      <c r="M7" s="530"/>
      <c r="N7" s="530"/>
      <c r="O7" s="530"/>
      <c r="P7" s="530"/>
      <c r="Q7" s="530"/>
      <c r="R7" s="530"/>
      <c r="S7" s="530"/>
    </row>
    <row r="8" spans="1:22" ht="15.6" x14ac:dyDescent="0.3">
      <c r="A8" s="47"/>
      <c r="B8" s="40"/>
      <c r="C8" s="40"/>
      <c r="D8" s="40"/>
      <c r="E8" s="40"/>
      <c r="F8" s="40"/>
      <c r="G8" s="40"/>
      <c r="H8" s="40"/>
      <c r="I8" s="40"/>
      <c r="J8" s="40"/>
      <c r="K8" s="40"/>
      <c r="L8" s="40"/>
      <c r="M8" s="40"/>
      <c r="N8" s="40"/>
      <c r="O8" s="40"/>
      <c r="P8" s="631" t="s">
        <v>233</v>
      </c>
      <c r="Q8" s="631"/>
      <c r="R8" s="631"/>
      <c r="S8" s="631"/>
      <c r="U8" s="40"/>
    </row>
    <row r="9" spans="1:22" x14ac:dyDescent="0.25">
      <c r="P9" s="609" t="s">
        <v>884</v>
      </c>
      <c r="Q9" s="609"/>
      <c r="R9" s="609"/>
      <c r="S9" s="609"/>
    </row>
    <row r="10" spans="1:22" ht="28.5" customHeight="1" x14ac:dyDescent="0.25">
      <c r="A10" s="633" t="s">
        <v>26</v>
      </c>
      <c r="B10" s="597" t="s">
        <v>212</v>
      </c>
      <c r="C10" s="597" t="s">
        <v>388</v>
      </c>
      <c r="D10" s="597" t="s">
        <v>498</v>
      </c>
      <c r="E10" s="532" t="s">
        <v>702</v>
      </c>
      <c r="F10" s="532"/>
      <c r="G10" s="532"/>
      <c r="H10" s="501" t="s">
        <v>701</v>
      </c>
      <c r="I10" s="522"/>
      <c r="J10" s="502"/>
      <c r="K10" s="552" t="s">
        <v>390</v>
      </c>
      <c r="L10" s="553"/>
      <c r="M10" s="626"/>
      <c r="N10" s="605" t="s">
        <v>162</v>
      </c>
      <c r="O10" s="632"/>
      <c r="P10" s="603"/>
      <c r="Q10" s="518" t="s">
        <v>887</v>
      </c>
      <c r="R10" s="518"/>
      <c r="S10" s="518"/>
      <c r="T10" s="597" t="s">
        <v>262</v>
      </c>
      <c r="U10" s="597" t="s">
        <v>444</v>
      </c>
      <c r="V10" s="597" t="s">
        <v>391</v>
      </c>
    </row>
    <row r="11" spans="1:22" ht="69" customHeight="1" x14ac:dyDescent="0.25">
      <c r="A11" s="634"/>
      <c r="B11" s="598"/>
      <c r="C11" s="598"/>
      <c r="D11" s="598"/>
      <c r="E11" s="5" t="s">
        <v>184</v>
      </c>
      <c r="F11" s="5" t="s">
        <v>213</v>
      </c>
      <c r="G11" s="5" t="s">
        <v>19</v>
      </c>
      <c r="H11" s="5" t="s">
        <v>184</v>
      </c>
      <c r="I11" s="5" t="s">
        <v>213</v>
      </c>
      <c r="J11" s="5" t="s">
        <v>19</v>
      </c>
      <c r="K11" s="5" t="s">
        <v>184</v>
      </c>
      <c r="L11" s="5" t="s">
        <v>213</v>
      </c>
      <c r="M11" s="5" t="s">
        <v>19</v>
      </c>
      <c r="N11" s="5" t="s">
        <v>184</v>
      </c>
      <c r="O11" s="5" t="s">
        <v>213</v>
      </c>
      <c r="P11" s="5" t="s">
        <v>19</v>
      </c>
      <c r="Q11" s="5" t="s">
        <v>244</v>
      </c>
      <c r="R11" s="5" t="s">
        <v>224</v>
      </c>
      <c r="S11" s="5" t="s">
        <v>225</v>
      </c>
      <c r="T11" s="598"/>
      <c r="U11" s="598"/>
      <c r="V11" s="598"/>
    </row>
    <row r="12" spans="1:22" x14ac:dyDescent="0.25">
      <c r="A12" s="156">
        <v>1</v>
      </c>
      <c r="B12" s="110">
        <v>2</v>
      </c>
      <c r="C12" s="8">
        <v>3</v>
      </c>
      <c r="D12" s="156">
        <v>4</v>
      </c>
      <c r="E12" s="110">
        <v>5</v>
      </c>
      <c r="F12" s="8">
        <v>6</v>
      </c>
      <c r="G12" s="156">
        <v>7</v>
      </c>
      <c r="H12" s="110">
        <v>8</v>
      </c>
      <c r="I12" s="8">
        <v>9</v>
      </c>
      <c r="J12" s="156">
        <v>10</v>
      </c>
      <c r="K12" s="110">
        <v>11</v>
      </c>
      <c r="L12" s="8">
        <v>12</v>
      </c>
      <c r="M12" s="156">
        <v>13</v>
      </c>
      <c r="N12" s="110">
        <v>14</v>
      </c>
      <c r="O12" s="8">
        <v>15</v>
      </c>
      <c r="P12" s="156">
        <v>16</v>
      </c>
      <c r="Q12" s="110">
        <v>17</v>
      </c>
      <c r="R12" s="8">
        <v>18</v>
      </c>
      <c r="S12" s="156">
        <v>19</v>
      </c>
      <c r="T12" s="110">
        <v>20</v>
      </c>
      <c r="U12" s="156">
        <v>21</v>
      </c>
      <c r="V12" s="110">
        <v>22</v>
      </c>
    </row>
    <row r="13" spans="1:22" x14ac:dyDescent="0.25">
      <c r="A13" s="18">
        <v>1</v>
      </c>
      <c r="B13" s="19" t="s">
        <v>836</v>
      </c>
      <c r="C13" s="8">
        <v>223</v>
      </c>
      <c r="D13" s="8">
        <v>223</v>
      </c>
      <c r="E13" s="8">
        <v>22.3</v>
      </c>
      <c r="F13" s="8">
        <v>0</v>
      </c>
      <c r="G13" s="8">
        <f>SUM(E13:F13)</f>
        <v>22.3</v>
      </c>
      <c r="H13" s="8">
        <v>0</v>
      </c>
      <c r="I13" s="8">
        <v>0</v>
      </c>
      <c r="J13" s="8">
        <v>0</v>
      </c>
      <c r="K13" s="8">
        <v>22.3</v>
      </c>
      <c r="L13" s="8">
        <v>0</v>
      </c>
      <c r="M13" s="8">
        <f>SUM(K13:L13)</f>
        <v>22.3</v>
      </c>
      <c r="N13" s="8">
        <v>22.3</v>
      </c>
      <c r="O13" s="8">
        <v>0</v>
      </c>
      <c r="P13" s="8">
        <f>SUM(N13:O13)</f>
        <v>22.3</v>
      </c>
      <c r="Q13" s="8">
        <f>K13-N13</f>
        <v>0</v>
      </c>
      <c r="R13" s="8">
        <v>0</v>
      </c>
      <c r="S13" s="8">
        <f>SUM(Q13:R13)</f>
        <v>0</v>
      </c>
      <c r="T13" s="341" t="s">
        <v>841</v>
      </c>
      <c r="U13" s="8">
        <v>223</v>
      </c>
      <c r="V13" s="8">
        <f>U13</f>
        <v>223</v>
      </c>
    </row>
    <row r="14" spans="1:22" x14ac:dyDescent="0.25">
      <c r="A14" s="18">
        <v>2</v>
      </c>
      <c r="B14" s="19" t="s">
        <v>837</v>
      </c>
      <c r="C14" s="8">
        <v>148</v>
      </c>
      <c r="D14" s="8">
        <v>148</v>
      </c>
      <c r="E14" s="8">
        <v>14.8</v>
      </c>
      <c r="F14" s="8">
        <v>0</v>
      </c>
      <c r="G14" s="8">
        <f t="shared" ref="G14:G16" si="0">SUM(E14:F14)</f>
        <v>14.8</v>
      </c>
      <c r="H14" s="8">
        <v>0</v>
      </c>
      <c r="I14" s="8">
        <v>0</v>
      </c>
      <c r="J14" s="8">
        <v>0</v>
      </c>
      <c r="K14" s="8">
        <v>14.8</v>
      </c>
      <c r="L14" s="8">
        <v>0</v>
      </c>
      <c r="M14" s="8">
        <f t="shared" ref="M14:M16" si="1">SUM(K14:L14)</f>
        <v>14.8</v>
      </c>
      <c r="N14" s="8">
        <v>14.8</v>
      </c>
      <c r="O14" s="8">
        <v>0</v>
      </c>
      <c r="P14" s="8">
        <f t="shared" ref="P14:P16" si="2">SUM(N14:O14)</f>
        <v>14.8</v>
      </c>
      <c r="Q14" s="8">
        <f t="shared" ref="Q14:Q16" si="3">K14-N14</f>
        <v>0</v>
      </c>
      <c r="R14" s="8">
        <v>0</v>
      </c>
      <c r="S14" s="8">
        <f t="shared" ref="S14:S16" si="4">SUM(Q14:R14)</f>
        <v>0</v>
      </c>
      <c r="T14" s="341" t="s">
        <v>841</v>
      </c>
      <c r="U14" s="8">
        <v>148</v>
      </c>
      <c r="V14" s="8">
        <f t="shared" ref="V14:V16" si="5">U14</f>
        <v>148</v>
      </c>
    </row>
    <row r="15" spans="1:22" x14ac:dyDescent="0.25">
      <c r="A15" s="18">
        <v>3</v>
      </c>
      <c r="B15" s="19" t="s">
        <v>838</v>
      </c>
      <c r="C15" s="8">
        <v>52</v>
      </c>
      <c r="D15" s="8">
        <v>52</v>
      </c>
      <c r="E15" s="8">
        <v>5.2</v>
      </c>
      <c r="F15" s="8">
        <v>0</v>
      </c>
      <c r="G15" s="8">
        <f t="shared" si="0"/>
        <v>5.2</v>
      </c>
      <c r="H15" s="8">
        <v>0</v>
      </c>
      <c r="I15" s="8">
        <v>0</v>
      </c>
      <c r="J15" s="8">
        <v>0</v>
      </c>
      <c r="K15" s="8">
        <v>5.2</v>
      </c>
      <c r="L15" s="8">
        <v>0</v>
      </c>
      <c r="M15" s="8">
        <f t="shared" si="1"/>
        <v>5.2</v>
      </c>
      <c r="N15" s="8">
        <v>5.2</v>
      </c>
      <c r="O15" s="8">
        <v>0</v>
      </c>
      <c r="P15" s="8">
        <f t="shared" si="2"/>
        <v>5.2</v>
      </c>
      <c r="Q15" s="8">
        <f t="shared" si="3"/>
        <v>0</v>
      </c>
      <c r="R15" s="8">
        <v>0</v>
      </c>
      <c r="S15" s="8">
        <f t="shared" si="4"/>
        <v>0</v>
      </c>
      <c r="T15" s="341" t="s">
        <v>841</v>
      </c>
      <c r="U15" s="8">
        <v>52</v>
      </c>
      <c r="V15" s="8">
        <f t="shared" si="5"/>
        <v>52</v>
      </c>
    </row>
    <row r="16" spans="1:22" x14ac:dyDescent="0.25">
      <c r="A16" s="30" t="s">
        <v>19</v>
      </c>
      <c r="B16" s="9"/>
      <c r="C16" s="344">
        <f>SUM(C13:C15)</f>
        <v>423</v>
      </c>
      <c r="D16" s="344">
        <f>SUM(D13:D15)</f>
        <v>423</v>
      </c>
      <c r="E16" s="344">
        <f>SUM(E13:E15)</f>
        <v>42.300000000000004</v>
      </c>
      <c r="F16" s="344">
        <v>0</v>
      </c>
      <c r="G16" s="344">
        <f t="shared" si="0"/>
        <v>42.300000000000004</v>
      </c>
      <c r="H16" s="344">
        <v>0</v>
      </c>
      <c r="I16" s="344">
        <v>0</v>
      </c>
      <c r="J16" s="344">
        <v>0</v>
      </c>
      <c r="K16" s="344">
        <f>SUM(K13:K15)</f>
        <v>42.300000000000004</v>
      </c>
      <c r="L16" s="344">
        <v>0</v>
      </c>
      <c r="M16" s="344">
        <f t="shared" si="1"/>
        <v>42.300000000000004</v>
      </c>
      <c r="N16" s="344">
        <f>SUM(N13:N15)</f>
        <v>42.300000000000004</v>
      </c>
      <c r="O16" s="344">
        <v>0</v>
      </c>
      <c r="P16" s="344">
        <f t="shared" si="2"/>
        <v>42.300000000000004</v>
      </c>
      <c r="Q16" s="344">
        <f t="shared" si="3"/>
        <v>0</v>
      </c>
      <c r="R16" s="344">
        <v>0</v>
      </c>
      <c r="S16" s="344">
        <f t="shared" si="4"/>
        <v>0</v>
      </c>
      <c r="T16" s="344"/>
      <c r="U16" s="344">
        <f>SUM(U13:U15)</f>
        <v>423</v>
      </c>
      <c r="V16" s="344">
        <f t="shared" si="5"/>
        <v>423</v>
      </c>
    </row>
    <row r="21" spans="1:21" x14ac:dyDescent="0.25">
      <c r="A21" s="15" t="s">
        <v>12</v>
      </c>
      <c r="B21" s="15"/>
      <c r="C21" s="15"/>
      <c r="D21" s="15"/>
      <c r="E21" s="15"/>
      <c r="F21" s="15"/>
      <c r="G21" s="15"/>
      <c r="H21" s="15"/>
      <c r="I21" s="15"/>
      <c r="J21" s="15"/>
      <c r="K21" s="15"/>
      <c r="L21" s="15"/>
      <c r="M21" s="15"/>
      <c r="N21" s="16"/>
      <c r="O21" s="16"/>
      <c r="P21" s="493" t="s">
        <v>13</v>
      </c>
      <c r="Q21" s="493"/>
      <c r="U21" s="15"/>
    </row>
    <row r="22" spans="1:21" x14ac:dyDescent="0.25">
      <c r="A22" s="493" t="s">
        <v>14</v>
      </c>
      <c r="B22" s="493"/>
      <c r="C22" s="493"/>
      <c r="D22" s="493"/>
      <c r="E22" s="493"/>
      <c r="F22" s="493"/>
      <c r="G22" s="493"/>
      <c r="H22" s="493"/>
      <c r="I22" s="493"/>
      <c r="J22" s="493"/>
      <c r="K22" s="493"/>
      <c r="L22" s="493"/>
      <c r="M22" s="493"/>
      <c r="N22" s="493"/>
      <c r="O22" s="493"/>
      <c r="P22" s="493"/>
      <c r="Q22" s="493"/>
    </row>
    <row r="23" spans="1:21" x14ac:dyDescent="0.25">
      <c r="A23" s="493" t="s">
        <v>20</v>
      </c>
      <c r="B23" s="493"/>
      <c r="C23" s="493"/>
      <c r="D23" s="493"/>
      <c r="E23" s="493"/>
      <c r="F23" s="493"/>
      <c r="G23" s="493"/>
      <c r="H23" s="493"/>
      <c r="I23" s="493"/>
      <c r="J23" s="493"/>
      <c r="K23" s="493"/>
      <c r="L23" s="493"/>
      <c r="M23" s="493"/>
      <c r="N23" s="493"/>
      <c r="O23" s="493"/>
      <c r="P23" s="493"/>
      <c r="Q23" s="493"/>
    </row>
    <row r="24" spans="1:21" x14ac:dyDescent="0.25">
      <c r="O24" s="531" t="s">
        <v>86</v>
      </c>
      <c r="P24" s="531"/>
      <c r="Q24" s="531"/>
    </row>
  </sheetData>
  <mergeCells count="23">
    <mergeCell ref="Q1:S1"/>
    <mergeCell ref="A3:Q3"/>
    <mergeCell ref="A4:P4"/>
    <mergeCell ref="A5:Q5"/>
    <mergeCell ref="A7:S7"/>
    <mergeCell ref="P8:S8"/>
    <mergeCell ref="P9:S9"/>
    <mergeCell ref="A10:A11"/>
    <mergeCell ref="B10:B11"/>
    <mergeCell ref="C10:C11"/>
    <mergeCell ref="D10:D11"/>
    <mergeCell ref="E10:G10"/>
    <mergeCell ref="H10:J10"/>
    <mergeCell ref="K10:M10"/>
    <mergeCell ref="N10:P10"/>
    <mergeCell ref="Q10:S10"/>
    <mergeCell ref="O24:Q24"/>
    <mergeCell ref="U10:U11"/>
    <mergeCell ref="T10:T11"/>
    <mergeCell ref="V10:V11"/>
    <mergeCell ref="P21:Q21"/>
    <mergeCell ref="A22:Q22"/>
    <mergeCell ref="A23:Q23"/>
  </mergeCells>
  <printOptions horizontalCentered="1"/>
  <pageMargins left="0.2" right="0.2" top="0.23622047244094491" bottom="0.27559055118110237" header="0.31496062992125984" footer="0.43307086614173229"/>
  <pageSetup paperSize="9"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SheetLayoutView="86" workbookViewId="0">
      <selection activeCell="E21" sqref="E21:I21"/>
    </sheetView>
  </sheetViews>
  <sheetFormatPr defaultColWidth="9.109375" defaultRowHeight="13.2" x14ac:dyDescent="0.25"/>
  <cols>
    <col min="1" max="1" width="7.44140625" style="16" customWidth="1"/>
    <col min="2" max="2" width="17.109375" style="16" customWidth="1"/>
    <col min="3" max="3" width="16.5546875" style="16" customWidth="1"/>
    <col min="4" max="4" width="14.109375" style="16" customWidth="1"/>
    <col min="5" max="5" width="17.6640625" style="16" customWidth="1"/>
    <col min="6" max="6" width="18" style="320" customWidth="1"/>
    <col min="7" max="7" width="22.5546875" style="16" customWidth="1"/>
    <col min="8" max="8" width="12.88671875" style="16" customWidth="1"/>
    <col min="9" max="9" width="23.44140625" style="16" customWidth="1"/>
    <col min="10" max="16384" width="9.109375" style="16"/>
  </cols>
  <sheetData>
    <row r="1" spans="1:22" customFormat="1" ht="15.6" x14ac:dyDescent="0.3">
      <c r="I1" s="41" t="s">
        <v>68</v>
      </c>
      <c r="J1" s="43"/>
    </row>
    <row r="2" spans="1:22" customFormat="1" ht="15" x14ac:dyDescent="0.25">
      <c r="A2" s="600" t="s">
        <v>0</v>
      </c>
      <c r="B2" s="600"/>
      <c r="C2" s="600"/>
      <c r="D2" s="600"/>
      <c r="E2" s="600"/>
      <c r="F2" s="600"/>
      <c r="G2" s="600"/>
      <c r="H2" s="600"/>
      <c r="I2" s="600"/>
      <c r="J2" s="45"/>
    </row>
    <row r="3" spans="1:22" customFormat="1" ht="21" x14ac:dyDescent="0.4">
      <c r="A3" s="529" t="s">
        <v>674</v>
      </c>
      <c r="B3" s="529"/>
      <c r="C3" s="529"/>
      <c r="D3" s="529"/>
      <c r="E3" s="529"/>
      <c r="F3" s="529"/>
      <c r="G3" s="529"/>
      <c r="H3" s="529"/>
      <c r="I3" s="529"/>
      <c r="J3" s="44"/>
    </row>
    <row r="4" spans="1:22" customFormat="1" ht="10.5" customHeight="1" x14ac:dyDescent="0.25"/>
    <row r="5" spans="1:22" ht="30.75" customHeight="1" x14ac:dyDescent="0.25">
      <c r="A5" s="635" t="s">
        <v>703</v>
      </c>
      <c r="B5" s="635"/>
      <c r="C5" s="635"/>
      <c r="D5" s="635"/>
      <c r="E5" s="635"/>
      <c r="F5" s="635"/>
      <c r="G5" s="635"/>
      <c r="H5" s="635"/>
      <c r="I5" s="635"/>
    </row>
    <row r="7" spans="1:22" ht="0.75" customHeight="1" x14ac:dyDescent="0.25"/>
    <row r="8" spans="1:22" x14ac:dyDescent="0.25">
      <c r="A8" s="483" t="s">
        <v>876</v>
      </c>
      <c r="B8" s="483"/>
      <c r="C8" s="483"/>
      <c r="I8" s="33" t="s">
        <v>25</v>
      </c>
    </row>
    <row r="9" spans="1:22" x14ac:dyDescent="0.25">
      <c r="D9" s="589" t="s">
        <v>884</v>
      </c>
      <c r="E9" s="589"/>
      <c r="F9" s="589"/>
      <c r="G9" s="589"/>
      <c r="H9" s="589"/>
      <c r="I9" s="589"/>
      <c r="U9" s="19"/>
      <c r="V9" s="22"/>
    </row>
    <row r="10" spans="1:22" ht="44.25" customHeight="1" x14ac:dyDescent="0.25">
      <c r="A10" s="5" t="s">
        <v>2</v>
      </c>
      <c r="B10" s="5" t="s">
        <v>3</v>
      </c>
      <c r="C10" s="2" t="s">
        <v>702</v>
      </c>
      <c r="D10" s="2" t="s">
        <v>704</v>
      </c>
      <c r="E10" s="2" t="s">
        <v>120</v>
      </c>
      <c r="F10" s="319" t="s">
        <v>236</v>
      </c>
      <c r="G10" s="2" t="s">
        <v>456</v>
      </c>
      <c r="H10" s="2" t="s">
        <v>162</v>
      </c>
      <c r="I10" s="34" t="s">
        <v>785</v>
      </c>
    </row>
    <row r="11" spans="1:22" s="117" customFormat="1" ht="15.75" customHeight="1" x14ac:dyDescent="0.25">
      <c r="A11" s="68">
        <v>1</v>
      </c>
      <c r="B11" s="67">
        <v>2</v>
      </c>
      <c r="C11" s="68">
        <v>3</v>
      </c>
      <c r="D11" s="67">
        <v>4</v>
      </c>
      <c r="E11" s="68">
        <v>5</v>
      </c>
      <c r="F11" s="67">
        <v>6</v>
      </c>
      <c r="G11" s="68">
        <v>7</v>
      </c>
      <c r="H11" s="67">
        <v>8</v>
      </c>
      <c r="I11" s="68">
        <v>9</v>
      </c>
    </row>
    <row r="12" spans="1:22" x14ac:dyDescent="0.25">
      <c r="A12" s="18">
        <v>1</v>
      </c>
      <c r="B12" s="19" t="s">
        <v>836</v>
      </c>
      <c r="C12" s="254">
        <v>2.5499999999999998</v>
      </c>
      <c r="D12" s="341">
        <v>0</v>
      </c>
      <c r="E12" s="341">
        <v>2.5499999999999998</v>
      </c>
      <c r="F12" s="341" t="s">
        <v>840</v>
      </c>
      <c r="G12" s="341">
        <v>7.4999999999999997E-3</v>
      </c>
      <c r="H12" s="341">
        <v>2.54</v>
      </c>
      <c r="I12" s="341">
        <f>E12-H12</f>
        <v>9.9999999999997868E-3</v>
      </c>
    </row>
    <row r="13" spans="1:22" x14ac:dyDescent="0.25">
      <c r="A13" s="18">
        <v>2</v>
      </c>
      <c r="B13" s="19" t="s">
        <v>837</v>
      </c>
      <c r="C13" s="254">
        <v>1.82</v>
      </c>
      <c r="D13" s="341">
        <v>0</v>
      </c>
      <c r="E13" s="341">
        <v>1.82</v>
      </c>
      <c r="F13" s="341" t="s">
        <v>840</v>
      </c>
      <c r="G13" s="341">
        <v>7.4999999999999997E-3</v>
      </c>
      <c r="H13" s="341">
        <v>1.82</v>
      </c>
      <c r="I13" s="358">
        <f t="shared" ref="I13:I14" si="0">E13-H13</f>
        <v>0</v>
      </c>
    </row>
    <row r="14" spans="1:22" ht="12" customHeight="1" x14ac:dyDescent="0.25">
      <c r="A14" s="18">
        <v>3</v>
      </c>
      <c r="B14" s="19" t="s">
        <v>838</v>
      </c>
      <c r="C14" s="254">
        <v>0.56000000000000005</v>
      </c>
      <c r="D14" s="341">
        <v>0</v>
      </c>
      <c r="E14" s="341">
        <v>0.56000000000000005</v>
      </c>
      <c r="F14" s="341" t="s">
        <v>840</v>
      </c>
      <c r="G14" s="341">
        <v>7.4999999999999997E-3</v>
      </c>
      <c r="H14" s="341">
        <v>0.55000000000000004</v>
      </c>
      <c r="I14" s="341">
        <f t="shared" si="0"/>
        <v>1.0000000000000009E-2</v>
      </c>
    </row>
    <row r="15" spans="1:22" x14ac:dyDescent="0.25">
      <c r="A15" s="20" t="s">
        <v>7</v>
      </c>
      <c r="B15" s="19"/>
      <c r="C15" s="460">
        <v>4.93</v>
      </c>
      <c r="D15" s="344">
        <v>0</v>
      </c>
      <c r="E15" s="344">
        <f>SUM(E12:E14)</f>
        <v>4.93</v>
      </c>
      <c r="F15" s="344" t="s">
        <v>840</v>
      </c>
      <c r="G15" s="344">
        <v>7.4999999999999997E-3</v>
      </c>
      <c r="H15" s="344">
        <v>4.91</v>
      </c>
      <c r="I15" s="344">
        <f>E15-H15</f>
        <v>1.9999999999999574E-2</v>
      </c>
    </row>
    <row r="17" spans="1:12" x14ac:dyDescent="0.25">
      <c r="E17" s="31"/>
      <c r="F17" s="31"/>
      <c r="G17" s="31"/>
      <c r="H17" s="22"/>
      <c r="I17" s="22"/>
    </row>
    <row r="18" spans="1:12" x14ac:dyDescent="0.25">
      <c r="E18" s="12"/>
      <c r="F18" s="12"/>
      <c r="G18" s="12"/>
      <c r="H18" s="31"/>
      <c r="I18" s="22"/>
    </row>
    <row r="19" spans="1:12" x14ac:dyDescent="0.25">
      <c r="A19" s="36" t="s">
        <v>12</v>
      </c>
      <c r="E19" s="36"/>
      <c r="F19" s="36"/>
      <c r="G19" s="36"/>
      <c r="I19" s="484" t="s">
        <v>13</v>
      </c>
      <c r="J19" s="484"/>
    </row>
    <row r="20" spans="1:12" x14ac:dyDescent="0.25">
      <c r="E20" s="493" t="s">
        <v>14</v>
      </c>
      <c r="F20" s="493"/>
      <c r="G20" s="493"/>
      <c r="H20" s="493"/>
      <c r="I20" s="493"/>
    </row>
    <row r="21" spans="1:12" x14ac:dyDescent="0.25">
      <c r="E21" s="493" t="s">
        <v>20</v>
      </c>
      <c r="F21" s="493"/>
      <c r="G21" s="493"/>
      <c r="H21" s="493"/>
      <c r="I21" s="493"/>
    </row>
    <row r="22" spans="1:12" x14ac:dyDescent="0.25">
      <c r="I22" s="483" t="s">
        <v>86</v>
      </c>
      <c r="J22" s="483"/>
      <c r="K22" s="483"/>
      <c r="L22" s="483"/>
    </row>
  </sheetData>
  <mergeCells count="9">
    <mergeCell ref="A2:I2"/>
    <mergeCell ref="I22:L22"/>
    <mergeCell ref="D9:I9"/>
    <mergeCell ref="E20:I20"/>
    <mergeCell ref="E21:I21"/>
    <mergeCell ref="A5:I5"/>
    <mergeCell ref="I19:J19"/>
    <mergeCell ref="A8:C8"/>
    <mergeCell ref="A3:I3"/>
  </mergeCells>
  <phoneticPr fontId="0" type="noConversion"/>
  <printOptions horizontalCentered="1"/>
  <pageMargins left="0.39" right="0.3" top="0.23622047244094491" bottom="0" header="0.31496062992125984" footer="0.31496062992125984"/>
  <pageSetup paperSize="9" scale="95"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A23" zoomScaleSheetLayoutView="81" workbookViewId="0">
      <selection activeCell="H25" sqref="H25"/>
    </sheetView>
  </sheetViews>
  <sheetFormatPr defaultColWidth="9.109375" defaultRowHeight="13.2" x14ac:dyDescent="0.25"/>
  <cols>
    <col min="1" max="1" width="4.44140625" style="16" customWidth="1"/>
    <col min="2" max="2" width="37.33203125" style="16" customWidth="1"/>
    <col min="3" max="3" width="12.33203125" style="16" customWidth="1"/>
    <col min="4" max="5" width="15.109375" style="16" customWidth="1"/>
    <col min="6" max="6" width="15.88671875" style="16" customWidth="1"/>
    <col min="7" max="7" width="12.5546875" style="16" customWidth="1"/>
    <col min="8" max="8" width="23.6640625" style="16" customWidth="1"/>
    <col min="9" max="16384" width="9.109375" style="16"/>
  </cols>
  <sheetData>
    <row r="1" spans="1:20" customFormat="1" ht="15.6" x14ac:dyDescent="0.3">
      <c r="D1" s="36"/>
      <c r="E1" s="36"/>
      <c r="F1" s="36"/>
      <c r="G1" s="16"/>
      <c r="H1" s="41" t="s">
        <v>69</v>
      </c>
      <c r="I1" s="36"/>
      <c r="J1" s="16"/>
      <c r="L1" s="16"/>
      <c r="M1" s="43"/>
      <c r="N1" s="43"/>
    </row>
    <row r="2" spans="1:20" customFormat="1" ht="15" x14ac:dyDescent="0.25">
      <c r="A2" s="600" t="s">
        <v>0</v>
      </c>
      <c r="B2" s="600"/>
      <c r="C2" s="600"/>
      <c r="D2" s="600"/>
      <c r="E2" s="600"/>
      <c r="F2" s="600"/>
      <c r="G2" s="600"/>
      <c r="H2" s="600"/>
      <c r="I2" s="45"/>
      <c r="J2" s="45"/>
      <c r="K2" s="45"/>
      <c r="L2" s="45"/>
      <c r="M2" s="45"/>
      <c r="N2" s="45"/>
    </row>
    <row r="3" spans="1:20" customFormat="1" ht="21" x14ac:dyDescent="0.4">
      <c r="A3" s="529" t="s">
        <v>674</v>
      </c>
      <c r="B3" s="529"/>
      <c r="C3" s="529"/>
      <c r="D3" s="529"/>
      <c r="E3" s="529"/>
      <c r="F3" s="529"/>
      <c r="G3" s="529"/>
      <c r="H3" s="529"/>
      <c r="I3" s="44"/>
      <c r="J3" s="44"/>
      <c r="K3" s="44"/>
      <c r="L3" s="44"/>
      <c r="M3" s="44"/>
      <c r="N3" s="44"/>
    </row>
    <row r="4" spans="1:20" customFormat="1" ht="10.5" customHeight="1" x14ac:dyDescent="0.25"/>
    <row r="5" spans="1:20" ht="19.5" customHeight="1" x14ac:dyDescent="0.3">
      <c r="A5" s="530" t="s">
        <v>705</v>
      </c>
      <c r="B5" s="600"/>
      <c r="C5" s="600"/>
      <c r="D5" s="600"/>
      <c r="E5" s="600"/>
      <c r="F5" s="600"/>
      <c r="G5" s="600"/>
      <c r="H5" s="600"/>
    </row>
    <row r="7" spans="1:20" s="14" customFormat="1" ht="15.75" hidden="1" customHeight="1" x14ac:dyDescent="0.3">
      <c r="A7" s="16"/>
      <c r="B7" s="16"/>
      <c r="C7" s="16"/>
      <c r="D7" s="16"/>
      <c r="E7" s="16"/>
      <c r="F7" s="16"/>
      <c r="G7" s="16"/>
      <c r="H7" s="16"/>
      <c r="I7" s="16"/>
      <c r="J7" s="16"/>
    </row>
    <row r="8" spans="1:20" s="14" customFormat="1" ht="15.6" x14ac:dyDescent="0.3">
      <c r="A8" s="483" t="s">
        <v>835</v>
      </c>
      <c r="B8" s="483"/>
      <c r="C8" s="16"/>
      <c r="D8" s="16"/>
      <c r="E8" s="16"/>
      <c r="F8" s="16"/>
      <c r="G8" s="16"/>
      <c r="H8" s="33" t="s">
        <v>29</v>
      </c>
      <c r="I8" s="16"/>
    </row>
    <row r="9" spans="1:20" s="14" customFormat="1" ht="15.6" x14ac:dyDescent="0.3">
      <c r="A9" s="15"/>
      <c r="B9" s="16"/>
      <c r="C9" s="16"/>
      <c r="D9" s="104"/>
      <c r="E9" s="104"/>
      <c r="G9" s="104" t="s">
        <v>880</v>
      </c>
      <c r="H9" s="104"/>
      <c r="J9" s="104"/>
      <c r="K9" s="104"/>
      <c r="L9" s="104"/>
      <c r="S9" s="125"/>
      <c r="T9" s="124"/>
    </row>
    <row r="10" spans="1:20" s="37" customFormat="1" ht="55.5" customHeight="1" x14ac:dyDescent="0.25">
      <c r="A10" s="39"/>
      <c r="B10" s="5" t="s">
        <v>30</v>
      </c>
      <c r="C10" s="5" t="s">
        <v>706</v>
      </c>
      <c r="D10" s="5" t="s">
        <v>694</v>
      </c>
      <c r="E10" s="5" t="s">
        <v>235</v>
      </c>
      <c r="F10" s="5" t="s">
        <v>236</v>
      </c>
      <c r="G10" s="5" t="s">
        <v>75</v>
      </c>
      <c r="H10" s="5" t="s">
        <v>707</v>
      </c>
    </row>
    <row r="11" spans="1:20" s="37" customFormat="1" ht="14.25" customHeight="1" x14ac:dyDescent="0.25">
      <c r="A11" s="5">
        <v>1</v>
      </c>
      <c r="B11" s="5">
        <v>2</v>
      </c>
      <c r="C11" s="5">
        <v>3</v>
      </c>
      <c r="D11" s="5">
        <v>4</v>
      </c>
      <c r="E11" s="5">
        <v>5</v>
      </c>
      <c r="F11" s="5">
        <v>6</v>
      </c>
      <c r="G11" s="5">
        <v>7</v>
      </c>
      <c r="H11" s="5">
        <v>8</v>
      </c>
    </row>
    <row r="12" spans="1:20" ht="16.5" customHeight="1" x14ac:dyDescent="0.25">
      <c r="A12" s="30" t="s">
        <v>31</v>
      </c>
      <c r="B12" s="30" t="s">
        <v>32</v>
      </c>
      <c r="C12" s="489">
        <v>3.42</v>
      </c>
      <c r="D12" s="489">
        <v>0</v>
      </c>
      <c r="E12" s="489">
        <v>3.42</v>
      </c>
      <c r="F12" s="489">
        <v>0</v>
      </c>
      <c r="G12" s="156"/>
      <c r="H12" s="489">
        <v>0.03</v>
      </c>
    </row>
    <row r="13" spans="1:20" ht="20.25" customHeight="1" x14ac:dyDescent="0.25">
      <c r="A13" s="19"/>
      <c r="B13" s="19" t="s">
        <v>33</v>
      </c>
      <c r="C13" s="489"/>
      <c r="D13" s="489"/>
      <c r="E13" s="489"/>
      <c r="F13" s="489"/>
      <c r="G13" s="156">
        <v>2.35</v>
      </c>
      <c r="H13" s="489"/>
    </row>
    <row r="14" spans="1:20" ht="17.25" customHeight="1" x14ac:dyDescent="0.25">
      <c r="A14" s="19"/>
      <c r="B14" s="19" t="s">
        <v>197</v>
      </c>
      <c r="C14" s="489"/>
      <c r="D14" s="489"/>
      <c r="E14" s="489"/>
      <c r="F14" s="489"/>
      <c r="G14" s="156"/>
      <c r="H14" s="489"/>
    </row>
    <row r="15" spans="1:20" s="37" customFormat="1" ht="33.75" customHeight="1" x14ac:dyDescent="0.25">
      <c r="A15" s="38"/>
      <c r="B15" s="38" t="s">
        <v>198</v>
      </c>
      <c r="C15" s="489"/>
      <c r="D15" s="489"/>
      <c r="E15" s="489"/>
      <c r="F15" s="489"/>
      <c r="G15" s="110">
        <v>1.04</v>
      </c>
      <c r="H15" s="489"/>
    </row>
    <row r="16" spans="1:20" s="37" customFormat="1" x14ac:dyDescent="0.25">
      <c r="A16" s="38"/>
      <c r="B16" s="39" t="s">
        <v>34</v>
      </c>
      <c r="C16" s="351">
        <v>3.42</v>
      </c>
      <c r="D16" s="351">
        <v>0</v>
      </c>
      <c r="E16" s="351">
        <v>3.42</v>
      </c>
      <c r="F16" s="351">
        <v>0</v>
      </c>
      <c r="G16" s="351">
        <v>3.39</v>
      </c>
      <c r="H16" s="351">
        <f>E16-G16</f>
        <v>2.9999999999999805E-2</v>
      </c>
    </row>
    <row r="17" spans="1:10" s="37" customFormat="1" ht="40.5" customHeight="1" x14ac:dyDescent="0.25">
      <c r="A17" s="39" t="s">
        <v>35</v>
      </c>
      <c r="B17" s="39" t="s">
        <v>234</v>
      </c>
      <c r="C17" s="636">
        <v>3.44</v>
      </c>
      <c r="D17" s="636">
        <v>0</v>
      </c>
      <c r="E17" s="636">
        <v>3.44</v>
      </c>
      <c r="F17" s="636">
        <v>0</v>
      </c>
      <c r="G17" s="110"/>
      <c r="H17" s="636">
        <v>0.01</v>
      </c>
    </row>
    <row r="18" spans="1:10" ht="28.5" customHeight="1" x14ac:dyDescent="0.25">
      <c r="A18" s="19"/>
      <c r="B18" s="148" t="s">
        <v>200</v>
      </c>
      <c r="C18" s="636"/>
      <c r="D18" s="636"/>
      <c r="E18" s="636"/>
      <c r="F18" s="636"/>
      <c r="G18" s="156"/>
      <c r="H18" s="636"/>
    </row>
    <row r="19" spans="1:10" ht="19.5" customHeight="1" x14ac:dyDescent="0.25">
      <c r="A19" s="19"/>
      <c r="B19" s="38" t="s">
        <v>36</v>
      </c>
      <c r="C19" s="636"/>
      <c r="D19" s="636"/>
      <c r="E19" s="636"/>
      <c r="F19" s="636"/>
      <c r="G19" s="156"/>
      <c r="H19" s="636"/>
    </row>
    <row r="20" spans="1:10" ht="21.75" customHeight="1" x14ac:dyDescent="0.25">
      <c r="A20" s="19"/>
      <c r="B20" s="38" t="s">
        <v>201</v>
      </c>
      <c r="C20" s="636"/>
      <c r="D20" s="636"/>
      <c r="E20" s="636"/>
      <c r="F20" s="636"/>
      <c r="G20" s="156">
        <v>1.57</v>
      </c>
      <c r="H20" s="636"/>
    </row>
    <row r="21" spans="1:10" s="37" customFormat="1" ht="27.75" customHeight="1" x14ac:dyDescent="0.25">
      <c r="A21" s="38"/>
      <c r="B21" s="38" t="s">
        <v>37</v>
      </c>
      <c r="C21" s="636"/>
      <c r="D21" s="636"/>
      <c r="E21" s="636"/>
      <c r="F21" s="636"/>
      <c r="G21" s="110">
        <v>1.86</v>
      </c>
      <c r="H21" s="636"/>
    </row>
    <row r="22" spans="1:10" s="37" customFormat="1" ht="19.5" customHeight="1" x14ac:dyDescent="0.25">
      <c r="A22" s="38"/>
      <c r="B22" s="38" t="s">
        <v>199</v>
      </c>
      <c r="C22" s="636"/>
      <c r="D22" s="636"/>
      <c r="E22" s="636"/>
      <c r="F22" s="636"/>
      <c r="G22" s="110"/>
      <c r="H22" s="636"/>
    </row>
    <row r="23" spans="1:10" s="37" customFormat="1" ht="27.75" customHeight="1" x14ac:dyDescent="0.25">
      <c r="A23" s="38"/>
      <c r="B23" s="38" t="s">
        <v>202</v>
      </c>
      <c r="C23" s="636"/>
      <c r="D23" s="636"/>
      <c r="E23" s="636"/>
      <c r="F23" s="636"/>
      <c r="G23" s="110"/>
      <c r="H23" s="636"/>
    </row>
    <row r="24" spans="1:10" s="37" customFormat="1" ht="18.75" customHeight="1" x14ac:dyDescent="0.25">
      <c r="A24" s="39"/>
      <c r="B24" s="38" t="s">
        <v>203</v>
      </c>
      <c r="C24" s="636"/>
      <c r="D24" s="636"/>
      <c r="E24" s="636"/>
      <c r="F24" s="636"/>
      <c r="G24" s="110"/>
      <c r="H24" s="636"/>
    </row>
    <row r="25" spans="1:10" s="37" customFormat="1" ht="19.5" customHeight="1" x14ac:dyDescent="0.25">
      <c r="A25" s="39"/>
      <c r="B25" s="39" t="s">
        <v>34</v>
      </c>
      <c r="C25" s="348">
        <v>3.44</v>
      </c>
      <c r="D25" s="348">
        <v>0</v>
      </c>
      <c r="E25" s="348">
        <v>3.44</v>
      </c>
      <c r="F25" s="348">
        <v>0</v>
      </c>
      <c r="G25" s="348">
        <v>3.43</v>
      </c>
      <c r="H25" s="348">
        <f>E25-G25</f>
        <v>9.9999999999997868E-3</v>
      </c>
    </row>
    <row r="26" spans="1:10" x14ac:dyDescent="0.25">
      <c r="A26" s="19"/>
      <c r="B26" s="30" t="s">
        <v>38</v>
      </c>
      <c r="C26" s="348">
        <v>6.86</v>
      </c>
      <c r="D26" s="348">
        <v>0</v>
      </c>
      <c r="E26" s="348">
        <v>6.86</v>
      </c>
      <c r="F26" s="348">
        <v>0</v>
      </c>
      <c r="G26" s="375">
        <v>6.82</v>
      </c>
      <c r="H26" s="375">
        <f>E26-G26</f>
        <v>4.0000000000000036E-2</v>
      </c>
    </row>
    <row r="27" spans="1:10" s="37" customFormat="1" ht="15.75" customHeight="1" x14ac:dyDescent="0.25"/>
    <row r="28" spans="1:10" s="37" customFormat="1" ht="15.75" customHeight="1" x14ac:dyDescent="0.25"/>
    <row r="29" spans="1:10" ht="13.2" customHeight="1" x14ac:dyDescent="0.25">
      <c r="B29" s="15" t="s">
        <v>12</v>
      </c>
      <c r="C29" s="15"/>
      <c r="D29" s="15"/>
      <c r="E29" s="15"/>
      <c r="F29" s="15"/>
      <c r="G29" s="484" t="s">
        <v>13</v>
      </c>
      <c r="H29" s="484"/>
    </row>
    <row r="30" spans="1:10" ht="13.95" customHeight="1" x14ac:dyDescent="0.25">
      <c r="B30" s="493" t="s">
        <v>14</v>
      </c>
      <c r="C30" s="493"/>
      <c r="D30" s="493"/>
      <c r="E30" s="493"/>
      <c r="F30" s="493"/>
      <c r="G30" s="493"/>
      <c r="H30" s="493"/>
    </row>
    <row r="31" spans="1:10" ht="12.6" customHeight="1" x14ac:dyDescent="0.25">
      <c r="B31" s="493" t="s">
        <v>20</v>
      </c>
      <c r="C31" s="493"/>
      <c r="D31" s="493"/>
      <c r="E31" s="493"/>
      <c r="F31" s="493"/>
      <c r="G31" s="493"/>
      <c r="H31" s="493"/>
    </row>
    <row r="32" spans="1:10" x14ac:dyDescent="0.25">
      <c r="B32" s="15"/>
      <c r="C32" s="15"/>
      <c r="D32" s="15"/>
      <c r="E32" s="15"/>
      <c r="F32" s="15"/>
      <c r="G32" s="483" t="s">
        <v>86</v>
      </c>
      <c r="H32" s="483"/>
      <c r="I32" s="483"/>
      <c r="J32" s="483"/>
    </row>
  </sheetData>
  <mergeCells count="18">
    <mergeCell ref="D17:D24"/>
    <mergeCell ref="E17:E24"/>
    <mergeCell ref="F17:F24"/>
    <mergeCell ref="G29:H29"/>
    <mergeCell ref="G32:J32"/>
    <mergeCell ref="B31:H31"/>
    <mergeCell ref="C17:C24"/>
    <mergeCell ref="H17:H24"/>
    <mergeCell ref="B30:H30"/>
    <mergeCell ref="A2:H2"/>
    <mergeCell ref="A3:H3"/>
    <mergeCell ref="C12:C15"/>
    <mergeCell ref="D12:D15"/>
    <mergeCell ref="F12:F15"/>
    <mergeCell ref="H12:H15"/>
    <mergeCell ref="A5:H5"/>
    <mergeCell ref="E12:E15"/>
    <mergeCell ref="A8:B8"/>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SheetLayoutView="85" workbookViewId="0">
      <selection activeCell="C10" sqref="C10:E10"/>
    </sheetView>
  </sheetViews>
  <sheetFormatPr defaultColWidth="9.109375" defaultRowHeight="13.2" x14ac:dyDescent="0.25"/>
  <cols>
    <col min="1" max="1" width="9.109375" style="16"/>
    <col min="2" max="2" width="19.33203125" style="16" customWidth="1"/>
    <col min="3" max="3" width="28.44140625" style="16" customWidth="1"/>
    <col min="4" max="4" width="27.6640625" style="16" customWidth="1"/>
    <col min="5" max="5" width="30.33203125" style="16" customWidth="1"/>
    <col min="6" max="16384" width="9.109375" style="16"/>
  </cols>
  <sheetData>
    <row r="1" spans="1:18" customFormat="1" ht="15.6" x14ac:dyDescent="0.3">
      <c r="E1" s="41" t="s">
        <v>533</v>
      </c>
      <c r="F1" s="43"/>
    </row>
    <row r="2" spans="1:18" customFormat="1" ht="15" x14ac:dyDescent="0.25">
      <c r="A2" s="600" t="s">
        <v>0</v>
      </c>
      <c r="B2" s="600"/>
      <c r="C2" s="600"/>
      <c r="D2" s="600"/>
      <c r="E2" s="600"/>
      <c r="F2" s="45"/>
    </row>
    <row r="3" spans="1:18" customFormat="1" ht="21" x14ac:dyDescent="0.4">
      <c r="A3" s="529" t="s">
        <v>674</v>
      </c>
      <c r="B3" s="529"/>
      <c r="C3" s="529"/>
      <c r="D3" s="529"/>
      <c r="E3" s="529"/>
      <c r="F3" s="44"/>
    </row>
    <row r="4" spans="1:18" customFormat="1" ht="10.5" customHeight="1" x14ac:dyDescent="0.25"/>
    <row r="5" spans="1:18" ht="30.75" customHeight="1" x14ac:dyDescent="0.25">
      <c r="A5" s="635" t="s">
        <v>708</v>
      </c>
      <c r="B5" s="635"/>
      <c r="C5" s="635"/>
      <c r="D5" s="635"/>
      <c r="E5" s="635"/>
    </row>
    <row r="7" spans="1:18" ht="0.75" customHeight="1" x14ac:dyDescent="0.25"/>
    <row r="8" spans="1:18" x14ac:dyDescent="0.25">
      <c r="A8" s="15" t="s">
        <v>876</v>
      </c>
    </row>
    <row r="9" spans="1:18" x14ac:dyDescent="0.25">
      <c r="D9" s="640" t="s">
        <v>884</v>
      </c>
      <c r="E9" s="640"/>
      <c r="Q9" s="19"/>
      <c r="R9" s="22"/>
    </row>
    <row r="10" spans="1:18" ht="26.25" customHeight="1" x14ac:dyDescent="0.25">
      <c r="A10" s="518" t="s">
        <v>2</v>
      </c>
      <c r="B10" s="518" t="s">
        <v>3</v>
      </c>
      <c r="C10" s="637" t="s">
        <v>529</v>
      </c>
      <c r="D10" s="638"/>
      <c r="E10" s="639"/>
      <c r="Q10" s="22"/>
      <c r="R10" s="22"/>
    </row>
    <row r="11" spans="1:18" ht="56.25" customHeight="1" x14ac:dyDescent="0.25">
      <c r="A11" s="518"/>
      <c r="B11" s="518"/>
      <c r="C11" s="5" t="s">
        <v>531</v>
      </c>
      <c r="D11" s="5" t="s">
        <v>532</v>
      </c>
      <c r="E11" s="5" t="s">
        <v>530</v>
      </c>
    </row>
    <row r="12" spans="1:18" s="117" customFormat="1" ht="15.75" customHeight="1" x14ac:dyDescent="0.25">
      <c r="A12" s="68">
        <v>1</v>
      </c>
      <c r="B12" s="67">
        <v>2</v>
      </c>
      <c r="C12" s="68">
        <v>3</v>
      </c>
      <c r="D12" s="67">
        <v>4</v>
      </c>
      <c r="E12" s="68">
        <v>5</v>
      </c>
    </row>
    <row r="13" spans="1:18" x14ac:dyDescent="0.25">
      <c r="A13" s="18">
        <v>1</v>
      </c>
      <c r="B13" s="19" t="s">
        <v>836</v>
      </c>
      <c r="C13" s="361" t="s">
        <v>840</v>
      </c>
      <c r="D13" s="361">
        <v>1</v>
      </c>
      <c r="E13" s="361">
        <v>116</v>
      </c>
    </row>
    <row r="14" spans="1:18" ht="12" customHeight="1" x14ac:dyDescent="0.25">
      <c r="A14" s="18">
        <v>2</v>
      </c>
      <c r="B14" s="19" t="s">
        <v>837</v>
      </c>
      <c r="C14" s="361" t="s">
        <v>840</v>
      </c>
      <c r="D14" s="361">
        <v>1</v>
      </c>
      <c r="E14" s="361">
        <v>161</v>
      </c>
    </row>
    <row r="15" spans="1:18" x14ac:dyDescent="0.25">
      <c r="A15" s="18">
        <v>3</v>
      </c>
      <c r="B15" s="19" t="s">
        <v>838</v>
      </c>
      <c r="C15" s="361" t="s">
        <v>840</v>
      </c>
      <c r="D15" s="361">
        <v>1</v>
      </c>
      <c r="E15" s="361">
        <v>55</v>
      </c>
    </row>
    <row r="16" spans="1:18" x14ac:dyDescent="0.25">
      <c r="A16" s="3" t="s">
        <v>19</v>
      </c>
      <c r="B16" s="19"/>
      <c r="C16" s="360" t="s">
        <v>840</v>
      </c>
      <c r="D16" s="360">
        <v>3</v>
      </c>
      <c r="E16" s="360">
        <f>SUM(E13:E15)</f>
        <v>332</v>
      </c>
    </row>
    <row r="17" spans="1:8" x14ac:dyDescent="0.25">
      <c r="E17" s="31"/>
    </row>
    <row r="18" spans="1:8" x14ac:dyDescent="0.25">
      <c r="E18" s="12"/>
    </row>
    <row r="19" spans="1:8" x14ac:dyDescent="0.25">
      <c r="A19" s="36" t="s">
        <v>12</v>
      </c>
      <c r="E19" s="36"/>
      <c r="F19" s="127"/>
    </row>
    <row r="20" spans="1:8" ht="12.75" customHeight="1" x14ac:dyDescent="0.25">
      <c r="E20" s="126" t="s">
        <v>14</v>
      </c>
    </row>
    <row r="21" spans="1:8" ht="12.75" customHeight="1" x14ac:dyDescent="0.25">
      <c r="E21" s="126" t="s">
        <v>20</v>
      </c>
    </row>
    <row r="22" spans="1:8" x14ac:dyDescent="0.25">
      <c r="F22" s="483"/>
      <c r="G22" s="483"/>
      <c r="H22" s="483"/>
    </row>
  </sheetData>
  <mergeCells count="8">
    <mergeCell ref="A2:E2"/>
    <mergeCell ref="A5:E5"/>
    <mergeCell ref="F22:H22"/>
    <mergeCell ref="C10:E10"/>
    <mergeCell ref="D9:E9"/>
    <mergeCell ref="B10:B11"/>
    <mergeCell ref="A10:A11"/>
    <mergeCell ref="A3:E3"/>
  </mergeCells>
  <printOptions horizontalCentered="1"/>
  <pageMargins left="0.51181102362204722" right="0.70866141732283472" top="0.23622047244094491" bottom="0" header="0.31496062992125984" footer="0.31496062992125984"/>
  <pageSetup paperSize="9" scale="110"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M17" sqref="M17"/>
    </sheetView>
  </sheetViews>
  <sheetFormatPr defaultRowHeight="13.2" x14ac:dyDescent="0.25"/>
  <sheetData>
    <row r="2" spans="2:8" x14ac:dyDescent="0.25">
      <c r="B2" s="15"/>
    </row>
    <row r="4" spans="2:8" ht="12.75" customHeight="1" x14ac:dyDescent="0.25">
      <c r="B4" s="482"/>
      <c r="C4" s="482"/>
      <c r="D4" s="482"/>
      <c r="E4" s="482"/>
      <c r="F4" s="482"/>
      <c r="G4" s="482"/>
      <c r="H4" s="482"/>
    </row>
    <row r="5" spans="2:8" ht="12.75" customHeight="1" x14ac:dyDescent="0.25">
      <c r="B5" s="482"/>
      <c r="C5" s="482"/>
      <c r="D5" s="482"/>
      <c r="E5" s="482"/>
      <c r="F5" s="482"/>
      <c r="G5" s="482"/>
      <c r="H5" s="482"/>
    </row>
    <row r="6" spans="2:8" ht="12.75" customHeight="1" x14ac:dyDescent="0.25">
      <c r="B6" s="482"/>
      <c r="C6" s="482"/>
      <c r="D6" s="482"/>
      <c r="E6" s="482"/>
      <c r="F6" s="482"/>
      <c r="G6" s="482"/>
      <c r="H6" s="482"/>
    </row>
    <row r="7" spans="2:8" ht="12.75" customHeight="1" x14ac:dyDescent="0.25">
      <c r="B7" s="482"/>
      <c r="C7" s="482"/>
      <c r="D7" s="482"/>
      <c r="E7" s="482"/>
      <c r="F7" s="482"/>
      <c r="G7" s="482"/>
      <c r="H7" s="482"/>
    </row>
    <row r="8" spans="2:8" ht="12.75" customHeight="1" x14ac:dyDescent="0.25">
      <c r="B8" s="482"/>
      <c r="C8" s="482"/>
      <c r="D8" s="482"/>
      <c r="E8" s="482"/>
      <c r="F8" s="482"/>
      <c r="G8" s="482"/>
      <c r="H8" s="482"/>
    </row>
    <row r="9" spans="2:8" ht="12.75" customHeight="1" x14ac:dyDescent="0.25">
      <c r="B9" s="482"/>
      <c r="C9" s="482"/>
      <c r="D9" s="482"/>
      <c r="E9" s="482"/>
      <c r="F9" s="482"/>
      <c r="G9" s="482"/>
      <c r="H9" s="482"/>
    </row>
    <row r="10" spans="2:8" ht="12.75" customHeight="1" x14ac:dyDescent="0.25">
      <c r="B10" s="482"/>
      <c r="C10" s="482"/>
      <c r="D10" s="482"/>
      <c r="E10" s="482"/>
      <c r="F10" s="482"/>
      <c r="G10" s="482"/>
      <c r="H10" s="482"/>
    </row>
    <row r="11" spans="2:8" ht="12.75" customHeight="1" x14ac:dyDescent="0.25">
      <c r="B11" s="482"/>
      <c r="C11" s="482"/>
      <c r="D11" s="482"/>
      <c r="E11" s="482"/>
      <c r="F11" s="482"/>
      <c r="G11" s="482"/>
      <c r="H11" s="482"/>
    </row>
    <row r="12" spans="2:8" ht="12.75" customHeight="1" x14ac:dyDescent="0.25">
      <c r="B12" s="482"/>
      <c r="C12" s="482"/>
      <c r="D12" s="482"/>
      <c r="E12" s="482"/>
      <c r="F12" s="482"/>
      <c r="G12" s="482"/>
      <c r="H12" s="482"/>
    </row>
    <row r="13" spans="2:8" ht="12.75" customHeight="1" x14ac:dyDescent="0.25">
      <c r="B13" s="482"/>
      <c r="C13" s="482"/>
      <c r="D13" s="482"/>
      <c r="E13" s="482"/>
      <c r="F13" s="482"/>
      <c r="G13" s="482"/>
      <c r="H13" s="482"/>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SheetLayoutView="80" workbookViewId="0">
      <selection activeCell="E16" sqref="E16"/>
    </sheetView>
  </sheetViews>
  <sheetFormatPr defaultRowHeight="13.2" x14ac:dyDescent="0.25"/>
  <cols>
    <col min="1" max="1" width="8.33203125" customWidth="1"/>
    <col min="2" max="2" width="14.88671875" bestFit="1" customWidth="1"/>
    <col min="3" max="3" width="14.33203125" customWidth="1"/>
    <col min="4" max="5" width="13.5546875" customWidth="1"/>
    <col min="6" max="7" width="12.88671875" customWidth="1"/>
    <col min="8" max="8" width="15.33203125" customWidth="1"/>
    <col min="9" max="9" width="15.44140625" customWidth="1"/>
    <col min="10" max="10" width="13.33203125" customWidth="1"/>
  </cols>
  <sheetData>
    <row r="1" spans="1:11" ht="16.2" x14ac:dyDescent="0.35">
      <c r="I1" s="644" t="s">
        <v>786</v>
      </c>
      <c r="J1" s="644"/>
    </row>
    <row r="2" spans="1:11" ht="16.2" x14ac:dyDescent="0.35">
      <c r="A2" s="586" t="s">
        <v>0</v>
      </c>
      <c r="B2" s="586"/>
      <c r="C2" s="586"/>
      <c r="D2" s="586"/>
      <c r="E2" s="586"/>
      <c r="F2" s="586"/>
      <c r="G2" s="586"/>
      <c r="H2" s="586"/>
      <c r="I2" s="586"/>
      <c r="J2" s="586"/>
      <c r="K2" s="228"/>
    </row>
    <row r="3" spans="1:11" ht="22.2" x14ac:dyDescent="0.45">
      <c r="A3" s="587" t="s">
        <v>674</v>
      </c>
      <c r="B3" s="587"/>
      <c r="C3" s="587"/>
      <c r="D3" s="587"/>
      <c r="E3" s="587"/>
      <c r="F3" s="587"/>
      <c r="G3" s="587"/>
      <c r="H3" s="587"/>
      <c r="I3" s="587"/>
      <c r="J3" s="587"/>
      <c r="K3" s="229"/>
    </row>
    <row r="4" spans="1:11" ht="20.25" customHeight="1" x14ac:dyDescent="0.25">
      <c r="C4" s="645" t="s">
        <v>709</v>
      </c>
      <c r="D4" s="645"/>
      <c r="E4" s="645"/>
      <c r="F4" s="645"/>
      <c r="G4" s="645"/>
      <c r="H4" s="645"/>
      <c r="I4" s="645"/>
    </row>
    <row r="5" spans="1:11" ht="20.25" customHeight="1" x14ac:dyDescent="0.25">
      <c r="A5" s="643" t="s">
        <v>877</v>
      </c>
      <c r="B5" s="643"/>
      <c r="C5" s="643"/>
      <c r="D5" s="643"/>
      <c r="E5" s="233"/>
      <c r="F5" s="233"/>
      <c r="G5" s="233"/>
      <c r="H5" s="233"/>
      <c r="I5" s="642"/>
      <c r="J5" s="642"/>
    </row>
    <row r="6" spans="1:11" ht="15" customHeight="1" x14ac:dyDescent="0.25">
      <c r="A6" s="641" t="s">
        <v>76</v>
      </c>
      <c r="B6" s="641" t="s">
        <v>39</v>
      </c>
      <c r="C6" s="641" t="s">
        <v>430</v>
      </c>
      <c r="D6" s="641" t="s">
        <v>409</v>
      </c>
      <c r="E6" s="641" t="s">
        <v>479</v>
      </c>
      <c r="F6" s="641" t="s">
        <v>408</v>
      </c>
      <c r="G6" s="641"/>
      <c r="H6" s="641"/>
      <c r="I6" s="641" t="s">
        <v>434</v>
      </c>
      <c r="J6" s="641" t="s">
        <v>435</v>
      </c>
    </row>
    <row r="7" spans="1:11" ht="12.75" customHeight="1" x14ac:dyDescent="0.25">
      <c r="A7" s="641"/>
      <c r="B7" s="641"/>
      <c r="C7" s="641"/>
      <c r="D7" s="641"/>
      <c r="E7" s="641"/>
      <c r="F7" s="641" t="s">
        <v>431</v>
      </c>
      <c r="G7" s="641" t="s">
        <v>432</v>
      </c>
      <c r="H7" s="641" t="s">
        <v>433</v>
      </c>
      <c r="I7" s="641"/>
      <c r="J7" s="641"/>
    </row>
    <row r="8" spans="1:11" ht="20.25" customHeight="1" x14ac:dyDescent="0.25">
      <c r="A8" s="641"/>
      <c r="B8" s="641"/>
      <c r="C8" s="641"/>
      <c r="D8" s="641"/>
      <c r="E8" s="641"/>
      <c r="F8" s="641"/>
      <c r="G8" s="641"/>
      <c r="H8" s="641"/>
      <c r="I8" s="641"/>
      <c r="J8" s="641"/>
    </row>
    <row r="9" spans="1:11" ht="63.75" customHeight="1" x14ac:dyDescent="0.25">
      <c r="A9" s="641"/>
      <c r="B9" s="641"/>
      <c r="C9" s="641"/>
      <c r="D9" s="641"/>
      <c r="E9" s="641"/>
      <c r="F9" s="641"/>
      <c r="G9" s="641"/>
      <c r="H9" s="641"/>
      <c r="I9" s="641"/>
      <c r="J9" s="641"/>
    </row>
    <row r="10" spans="1:11" ht="14.4" x14ac:dyDescent="0.3">
      <c r="A10" s="235">
        <v>1</v>
      </c>
      <c r="B10" s="235">
        <v>2</v>
      </c>
      <c r="C10" s="236">
        <v>3</v>
      </c>
      <c r="D10" s="235">
        <v>4</v>
      </c>
      <c r="E10" s="236">
        <v>5</v>
      </c>
      <c r="F10" s="235">
        <v>6</v>
      </c>
      <c r="G10" s="236">
        <v>7</v>
      </c>
      <c r="H10" s="235">
        <v>8</v>
      </c>
      <c r="I10" s="236">
        <v>9</v>
      </c>
      <c r="J10" s="235">
        <v>10</v>
      </c>
    </row>
    <row r="11" spans="1:11" ht="14.4" x14ac:dyDescent="0.3">
      <c r="A11" s="235">
        <v>1</v>
      </c>
      <c r="B11" s="19" t="s">
        <v>836</v>
      </c>
      <c r="C11" s="401" t="s">
        <v>840</v>
      </c>
      <c r="D11" s="401" t="s">
        <v>840</v>
      </c>
      <c r="E11" s="401" t="s">
        <v>840</v>
      </c>
      <c r="F11" s="401" t="s">
        <v>840</v>
      </c>
      <c r="G11" s="401" t="s">
        <v>840</v>
      </c>
      <c r="H11" s="401" t="s">
        <v>840</v>
      </c>
      <c r="I11" s="401" t="s">
        <v>840</v>
      </c>
      <c r="J11" s="401" t="s">
        <v>840</v>
      </c>
    </row>
    <row r="12" spans="1:11" ht="14.4" x14ac:dyDescent="0.3">
      <c r="A12" s="235">
        <v>2</v>
      </c>
      <c r="B12" s="19" t="s">
        <v>837</v>
      </c>
      <c r="C12" s="401" t="s">
        <v>840</v>
      </c>
      <c r="D12" s="401" t="s">
        <v>840</v>
      </c>
      <c r="E12" s="401" t="s">
        <v>840</v>
      </c>
      <c r="F12" s="401" t="s">
        <v>840</v>
      </c>
      <c r="G12" s="401" t="s">
        <v>840</v>
      </c>
      <c r="H12" s="401" t="s">
        <v>840</v>
      </c>
      <c r="I12" s="401" t="s">
        <v>840</v>
      </c>
      <c r="J12" s="401" t="s">
        <v>840</v>
      </c>
    </row>
    <row r="13" spans="1:11" ht="14.4" x14ac:dyDescent="0.3">
      <c r="A13" s="235">
        <v>3</v>
      </c>
      <c r="B13" s="19" t="s">
        <v>838</v>
      </c>
      <c r="C13" s="401" t="s">
        <v>840</v>
      </c>
      <c r="D13" s="401" t="s">
        <v>840</v>
      </c>
      <c r="E13" s="401" t="s">
        <v>840</v>
      </c>
      <c r="F13" s="401" t="s">
        <v>840</v>
      </c>
      <c r="G13" s="401" t="s">
        <v>840</v>
      </c>
      <c r="H13" s="401" t="s">
        <v>840</v>
      </c>
      <c r="I13" s="401" t="s">
        <v>840</v>
      </c>
      <c r="J13" s="401" t="s">
        <v>840</v>
      </c>
    </row>
    <row r="14" spans="1:11" x14ac:dyDescent="0.25">
      <c r="A14" s="30" t="s">
        <v>19</v>
      </c>
      <c r="B14" s="9"/>
      <c r="C14" s="402" t="s">
        <v>840</v>
      </c>
      <c r="D14" s="402" t="s">
        <v>840</v>
      </c>
      <c r="E14" s="402" t="s">
        <v>840</v>
      </c>
      <c r="F14" s="402" t="s">
        <v>840</v>
      </c>
      <c r="G14" s="402" t="s">
        <v>840</v>
      </c>
      <c r="H14" s="402" t="s">
        <v>840</v>
      </c>
      <c r="I14" s="402" t="s">
        <v>840</v>
      </c>
      <c r="J14" s="402" t="s">
        <v>840</v>
      </c>
    </row>
    <row r="16" spans="1:11" x14ac:dyDescent="0.25">
      <c r="A16" s="203"/>
      <c r="B16" s="203"/>
      <c r="C16" s="203"/>
      <c r="D16" s="203"/>
      <c r="E16" s="203"/>
      <c r="H16" s="204" t="s">
        <v>13</v>
      </c>
    </row>
    <row r="17" spans="1:9" ht="15" customHeight="1" x14ac:dyDescent="0.25">
      <c r="A17" s="203"/>
      <c r="B17" s="203"/>
      <c r="C17" s="203"/>
      <c r="D17" s="203"/>
      <c r="E17" s="203"/>
      <c r="H17" s="584" t="s">
        <v>14</v>
      </c>
      <c r="I17" s="584"/>
    </row>
    <row r="18" spans="1:9" ht="15" customHeight="1" x14ac:dyDescent="0.25">
      <c r="A18" s="203"/>
      <c r="B18" s="203"/>
      <c r="C18" s="203"/>
      <c r="D18" s="203"/>
      <c r="E18" s="203"/>
      <c r="H18" s="584" t="s">
        <v>89</v>
      </c>
      <c r="I18" s="584"/>
    </row>
    <row r="19" spans="1:9" x14ac:dyDescent="0.25">
      <c r="A19" s="203" t="s">
        <v>12</v>
      </c>
      <c r="C19" s="203"/>
      <c r="D19" s="203"/>
      <c r="E19" s="203"/>
      <c r="H19" s="205" t="s">
        <v>86</v>
      </c>
    </row>
  </sheetData>
  <mergeCells count="19">
    <mergeCell ref="I1:J1"/>
    <mergeCell ref="C4:I4"/>
    <mergeCell ref="A2:J2"/>
    <mergeCell ref="A3:J3"/>
    <mergeCell ref="H18:I18"/>
    <mergeCell ref="D6:D9"/>
    <mergeCell ref="I5:J5"/>
    <mergeCell ref="J6:J9"/>
    <mergeCell ref="F7:F9"/>
    <mergeCell ref="G7:G9"/>
    <mergeCell ref="H17:I17"/>
    <mergeCell ref="A5:D5"/>
    <mergeCell ref="A6:A9"/>
    <mergeCell ref="H7:H9"/>
    <mergeCell ref="I6:I9"/>
    <mergeCell ref="E6:E9"/>
    <mergeCell ref="B6:B9"/>
    <mergeCell ref="C6:C9"/>
    <mergeCell ref="F6:H6"/>
  </mergeCells>
  <printOptions horizontalCentered="1"/>
  <pageMargins left="0.4" right="0.32" top="0.48" bottom="0"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SheetLayoutView="68" workbookViewId="0">
      <selection activeCell="F6" sqref="F6:I6"/>
    </sheetView>
  </sheetViews>
  <sheetFormatPr defaultRowHeight="13.2" x14ac:dyDescent="0.25"/>
  <cols>
    <col min="2" max="2" width="10.109375" customWidth="1"/>
    <col min="6" max="6" width="11.5546875" customWidth="1"/>
    <col min="7" max="7" width="10.44140625" customWidth="1"/>
    <col min="8" max="8" width="20.33203125" customWidth="1"/>
    <col min="9" max="9" width="10.44140625" customWidth="1"/>
    <col min="10" max="10" width="22.88671875" customWidth="1"/>
  </cols>
  <sheetData>
    <row r="1" spans="1:10" ht="16.2" x14ac:dyDescent="0.35">
      <c r="A1" s="586" t="s">
        <v>0</v>
      </c>
      <c r="B1" s="586"/>
      <c r="C1" s="586"/>
      <c r="D1" s="586"/>
      <c r="E1" s="586"/>
      <c r="F1" s="586"/>
      <c r="G1" s="586"/>
      <c r="H1" s="586"/>
      <c r="I1" s="228"/>
      <c r="J1" s="298" t="s">
        <v>575</v>
      </c>
    </row>
    <row r="2" spans="1:10" ht="22.2" x14ac:dyDescent="0.45">
      <c r="A2" s="587" t="s">
        <v>674</v>
      </c>
      <c r="B2" s="587"/>
      <c r="C2" s="587"/>
      <c r="D2" s="587"/>
      <c r="E2" s="587"/>
      <c r="F2" s="587"/>
      <c r="G2" s="587"/>
      <c r="H2" s="587"/>
      <c r="I2" s="587"/>
      <c r="J2" s="587"/>
    </row>
    <row r="3" spans="1:10" ht="14.4" x14ac:dyDescent="0.35">
      <c r="A3" s="197"/>
      <c r="B3" s="197"/>
      <c r="C3" s="197"/>
      <c r="D3" s="197"/>
      <c r="E3" s="197"/>
      <c r="F3" s="197"/>
      <c r="G3" s="197"/>
      <c r="H3" s="197"/>
      <c r="I3" s="197"/>
    </row>
    <row r="4" spans="1:10" ht="16.2" x14ac:dyDescent="0.35">
      <c r="A4" s="586" t="s">
        <v>574</v>
      </c>
      <c r="B4" s="586"/>
      <c r="C4" s="586"/>
      <c r="D4" s="586"/>
      <c r="E4" s="586"/>
      <c r="F4" s="586"/>
      <c r="G4" s="586"/>
      <c r="H4" s="586"/>
      <c r="I4" s="586"/>
      <c r="J4" s="586"/>
    </row>
    <row r="5" spans="1:10" ht="14.4" x14ac:dyDescent="0.35">
      <c r="A5" s="198" t="s">
        <v>835</v>
      </c>
      <c r="B5" s="198"/>
      <c r="C5" s="198"/>
      <c r="D5" s="198"/>
      <c r="E5" s="198"/>
      <c r="F5" s="198"/>
      <c r="G5" s="198"/>
      <c r="H5" s="198"/>
      <c r="I5" s="197" t="s">
        <v>881</v>
      </c>
    </row>
    <row r="6" spans="1:10" ht="25.5" customHeight="1" x14ac:dyDescent="0.25">
      <c r="A6" s="648" t="s">
        <v>2</v>
      </c>
      <c r="B6" s="648" t="s">
        <v>410</v>
      </c>
      <c r="C6" s="518" t="s">
        <v>411</v>
      </c>
      <c r="D6" s="518"/>
      <c r="E6" s="518"/>
      <c r="F6" s="649" t="s">
        <v>414</v>
      </c>
      <c r="G6" s="650"/>
      <c r="H6" s="650"/>
      <c r="I6" s="651"/>
      <c r="J6" s="646" t="s">
        <v>418</v>
      </c>
    </row>
    <row r="7" spans="1:10" ht="63" customHeight="1" x14ac:dyDescent="0.25">
      <c r="A7" s="648"/>
      <c r="B7" s="648"/>
      <c r="C7" s="39" t="s">
        <v>105</v>
      </c>
      <c r="D7" s="39" t="s">
        <v>412</v>
      </c>
      <c r="E7" s="39" t="s">
        <v>413</v>
      </c>
      <c r="F7" s="231" t="s">
        <v>415</v>
      </c>
      <c r="G7" s="231" t="s">
        <v>416</v>
      </c>
      <c r="H7" s="231" t="s">
        <v>417</v>
      </c>
      <c r="I7" s="231" t="s">
        <v>49</v>
      </c>
      <c r="J7" s="647"/>
    </row>
    <row r="8" spans="1:10" ht="14.4" x14ac:dyDescent="0.25">
      <c r="A8" s="201" t="s">
        <v>278</v>
      </c>
      <c r="B8" s="201" t="s">
        <v>279</v>
      </c>
      <c r="C8" s="201" t="s">
        <v>280</v>
      </c>
      <c r="D8" s="201" t="s">
        <v>281</v>
      </c>
      <c r="E8" s="201" t="s">
        <v>282</v>
      </c>
      <c r="F8" s="201" t="s">
        <v>285</v>
      </c>
      <c r="G8" s="201" t="s">
        <v>305</v>
      </c>
      <c r="H8" s="201" t="s">
        <v>306</v>
      </c>
      <c r="I8" s="201" t="s">
        <v>307</v>
      </c>
      <c r="J8" s="201" t="s">
        <v>335</v>
      </c>
    </row>
    <row r="9" spans="1:10" x14ac:dyDescent="0.25">
      <c r="A9" s="8">
        <v>1</v>
      </c>
      <c r="B9" s="377" t="s">
        <v>840</v>
      </c>
      <c r="C9" s="377" t="s">
        <v>840</v>
      </c>
      <c r="D9" s="377" t="s">
        <v>840</v>
      </c>
      <c r="E9" s="377" t="s">
        <v>840</v>
      </c>
      <c r="F9" s="377" t="s">
        <v>840</v>
      </c>
      <c r="G9" s="377" t="s">
        <v>840</v>
      </c>
      <c r="H9" s="377" t="s">
        <v>840</v>
      </c>
      <c r="I9" s="377" t="s">
        <v>840</v>
      </c>
      <c r="J9" s="377" t="s">
        <v>840</v>
      </c>
    </row>
    <row r="12" spans="1:10" ht="12.75" customHeight="1" x14ac:dyDescent="0.25">
      <c r="A12" s="203"/>
      <c r="B12" s="203"/>
      <c r="C12" s="203"/>
      <c r="D12" s="203"/>
      <c r="I12" s="584" t="s">
        <v>13</v>
      </c>
      <c r="J12" s="584"/>
    </row>
    <row r="13" spans="1:10" ht="12.75" customHeight="1" x14ac:dyDescent="0.25">
      <c r="A13" s="203"/>
      <c r="B13" s="203"/>
      <c r="C13" s="203"/>
      <c r="D13" s="203"/>
      <c r="I13" s="584" t="s">
        <v>14</v>
      </c>
      <c r="J13" s="584"/>
    </row>
    <row r="14" spans="1:10" ht="12.75" customHeight="1" x14ac:dyDescent="0.25">
      <c r="A14" s="203"/>
      <c r="B14" s="203"/>
      <c r="C14" s="203"/>
      <c r="D14" s="203"/>
      <c r="J14" s="204" t="s">
        <v>89</v>
      </c>
    </row>
    <row r="15" spans="1:10" x14ac:dyDescent="0.25">
      <c r="A15" s="203" t="s">
        <v>12</v>
      </c>
      <c r="C15" s="203"/>
      <c r="D15" s="203"/>
      <c r="J15" s="205" t="s">
        <v>86</v>
      </c>
    </row>
  </sheetData>
  <mergeCells count="10">
    <mergeCell ref="J6:J7"/>
    <mergeCell ref="A1:H1"/>
    <mergeCell ref="I12:J12"/>
    <mergeCell ref="I13:J13"/>
    <mergeCell ref="A2:J2"/>
    <mergeCell ref="A6:A7"/>
    <mergeCell ref="B6:B7"/>
    <mergeCell ref="C6:E6"/>
    <mergeCell ref="F6:I6"/>
    <mergeCell ref="A4:J4"/>
  </mergeCells>
  <printOptions horizontalCentered="1"/>
  <pageMargins left="0.59" right="0.46"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0" zoomScaleSheetLayoutView="80" workbookViewId="0">
      <selection activeCell="H11" sqref="H11:H12"/>
    </sheetView>
  </sheetViews>
  <sheetFormatPr defaultColWidth="9.109375" defaultRowHeight="13.2" x14ac:dyDescent="0.25"/>
  <cols>
    <col min="1" max="1" width="5.33203125" style="203" customWidth="1"/>
    <col min="2" max="2" width="8.5546875" style="203" customWidth="1"/>
    <col min="3" max="3" width="32.109375" style="203" customWidth="1"/>
    <col min="4" max="4" width="13.33203125" style="203" customWidth="1"/>
    <col min="5" max="6" width="11.6640625" style="203" customWidth="1"/>
    <col min="7" max="7" width="10.88671875" style="203" customWidth="1"/>
    <col min="8" max="8" width="31.6640625" style="203" customWidth="1"/>
    <col min="9" max="16384" width="9.109375" style="203"/>
  </cols>
  <sheetData>
    <row r="1" spans="1:8" x14ac:dyDescent="0.25">
      <c r="A1" s="203" t="s">
        <v>11</v>
      </c>
      <c r="H1" s="219" t="s">
        <v>577</v>
      </c>
    </row>
    <row r="2" spans="1:8" s="207" customFormat="1" ht="15.6" x14ac:dyDescent="0.3">
      <c r="A2" s="612" t="s">
        <v>0</v>
      </c>
      <c r="B2" s="612"/>
      <c r="C2" s="612"/>
      <c r="D2" s="612"/>
      <c r="E2" s="612"/>
      <c r="F2" s="612"/>
      <c r="G2" s="612"/>
      <c r="H2" s="612"/>
    </row>
    <row r="3" spans="1:8" s="207" customFormat="1" ht="20.25" customHeight="1" x14ac:dyDescent="0.4">
      <c r="A3" s="613" t="s">
        <v>674</v>
      </c>
      <c r="B3" s="613"/>
      <c r="C3" s="613"/>
      <c r="D3" s="613"/>
      <c r="E3" s="613"/>
      <c r="F3" s="613"/>
      <c r="G3" s="613"/>
      <c r="H3" s="613"/>
    </row>
    <row r="5" spans="1:8" s="207" customFormat="1" ht="15.6" x14ac:dyDescent="0.3">
      <c r="A5" s="652" t="s">
        <v>576</v>
      </c>
      <c r="B5" s="652"/>
      <c r="C5" s="652"/>
      <c r="D5" s="652"/>
      <c r="E5" s="652"/>
      <c r="F5" s="652"/>
      <c r="G5" s="652"/>
      <c r="H5" s="653"/>
    </row>
    <row r="7" spans="1:8" x14ac:dyDescent="0.25">
      <c r="A7" s="654" t="s">
        <v>169</v>
      </c>
      <c r="B7" s="654"/>
      <c r="C7" s="210" t="s">
        <v>878</v>
      </c>
      <c r="D7" s="210"/>
      <c r="E7" s="210"/>
      <c r="F7" s="210"/>
      <c r="G7" s="210"/>
    </row>
    <row r="9" spans="1:8" ht="13.95" customHeight="1" x14ac:dyDescent="0.25">
      <c r="A9" s="220"/>
      <c r="B9" s="220"/>
      <c r="C9" s="220"/>
      <c r="D9" s="220"/>
      <c r="E9" s="220"/>
      <c r="F9" s="220"/>
      <c r="G9" s="220"/>
    </row>
    <row r="10" spans="1:8" s="211" customFormat="1" x14ac:dyDescent="0.25">
      <c r="A10" s="203"/>
      <c r="B10" s="203"/>
      <c r="C10" s="203"/>
      <c r="D10" s="203"/>
      <c r="E10" s="203"/>
      <c r="F10" s="203"/>
      <c r="G10" s="203"/>
      <c r="H10" s="129"/>
    </row>
    <row r="11" spans="1:8" s="211" customFormat="1" ht="39.75" customHeight="1" x14ac:dyDescent="0.25">
      <c r="A11" s="212"/>
      <c r="B11" s="655" t="s">
        <v>299</v>
      </c>
      <c r="C11" s="655" t="s">
        <v>300</v>
      </c>
      <c r="D11" s="657" t="s">
        <v>301</v>
      </c>
      <c r="E11" s="658"/>
      <c r="F11" s="658"/>
      <c r="G11" s="659"/>
      <c r="H11" s="655" t="s">
        <v>80</v>
      </c>
    </row>
    <row r="12" spans="1:8" s="211" customFormat="1" ht="26.4" x14ac:dyDescent="0.25">
      <c r="A12" s="213"/>
      <c r="B12" s="656"/>
      <c r="C12" s="656"/>
      <c r="D12" s="221" t="s">
        <v>302</v>
      </c>
      <c r="E12" s="221" t="s">
        <v>303</v>
      </c>
      <c r="F12" s="221" t="s">
        <v>304</v>
      </c>
      <c r="G12" s="221" t="s">
        <v>19</v>
      </c>
      <c r="H12" s="656"/>
    </row>
    <row r="13" spans="1:8" s="211" customFormat="1" ht="13.8" x14ac:dyDescent="0.25">
      <c r="A13" s="213"/>
      <c r="B13" s="222" t="s">
        <v>278</v>
      </c>
      <c r="C13" s="222" t="s">
        <v>279</v>
      </c>
      <c r="D13" s="222" t="s">
        <v>280</v>
      </c>
      <c r="E13" s="222" t="s">
        <v>281</v>
      </c>
      <c r="F13" s="222" t="s">
        <v>282</v>
      </c>
      <c r="G13" s="222" t="s">
        <v>283</v>
      </c>
      <c r="H13" s="222" t="s">
        <v>284</v>
      </c>
    </row>
    <row r="14" spans="1:8" s="223" customFormat="1" ht="15" customHeight="1" x14ac:dyDescent="0.25">
      <c r="B14" s="224" t="s">
        <v>31</v>
      </c>
      <c r="C14" s="664" t="s">
        <v>308</v>
      </c>
      <c r="D14" s="665"/>
      <c r="E14" s="665"/>
      <c r="F14" s="665"/>
      <c r="G14" s="665"/>
      <c r="H14" s="666"/>
    </row>
    <row r="15" spans="1:8" s="226" customFormat="1" ht="39.6" x14ac:dyDescent="0.25">
      <c r="B15" s="225"/>
      <c r="C15" s="381" t="s">
        <v>852</v>
      </c>
      <c r="D15" s="224">
        <v>1</v>
      </c>
      <c r="E15" s="224">
        <v>0</v>
      </c>
      <c r="F15" s="224">
        <v>0</v>
      </c>
      <c r="G15" s="224">
        <v>1</v>
      </c>
      <c r="H15" s="661" t="s">
        <v>856</v>
      </c>
    </row>
    <row r="16" spans="1:8" ht="13.8" x14ac:dyDescent="0.25">
      <c r="A16" s="216"/>
      <c r="B16" s="142"/>
      <c r="C16" s="227" t="s">
        <v>853</v>
      </c>
      <c r="D16" s="164">
        <v>1</v>
      </c>
      <c r="E16" s="164">
        <v>0</v>
      </c>
      <c r="F16" s="164">
        <v>0</v>
      </c>
      <c r="G16" s="164">
        <v>1</v>
      </c>
      <c r="H16" s="662"/>
    </row>
    <row r="17" spans="1:10" x14ac:dyDescent="0.25">
      <c r="B17" s="215"/>
      <c r="C17" s="227" t="s">
        <v>854</v>
      </c>
      <c r="D17" s="164">
        <v>1</v>
      </c>
      <c r="E17" s="143">
        <v>0</v>
      </c>
      <c r="F17" s="143">
        <v>0</v>
      </c>
      <c r="G17" s="143">
        <v>1</v>
      </c>
      <c r="H17" s="662"/>
    </row>
    <row r="18" spans="1:10" s="138" customFormat="1" x14ac:dyDescent="0.25">
      <c r="B18" s="142"/>
      <c r="C18" s="227"/>
      <c r="D18" s="142"/>
      <c r="E18" s="142"/>
      <c r="F18" s="142"/>
      <c r="G18" s="142"/>
      <c r="H18" s="662"/>
    </row>
    <row r="19" spans="1:10" s="138" customFormat="1" x14ac:dyDescent="0.25">
      <c r="B19" s="142"/>
      <c r="C19" s="227"/>
      <c r="D19" s="142"/>
      <c r="E19" s="142"/>
      <c r="F19" s="142"/>
      <c r="G19" s="142"/>
      <c r="H19" s="662"/>
    </row>
    <row r="20" spans="1:10" s="138" customFormat="1" ht="21.75" customHeight="1" x14ac:dyDescent="0.25">
      <c r="B20" s="224" t="s">
        <v>35</v>
      </c>
      <c r="C20" s="382" t="s">
        <v>487</v>
      </c>
      <c r="D20" s="383"/>
      <c r="E20" s="383"/>
      <c r="F20" s="383"/>
      <c r="G20" s="384"/>
      <c r="H20" s="662"/>
    </row>
    <row r="21" spans="1:10" s="138" customFormat="1" ht="28.5" customHeight="1" x14ac:dyDescent="0.25">
      <c r="A21" s="218" t="s">
        <v>298</v>
      </c>
      <c r="B21" s="217"/>
      <c r="C21" s="225" t="s">
        <v>855</v>
      </c>
      <c r="D21" s="378">
        <v>2</v>
      </c>
      <c r="E21" s="378">
        <v>0</v>
      </c>
      <c r="F21" s="378">
        <v>0</v>
      </c>
      <c r="G21" s="378">
        <v>2</v>
      </c>
      <c r="H21" s="663"/>
    </row>
    <row r="22" spans="1:10" ht="12.75" customHeight="1" x14ac:dyDescent="0.25"/>
    <row r="23" spans="1:10" ht="12.75" customHeight="1" x14ac:dyDescent="0.25">
      <c r="G23" s="211"/>
      <c r="H23" s="211"/>
      <c r="I23" s="211"/>
      <c r="J23" s="211"/>
    </row>
    <row r="24" spans="1:10" ht="12.75" customHeight="1" x14ac:dyDescent="0.25">
      <c r="G24" s="660" t="s">
        <v>13</v>
      </c>
      <c r="H24" s="660"/>
      <c r="I24" s="212"/>
      <c r="J24" s="212"/>
    </row>
    <row r="25" spans="1:10" ht="15.75" customHeight="1" x14ac:dyDescent="0.25">
      <c r="B25" s="203" t="s">
        <v>12</v>
      </c>
      <c r="G25" s="584" t="s">
        <v>14</v>
      </c>
      <c r="H25" s="584"/>
      <c r="I25" s="394"/>
      <c r="J25" s="394"/>
    </row>
    <row r="26" spans="1:10" ht="12.75" customHeight="1" x14ac:dyDescent="0.25">
      <c r="G26" s="394" t="s">
        <v>89</v>
      </c>
      <c r="H26" s="394"/>
      <c r="I26" s="394"/>
      <c r="J26" s="394"/>
    </row>
  </sheetData>
  <mergeCells count="12">
    <mergeCell ref="G24:H24"/>
    <mergeCell ref="G25:H25"/>
    <mergeCell ref="H15:H21"/>
    <mergeCell ref="H11:H12"/>
    <mergeCell ref="C14:H14"/>
    <mergeCell ref="A2:H2"/>
    <mergeCell ref="A3:H3"/>
    <mergeCell ref="A5:H5"/>
    <mergeCell ref="A7:B7"/>
    <mergeCell ref="B11:B12"/>
    <mergeCell ref="C11:C12"/>
    <mergeCell ref="D11:G11"/>
  </mergeCells>
  <printOptions horizontalCentered="1"/>
  <pageMargins left="0.59055118110236227" right="0.39370078740157483" top="0.23622047244094491" bottom="0" header="0.31496062992125984" footer="0.31496062992125984"/>
  <pageSetup paperSize="9" scale="11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SheetLayoutView="100" workbookViewId="0">
      <selection activeCell="J17" sqref="J17"/>
    </sheetView>
  </sheetViews>
  <sheetFormatPr defaultRowHeight="13.2" x14ac:dyDescent="0.25"/>
  <cols>
    <col min="1" max="1" width="8.33203125" customWidth="1"/>
    <col min="2" max="2" width="15.5546875" customWidth="1"/>
    <col min="3" max="3" width="17.33203125" customWidth="1"/>
    <col min="4" max="4" width="21" customWidth="1"/>
    <col min="5" max="5" width="21.109375" customWidth="1"/>
    <col min="6" max="6" width="20.6640625" customWidth="1"/>
    <col min="7" max="7" width="23.5546875" customWidth="1"/>
  </cols>
  <sheetData>
    <row r="1" spans="1:9" ht="16.2" x14ac:dyDescent="0.35">
      <c r="A1" s="586" t="s">
        <v>0</v>
      </c>
      <c r="B1" s="586"/>
      <c r="C1" s="586"/>
      <c r="D1" s="586"/>
      <c r="E1" s="586"/>
      <c r="F1" s="586"/>
      <c r="G1" s="195" t="s">
        <v>730</v>
      </c>
    </row>
    <row r="2" spans="1:9" ht="22.2" x14ac:dyDescent="0.45">
      <c r="A2" s="587" t="s">
        <v>674</v>
      </c>
      <c r="B2" s="587"/>
      <c r="C2" s="587"/>
      <c r="D2" s="587"/>
      <c r="E2" s="587"/>
      <c r="F2" s="587"/>
      <c r="G2" s="587"/>
    </row>
    <row r="3" spans="1:9" ht="14.4" x14ac:dyDescent="0.35">
      <c r="A3" s="197"/>
      <c r="B3" s="197"/>
    </row>
    <row r="4" spans="1:9" ht="18" customHeight="1" x14ac:dyDescent="0.35">
      <c r="A4" s="588" t="s">
        <v>731</v>
      </c>
      <c r="B4" s="588"/>
      <c r="C4" s="588"/>
      <c r="D4" s="588"/>
      <c r="E4" s="588"/>
      <c r="F4" s="588"/>
      <c r="G4" s="588"/>
    </row>
    <row r="5" spans="1:9" ht="14.4" x14ac:dyDescent="0.35">
      <c r="A5" s="198" t="s">
        <v>835</v>
      </c>
      <c r="B5" s="198"/>
    </row>
    <row r="6" spans="1:9" ht="14.4" x14ac:dyDescent="0.35">
      <c r="A6" s="198"/>
      <c r="B6" s="198"/>
      <c r="F6" s="589" t="s">
        <v>881</v>
      </c>
      <c r="G6" s="589"/>
    </row>
    <row r="7" spans="1:9" ht="59.25" customHeight="1" x14ac:dyDescent="0.25">
      <c r="A7" s="199" t="s">
        <v>2</v>
      </c>
      <c r="B7" s="307" t="s">
        <v>3</v>
      </c>
      <c r="C7" s="313" t="s">
        <v>732</v>
      </c>
      <c r="D7" s="313" t="s">
        <v>733</v>
      </c>
      <c r="E7" s="313" t="s">
        <v>734</v>
      </c>
      <c r="F7" s="313" t="s">
        <v>735</v>
      </c>
      <c r="G7" s="313" t="s">
        <v>736</v>
      </c>
    </row>
    <row r="8" spans="1:9" s="195" customFormat="1" ht="14.4" x14ac:dyDescent="0.3">
      <c r="A8" s="201" t="s">
        <v>278</v>
      </c>
      <c r="B8" s="201" t="s">
        <v>279</v>
      </c>
      <c r="C8" s="201" t="s">
        <v>280</v>
      </c>
      <c r="D8" s="201" t="s">
        <v>281</v>
      </c>
      <c r="E8" s="201" t="s">
        <v>282</v>
      </c>
      <c r="F8" s="201" t="s">
        <v>283</v>
      </c>
      <c r="G8" s="201" t="s">
        <v>284</v>
      </c>
    </row>
    <row r="9" spans="1:9" x14ac:dyDescent="0.25">
      <c r="A9" s="8">
        <v>1</v>
      </c>
      <c r="B9" s="19" t="s">
        <v>836</v>
      </c>
      <c r="C9" s="385">
        <v>116</v>
      </c>
      <c r="D9" s="276" t="s">
        <v>840</v>
      </c>
      <c r="E9" s="276" t="s">
        <v>840</v>
      </c>
      <c r="F9" s="276" t="s">
        <v>840</v>
      </c>
      <c r="G9" s="276" t="s">
        <v>840</v>
      </c>
    </row>
    <row r="10" spans="1:9" x14ac:dyDescent="0.25">
      <c r="A10" s="8">
        <v>2</v>
      </c>
      <c r="B10" s="19" t="s">
        <v>837</v>
      </c>
      <c r="C10" s="385">
        <v>167</v>
      </c>
      <c r="D10" s="276" t="s">
        <v>840</v>
      </c>
      <c r="E10" s="276" t="s">
        <v>840</v>
      </c>
      <c r="F10" s="276" t="s">
        <v>840</v>
      </c>
      <c r="G10" s="276" t="s">
        <v>840</v>
      </c>
    </row>
    <row r="11" spans="1:9" x14ac:dyDescent="0.25">
      <c r="A11" s="8">
        <v>3</v>
      </c>
      <c r="B11" s="19" t="s">
        <v>838</v>
      </c>
      <c r="C11" s="385">
        <v>55</v>
      </c>
      <c r="D11" s="276" t="s">
        <v>840</v>
      </c>
      <c r="E11" s="276" t="s">
        <v>840</v>
      </c>
      <c r="F11" s="276" t="s">
        <v>840</v>
      </c>
      <c r="G11" s="276" t="s">
        <v>840</v>
      </c>
    </row>
    <row r="12" spans="1:9" x14ac:dyDescent="0.25">
      <c r="A12" s="9"/>
      <c r="B12" s="370" t="s">
        <v>19</v>
      </c>
      <c r="C12" s="392">
        <f>SUM(C9:C11)</f>
        <v>338</v>
      </c>
      <c r="D12" s="364" t="s">
        <v>840</v>
      </c>
      <c r="E12" s="364" t="s">
        <v>840</v>
      </c>
      <c r="F12" s="364" t="s">
        <v>840</v>
      </c>
      <c r="G12" s="364" t="s">
        <v>840</v>
      </c>
    </row>
    <row r="13" spans="1:9" x14ac:dyDescent="0.25">
      <c r="A13" s="202"/>
    </row>
    <row r="16" spans="1:9" ht="15" customHeight="1" x14ac:dyDescent="0.25">
      <c r="A16" s="314"/>
      <c r="B16" s="314"/>
      <c r="C16" s="314"/>
      <c r="D16" s="314"/>
      <c r="E16" s="314"/>
      <c r="F16" s="606" t="s">
        <v>13</v>
      </c>
      <c r="G16" s="606"/>
      <c r="H16" s="315"/>
      <c r="I16" s="315"/>
    </row>
    <row r="17" spans="1:13" ht="15" customHeight="1" x14ac:dyDescent="0.25">
      <c r="A17" s="314"/>
      <c r="B17" s="314"/>
      <c r="C17" s="314"/>
      <c r="D17" s="314"/>
      <c r="E17" s="314"/>
      <c r="F17" s="606" t="s">
        <v>14</v>
      </c>
      <c r="G17" s="606"/>
      <c r="H17" s="315"/>
      <c r="I17" s="315"/>
    </row>
    <row r="18" spans="1:13" ht="15" customHeight="1" x14ac:dyDescent="0.25">
      <c r="A18" s="314"/>
      <c r="B18" s="314"/>
      <c r="C18" s="314"/>
      <c r="D18" s="314"/>
      <c r="E18" s="314"/>
      <c r="F18" s="606" t="s">
        <v>89</v>
      </c>
      <c r="G18" s="606"/>
      <c r="H18" s="315"/>
      <c r="I18" s="315"/>
    </row>
    <row r="19" spans="1:13" x14ac:dyDescent="0.25">
      <c r="A19" s="314" t="s">
        <v>12</v>
      </c>
      <c r="C19" s="314"/>
      <c r="D19" s="314"/>
      <c r="E19" s="314"/>
      <c r="F19" s="667" t="s">
        <v>86</v>
      </c>
      <c r="G19" s="667"/>
      <c r="H19" s="314"/>
      <c r="I19" s="314"/>
    </row>
    <row r="20" spans="1:13" x14ac:dyDescent="0.25">
      <c r="A20" s="314"/>
      <c r="B20" s="314"/>
      <c r="C20" s="314"/>
      <c r="D20" s="314"/>
      <c r="E20" s="314"/>
      <c r="F20" s="314"/>
      <c r="G20" s="314"/>
      <c r="H20" s="314"/>
      <c r="I20" s="314"/>
      <c r="J20" s="314"/>
      <c r="K20" s="314"/>
      <c r="L20" s="314"/>
      <c r="M20" s="314"/>
    </row>
  </sheetData>
  <mergeCells count="8">
    <mergeCell ref="F18:G18"/>
    <mergeCell ref="F19:G19"/>
    <mergeCell ref="A1:F1"/>
    <mergeCell ref="A2:G2"/>
    <mergeCell ref="A4:G4"/>
    <mergeCell ref="F6:G6"/>
    <mergeCell ref="F16:G16"/>
    <mergeCell ref="F17:G17"/>
  </mergeCells>
  <printOptions horizontalCentered="1"/>
  <pageMargins left="0.59" right="0.56000000000000005"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view="pageBreakPreview" zoomScaleSheetLayoutView="100" workbookViewId="0">
      <selection activeCell="A14" sqref="A14:O14"/>
    </sheetView>
  </sheetViews>
  <sheetFormatPr defaultRowHeight="13.2" x14ac:dyDescent="0.25"/>
  <cols>
    <col min="1" max="1" width="8.33203125" customWidth="1"/>
    <col min="2" max="2" width="16" customWidth="1"/>
    <col min="3" max="3" width="8.6640625" customWidth="1"/>
    <col min="4" max="4" width="12.6640625" customWidth="1"/>
    <col min="5" max="5" width="10.5546875" customWidth="1"/>
    <col min="6" max="6" width="12.44140625" customWidth="1"/>
    <col min="7" max="7" width="7.5546875" customWidth="1"/>
    <col min="8" max="8" width="7.88671875" customWidth="1"/>
    <col min="9" max="9" width="10" customWidth="1"/>
    <col min="12" max="12" width="10.88671875" customWidth="1"/>
    <col min="15" max="15" width="9.109375" customWidth="1"/>
    <col min="257" max="257" width="8.33203125" customWidth="1"/>
    <col min="258" max="258" width="10.109375" customWidth="1"/>
    <col min="259" max="259" width="8.6640625" customWidth="1"/>
    <col min="260" max="260" width="12.6640625" customWidth="1"/>
    <col min="261" max="261" width="10.5546875" customWidth="1"/>
    <col min="262" max="262" width="12.44140625" customWidth="1"/>
    <col min="263" max="263" width="7.5546875" customWidth="1"/>
    <col min="264" max="264" width="7.88671875" customWidth="1"/>
    <col min="265" max="265" width="10" customWidth="1"/>
    <col min="268" max="268" width="10.88671875" customWidth="1"/>
    <col min="513" max="513" width="8.33203125" customWidth="1"/>
    <col min="514" max="514" width="10.109375" customWidth="1"/>
    <col min="515" max="515" width="8.6640625" customWidth="1"/>
    <col min="516" max="516" width="12.6640625" customWidth="1"/>
    <col min="517" max="517" width="10.5546875" customWidth="1"/>
    <col min="518" max="518" width="12.44140625" customWidth="1"/>
    <col min="519" max="519" width="7.5546875" customWidth="1"/>
    <col min="520" max="520" width="7.88671875" customWidth="1"/>
    <col min="521" max="521" width="10" customWidth="1"/>
    <col min="524" max="524" width="10.88671875" customWidth="1"/>
    <col min="769" max="769" width="8.33203125" customWidth="1"/>
    <col min="770" max="770" width="10.109375" customWidth="1"/>
    <col min="771" max="771" width="8.6640625" customWidth="1"/>
    <col min="772" max="772" width="12.6640625" customWidth="1"/>
    <col min="773" max="773" width="10.5546875" customWidth="1"/>
    <col min="774" max="774" width="12.44140625" customWidth="1"/>
    <col min="775" max="775" width="7.5546875" customWidth="1"/>
    <col min="776" max="776" width="7.88671875" customWidth="1"/>
    <col min="777" max="777" width="10" customWidth="1"/>
    <col min="780" max="780" width="10.88671875" customWidth="1"/>
    <col min="1025" max="1025" width="8.33203125" customWidth="1"/>
    <col min="1026" max="1026" width="10.109375" customWidth="1"/>
    <col min="1027" max="1027" width="8.6640625" customWidth="1"/>
    <col min="1028" max="1028" width="12.6640625" customWidth="1"/>
    <col min="1029" max="1029" width="10.5546875" customWidth="1"/>
    <col min="1030" max="1030" width="12.44140625" customWidth="1"/>
    <col min="1031" max="1031" width="7.5546875" customWidth="1"/>
    <col min="1032" max="1032" width="7.88671875" customWidth="1"/>
    <col min="1033" max="1033" width="10" customWidth="1"/>
    <col min="1036" max="1036" width="10.88671875" customWidth="1"/>
    <col min="1281" max="1281" width="8.33203125" customWidth="1"/>
    <col min="1282" max="1282" width="10.109375" customWidth="1"/>
    <col min="1283" max="1283" width="8.6640625" customWidth="1"/>
    <col min="1284" max="1284" width="12.6640625" customWidth="1"/>
    <col min="1285" max="1285" width="10.5546875" customWidth="1"/>
    <col min="1286" max="1286" width="12.44140625" customWidth="1"/>
    <col min="1287" max="1287" width="7.5546875" customWidth="1"/>
    <col min="1288" max="1288" width="7.88671875" customWidth="1"/>
    <col min="1289" max="1289" width="10" customWidth="1"/>
    <col min="1292" max="1292" width="10.88671875" customWidth="1"/>
    <col min="1537" max="1537" width="8.33203125" customWidth="1"/>
    <col min="1538" max="1538" width="10.109375" customWidth="1"/>
    <col min="1539" max="1539" width="8.6640625" customWidth="1"/>
    <col min="1540" max="1540" width="12.6640625" customWidth="1"/>
    <col min="1541" max="1541" width="10.5546875" customWidth="1"/>
    <col min="1542" max="1542" width="12.44140625" customWidth="1"/>
    <col min="1543" max="1543" width="7.5546875" customWidth="1"/>
    <col min="1544" max="1544" width="7.88671875" customWidth="1"/>
    <col min="1545" max="1545" width="10" customWidth="1"/>
    <col min="1548" max="1548" width="10.88671875" customWidth="1"/>
    <col min="1793" max="1793" width="8.33203125" customWidth="1"/>
    <col min="1794" max="1794" width="10.109375" customWidth="1"/>
    <col min="1795" max="1795" width="8.6640625" customWidth="1"/>
    <col min="1796" max="1796" width="12.6640625" customWidth="1"/>
    <col min="1797" max="1797" width="10.5546875" customWidth="1"/>
    <col min="1798" max="1798" width="12.44140625" customWidth="1"/>
    <col min="1799" max="1799" width="7.5546875" customWidth="1"/>
    <col min="1800" max="1800" width="7.88671875" customWidth="1"/>
    <col min="1801" max="1801" width="10" customWidth="1"/>
    <col min="1804" max="1804" width="10.88671875" customWidth="1"/>
    <col min="2049" max="2049" width="8.33203125" customWidth="1"/>
    <col min="2050" max="2050" width="10.109375" customWidth="1"/>
    <col min="2051" max="2051" width="8.6640625" customWidth="1"/>
    <col min="2052" max="2052" width="12.6640625" customWidth="1"/>
    <col min="2053" max="2053" width="10.5546875" customWidth="1"/>
    <col min="2054" max="2054" width="12.44140625" customWidth="1"/>
    <col min="2055" max="2055" width="7.5546875" customWidth="1"/>
    <col min="2056" max="2056" width="7.88671875" customWidth="1"/>
    <col min="2057" max="2057" width="10" customWidth="1"/>
    <col min="2060" max="2060" width="10.88671875" customWidth="1"/>
    <col min="2305" max="2305" width="8.33203125" customWidth="1"/>
    <col min="2306" max="2306" width="10.109375" customWidth="1"/>
    <col min="2307" max="2307" width="8.6640625" customWidth="1"/>
    <col min="2308" max="2308" width="12.6640625" customWidth="1"/>
    <col min="2309" max="2309" width="10.5546875" customWidth="1"/>
    <col min="2310" max="2310" width="12.44140625" customWidth="1"/>
    <col min="2311" max="2311" width="7.5546875" customWidth="1"/>
    <col min="2312" max="2312" width="7.88671875" customWidth="1"/>
    <col min="2313" max="2313" width="10" customWidth="1"/>
    <col min="2316" max="2316" width="10.88671875" customWidth="1"/>
    <col min="2561" max="2561" width="8.33203125" customWidth="1"/>
    <col min="2562" max="2562" width="10.109375" customWidth="1"/>
    <col min="2563" max="2563" width="8.6640625" customWidth="1"/>
    <col min="2564" max="2564" width="12.6640625" customWidth="1"/>
    <col min="2565" max="2565" width="10.5546875" customWidth="1"/>
    <col min="2566" max="2566" width="12.44140625" customWidth="1"/>
    <col min="2567" max="2567" width="7.5546875" customWidth="1"/>
    <col min="2568" max="2568" width="7.88671875" customWidth="1"/>
    <col min="2569" max="2569" width="10" customWidth="1"/>
    <col min="2572" max="2572" width="10.88671875" customWidth="1"/>
    <col min="2817" max="2817" width="8.33203125" customWidth="1"/>
    <col min="2818" max="2818" width="10.109375" customWidth="1"/>
    <col min="2819" max="2819" width="8.6640625" customWidth="1"/>
    <col min="2820" max="2820" width="12.6640625" customWidth="1"/>
    <col min="2821" max="2821" width="10.5546875" customWidth="1"/>
    <col min="2822" max="2822" width="12.44140625" customWidth="1"/>
    <col min="2823" max="2823" width="7.5546875" customWidth="1"/>
    <col min="2824" max="2824" width="7.88671875" customWidth="1"/>
    <col min="2825" max="2825" width="10" customWidth="1"/>
    <col min="2828" max="2828" width="10.88671875" customWidth="1"/>
    <col min="3073" max="3073" width="8.33203125" customWidth="1"/>
    <col min="3074" max="3074" width="10.109375" customWidth="1"/>
    <col min="3075" max="3075" width="8.6640625" customWidth="1"/>
    <col min="3076" max="3076" width="12.6640625" customWidth="1"/>
    <col min="3077" max="3077" width="10.5546875" customWidth="1"/>
    <col min="3078" max="3078" width="12.44140625" customWidth="1"/>
    <col min="3079" max="3079" width="7.5546875" customWidth="1"/>
    <col min="3080" max="3080" width="7.88671875" customWidth="1"/>
    <col min="3081" max="3081" width="10" customWidth="1"/>
    <col min="3084" max="3084" width="10.88671875" customWidth="1"/>
    <col min="3329" max="3329" width="8.33203125" customWidth="1"/>
    <col min="3330" max="3330" width="10.109375" customWidth="1"/>
    <col min="3331" max="3331" width="8.6640625" customWidth="1"/>
    <col min="3332" max="3332" width="12.6640625" customWidth="1"/>
    <col min="3333" max="3333" width="10.5546875" customWidth="1"/>
    <col min="3334" max="3334" width="12.44140625" customWidth="1"/>
    <col min="3335" max="3335" width="7.5546875" customWidth="1"/>
    <col min="3336" max="3336" width="7.88671875" customWidth="1"/>
    <col min="3337" max="3337" width="10" customWidth="1"/>
    <col min="3340" max="3340" width="10.88671875" customWidth="1"/>
    <col min="3585" max="3585" width="8.33203125" customWidth="1"/>
    <col min="3586" max="3586" width="10.109375" customWidth="1"/>
    <col min="3587" max="3587" width="8.6640625" customWidth="1"/>
    <col min="3588" max="3588" width="12.6640625" customWidth="1"/>
    <col min="3589" max="3589" width="10.5546875" customWidth="1"/>
    <col min="3590" max="3590" width="12.44140625" customWidth="1"/>
    <col min="3591" max="3591" width="7.5546875" customWidth="1"/>
    <col min="3592" max="3592" width="7.88671875" customWidth="1"/>
    <col min="3593" max="3593" width="10" customWidth="1"/>
    <col min="3596" max="3596" width="10.88671875" customWidth="1"/>
    <col min="3841" max="3841" width="8.33203125" customWidth="1"/>
    <col min="3842" max="3842" width="10.109375" customWidth="1"/>
    <col min="3843" max="3843" width="8.6640625" customWidth="1"/>
    <col min="3844" max="3844" width="12.6640625" customWidth="1"/>
    <col min="3845" max="3845" width="10.5546875" customWidth="1"/>
    <col min="3846" max="3846" width="12.44140625" customWidth="1"/>
    <col min="3847" max="3847" width="7.5546875" customWidth="1"/>
    <col min="3848" max="3848" width="7.88671875" customWidth="1"/>
    <col min="3849" max="3849" width="10" customWidth="1"/>
    <col min="3852" max="3852" width="10.88671875" customWidth="1"/>
    <col min="4097" max="4097" width="8.33203125" customWidth="1"/>
    <col min="4098" max="4098" width="10.109375" customWidth="1"/>
    <col min="4099" max="4099" width="8.6640625" customWidth="1"/>
    <col min="4100" max="4100" width="12.6640625" customWidth="1"/>
    <col min="4101" max="4101" width="10.5546875" customWidth="1"/>
    <col min="4102" max="4102" width="12.44140625" customWidth="1"/>
    <col min="4103" max="4103" width="7.5546875" customWidth="1"/>
    <col min="4104" max="4104" width="7.88671875" customWidth="1"/>
    <col min="4105" max="4105" width="10" customWidth="1"/>
    <col min="4108" max="4108" width="10.88671875" customWidth="1"/>
    <col min="4353" max="4353" width="8.33203125" customWidth="1"/>
    <col min="4354" max="4354" width="10.109375" customWidth="1"/>
    <col min="4355" max="4355" width="8.6640625" customWidth="1"/>
    <col min="4356" max="4356" width="12.6640625" customWidth="1"/>
    <col min="4357" max="4357" width="10.5546875" customWidth="1"/>
    <col min="4358" max="4358" width="12.44140625" customWidth="1"/>
    <col min="4359" max="4359" width="7.5546875" customWidth="1"/>
    <col min="4360" max="4360" width="7.88671875" customWidth="1"/>
    <col min="4361" max="4361" width="10" customWidth="1"/>
    <col min="4364" max="4364" width="10.88671875" customWidth="1"/>
    <col min="4609" max="4609" width="8.33203125" customWidth="1"/>
    <col min="4610" max="4610" width="10.109375" customWidth="1"/>
    <col min="4611" max="4611" width="8.6640625" customWidth="1"/>
    <col min="4612" max="4612" width="12.6640625" customWidth="1"/>
    <col min="4613" max="4613" width="10.5546875" customWidth="1"/>
    <col min="4614" max="4614" width="12.44140625" customWidth="1"/>
    <col min="4615" max="4615" width="7.5546875" customWidth="1"/>
    <col min="4616" max="4616" width="7.88671875" customWidth="1"/>
    <col min="4617" max="4617" width="10" customWidth="1"/>
    <col min="4620" max="4620" width="10.88671875" customWidth="1"/>
    <col min="4865" max="4865" width="8.33203125" customWidth="1"/>
    <col min="4866" max="4866" width="10.109375" customWidth="1"/>
    <col min="4867" max="4867" width="8.6640625" customWidth="1"/>
    <col min="4868" max="4868" width="12.6640625" customWidth="1"/>
    <col min="4869" max="4869" width="10.5546875" customWidth="1"/>
    <col min="4870" max="4870" width="12.44140625" customWidth="1"/>
    <col min="4871" max="4871" width="7.5546875" customWidth="1"/>
    <col min="4872" max="4872" width="7.88671875" customWidth="1"/>
    <col min="4873" max="4873" width="10" customWidth="1"/>
    <col min="4876" max="4876" width="10.88671875" customWidth="1"/>
    <col min="5121" max="5121" width="8.33203125" customWidth="1"/>
    <col min="5122" max="5122" width="10.109375" customWidth="1"/>
    <col min="5123" max="5123" width="8.6640625" customWidth="1"/>
    <col min="5124" max="5124" width="12.6640625" customWidth="1"/>
    <col min="5125" max="5125" width="10.5546875" customWidth="1"/>
    <col min="5126" max="5126" width="12.44140625" customWidth="1"/>
    <col min="5127" max="5127" width="7.5546875" customWidth="1"/>
    <col min="5128" max="5128" width="7.88671875" customWidth="1"/>
    <col min="5129" max="5129" width="10" customWidth="1"/>
    <col min="5132" max="5132" width="10.88671875" customWidth="1"/>
    <col min="5377" max="5377" width="8.33203125" customWidth="1"/>
    <col min="5378" max="5378" width="10.109375" customWidth="1"/>
    <col min="5379" max="5379" width="8.6640625" customWidth="1"/>
    <col min="5380" max="5380" width="12.6640625" customWidth="1"/>
    <col min="5381" max="5381" width="10.5546875" customWidth="1"/>
    <col min="5382" max="5382" width="12.44140625" customWidth="1"/>
    <col min="5383" max="5383" width="7.5546875" customWidth="1"/>
    <col min="5384" max="5384" width="7.88671875" customWidth="1"/>
    <col min="5385" max="5385" width="10" customWidth="1"/>
    <col min="5388" max="5388" width="10.88671875" customWidth="1"/>
    <col min="5633" max="5633" width="8.33203125" customWidth="1"/>
    <col min="5634" max="5634" width="10.109375" customWidth="1"/>
    <col min="5635" max="5635" width="8.6640625" customWidth="1"/>
    <col min="5636" max="5636" width="12.6640625" customWidth="1"/>
    <col min="5637" max="5637" width="10.5546875" customWidth="1"/>
    <col min="5638" max="5638" width="12.44140625" customWidth="1"/>
    <col min="5639" max="5639" width="7.5546875" customWidth="1"/>
    <col min="5640" max="5640" width="7.88671875" customWidth="1"/>
    <col min="5641" max="5641" width="10" customWidth="1"/>
    <col min="5644" max="5644" width="10.88671875" customWidth="1"/>
    <col min="5889" max="5889" width="8.33203125" customWidth="1"/>
    <col min="5890" max="5890" width="10.109375" customWidth="1"/>
    <col min="5891" max="5891" width="8.6640625" customWidth="1"/>
    <col min="5892" max="5892" width="12.6640625" customWidth="1"/>
    <col min="5893" max="5893" width="10.5546875" customWidth="1"/>
    <col min="5894" max="5894" width="12.44140625" customWidth="1"/>
    <col min="5895" max="5895" width="7.5546875" customWidth="1"/>
    <col min="5896" max="5896" width="7.88671875" customWidth="1"/>
    <col min="5897" max="5897" width="10" customWidth="1"/>
    <col min="5900" max="5900" width="10.88671875" customWidth="1"/>
    <col min="6145" max="6145" width="8.33203125" customWidth="1"/>
    <col min="6146" max="6146" width="10.109375" customWidth="1"/>
    <col min="6147" max="6147" width="8.6640625" customWidth="1"/>
    <col min="6148" max="6148" width="12.6640625" customWidth="1"/>
    <col min="6149" max="6149" width="10.5546875" customWidth="1"/>
    <col min="6150" max="6150" width="12.44140625" customWidth="1"/>
    <col min="6151" max="6151" width="7.5546875" customWidth="1"/>
    <col min="6152" max="6152" width="7.88671875" customWidth="1"/>
    <col min="6153" max="6153" width="10" customWidth="1"/>
    <col min="6156" max="6156" width="10.88671875" customWidth="1"/>
    <col min="6401" max="6401" width="8.33203125" customWidth="1"/>
    <col min="6402" max="6402" width="10.109375" customWidth="1"/>
    <col min="6403" max="6403" width="8.6640625" customWidth="1"/>
    <col min="6404" max="6404" width="12.6640625" customWidth="1"/>
    <col min="6405" max="6405" width="10.5546875" customWidth="1"/>
    <col min="6406" max="6406" width="12.44140625" customWidth="1"/>
    <col min="6407" max="6407" width="7.5546875" customWidth="1"/>
    <col min="6408" max="6408" width="7.88671875" customWidth="1"/>
    <col min="6409" max="6409" width="10" customWidth="1"/>
    <col min="6412" max="6412" width="10.88671875" customWidth="1"/>
    <col min="6657" max="6657" width="8.33203125" customWidth="1"/>
    <col min="6658" max="6658" width="10.109375" customWidth="1"/>
    <col min="6659" max="6659" width="8.6640625" customWidth="1"/>
    <col min="6660" max="6660" width="12.6640625" customWidth="1"/>
    <col min="6661" max="6661" width="10.5546875" customWidth="1"/>
    <col min="6662" max="6662" width="12.44140625" customWidth="1"/>
    <col min="6663" max="6663" width="7.5546875" customWidth="1"/>
    <col min="6664" max="6664" width="7.88671875" customWidth="1"/>
    <col min="6665" max="6665" width="10" customWidth="1"/>
    <col min="6668" max="6668" width="10.88671875" customWidth="1"/>
    <col min="6913" max="6913" width="8.33203125" customWidth="1"/>
    <col min="6914" max="6914" width="10.109375" customWidth="1"/>
    <col min="6915" max="6915" width="8.6640625" customWidth="1"/>
    <col min="6916" max="6916" width="12.6640625" customWidth="1"/>
    <col min="6917" max="6917" width="10.5546875" customWidth="1"/>
    <col min="6918" max="6918" width="12.44140625" customWidth="1"/>
    <col min="6919" max="6919" width="7.5546875" customWidth="1"/>
    <col min="6920" max="6920" width="7.88671875" customWidth="1"/>
    <col min="6921" max="6921" width="10" customWidth="1"/>
    <col min="6924" max="6924" width="10.88671875" customWidth="1"/>
    <col min="7169" max="7169" width="8.33203125" customWidth="1"/>
    <col min="7170" max="7170" width="10.109375" customWidth="1"/>
    <col min="7171" max="7171" width="8.6640625" customWidth="1"/>
    <col min="7172" max="7172" width="12.6640625" customWidth="1"/>
    <col min="7173" max="7173" width="10.5546875" customWidth="1"/>
    <col min="7174" max="7174" width="12.44140625" customWidth="1"/>
    <col min="7175" max="7175" width="7.5546875" customWidth="1"/>
    <col min="7176" max="7176" width="7.88671875" customWidth="1"/>
    <col min="7177" max="7177" width="10" customWidth="1"/>
    <col min="7180" max="7180" width="10.88671875" customWidth="1"/>
    <col min="7425" max="7425" width="8.33203125" customWidth="1"/>
    <col min="7426" max="7426" width="10.109375" customWidth="1"/>
    <col min="7427" max="7427" width="8.6640625" customWidth="1"/>
    <col min="7428" max="7428" width="12.6640625" customWidth="1"/>
    <col min="7429" max="7429" width="10.5546875" customWidth="1"/>
    <col min="7430" max="7430" width="12.44140625" customWidth="1"/>
    <col min="7431" max="7431" width="7.5546875" customWidth="1"/>
    <col min="7432" max="7432" width="7.88671875" customWidth="1"/>
    <col min="7433" max="7433" width="10" customWidth="1"/>
    <col min="7436" max="7436" width="10.88671875" customWidth="1"/>
    <col min="7681" max="7681" width="8.33203125" customWidth="1"/>
    <col min="7682" max="7682" width="10.109375" customWidth="1"/>
    <col min="7683" max="7683" width="8.6640625" customWidth="1"/>
    <col min="7684" max="7684" width="12.6640625" customWidth="1"/>
    <col min="7685" max="7685" width="10.5546875" customWidth="1"/>
    <col min="7686" max="7686" width="12.44140625" customWidth="1"/>
    <col min="7687" max="7687" width="7.5546875" customWidth="1"/>
    <col min="7688" max="7688" width="7.88671875" customWidth="1"/>
    <col min="7689" max="7689" width="10" customWidth="1"/>
    <col min="7692" max="7692" width="10.88671875" customWidth="1"/>
    <col min="7937" max="7937" width="8.33203125" customWidth="1"/>
    <col min="7938" max="7938" width="10.109375" customWidth="1"/>
    <col min="7939" max="7939" width="8.6640625" customWidth="1"/>
    <col min="7940" max="7940" width="12.6640625" customWidth="1"/>
    <col min="7941" max="7941" width="10.5546875" customWidth="1"/>
    <col min="7942" max="7942" width="12.44140625" customWidth="1"/>
    <col min="7943" max="7943" width="7.5546875" customWidth="1"/>
    <col min="7944" max="7944" width="7.88671875" customWidth="1"/>
    <col min="7945" max="7945" width="10" customWidth="1"/>
    <col min="7948" max="7948" width="10.88671875" customWidth="1"/>
    <col min="8193" max="8193" width="8.33203125" customWidth="1"/>
    <col min="8194" max="8194" width="10.109375" customWidth="1"/>
    <col min="8195" max="8195" width="8.6640625" customWidth="1"/>
    <col min="8196" max="8196" width="12.6640625" customWidth="1"/>
    <col min="8197" max="8197" width="10.5546875" customWidth="1"/>
    <col min="8198" max="8198" width="12.44140625" customWidth="1"/>
    <col min="8199" max="8199" width="7.5546875" customWidth="1"/>
    <col min="8200" max="8200" width="7.88671875" customWidth="1"/>
    <col min="8201" max="8201" width="10" customWidth="1"/>
    <col min="8204" max="8204" width="10.88671875" customWidth="1"/>
    <col min="8449" max="8449" width="8.33203125" customWidth="1"/>
    <col min="8450" max="8450" width="10.109375" customWidth="1"/>
    <col min="8451" max="8451" width="8.6640625" customWidth="1"/>
    <col min="8452" max="8452" width="12.6640625" customWidth="1"/>
    <col min="8453" max="8453" width="10.5546875" customWidth="1"/>
    <col min="8454" max="8454" width="12.44140625" customWidth="1"/>
    <col min="8455" max="8455" width="7.5546875" customWidth="1"/>
    <col min="8456" max="8456" width="7.88671875" customWidth="1"/>
    <col min="8457" max="8457" width="10" customWidth="1"/>
    <col min="8460" max="8460" width="10.88671875" customWidth="1"/>
    <col min="8705" max="8705" width="8.33203125" customWidth="1"/>
    <col min="8706" max="8706" width="10.109375" customWidth="1"/>
    <col min="8707" max="8707" width="8.6640625" customWidth="1"/>
    <col min="8708" max="8708" width="12.6640625" customWidth="1"/>
    <col min="8709" max="8709" width="10.5546875" customWidth="1"/>
    <col min="8710" max="8710" width="12.44140625" customWidth="1"/>
    <col min="8711" max="8711" width="7.5546875" customWidth="1"/>
    <col min="8712" max="8712" width="7.88671875" customWidth="1"/>
    <col min="8713" max="8713" width="10" customWidth="1"/>
    <col min="8716" max="8716" width="10.88671875" customWidth="1"/>
    <col min="8961" max="8961" width="8.33203125" customWidth="1"/>
    <col min="8962" max="8962" width="10.109375" customWidth="1"/>
    <col min="8963" max="8963" width="8.6640625" customWidth="1"/>
    <col min="8964" max="8964" width="12.6640625" customWidth="1"/>
    <col min="8965" max="8965" width="10.5546875" customWidth="1"/>
    <col min="8966" max="8966" width="12.44140625" customWidth="1"/>
    <col min="8967" max="8967" width="7.5546875" customWidth="1"/>
    <col min="8968" max="8968" width="7.88671875" customWidth="1"/>
    <col min="8969" max="8969" width="10" customWidth="1"/>
    <col min="8972" max="8972" width="10.88671875" customWidth="1"/>
    <col min="9217" max="9217" width="8.33203125" customWidth="1"/>
    <col min="9218" max="9218" width="10.109375" customWidth="1"/>
    <col min="9219" max="9219" width="8.6640625" customWidth="1"/>
    <col min="9220" max="9220" width="12.6640625" customWidth="1"/>
    <col min="9221" max="9221" width="10.5546875" customWidth="1"/>
    <col min="9222" max="9222" width="12.44140625" customWidth="1"/>
    <col min="9223" max="9223" width="7.5546875" customWidth="1"/>
    <col min="9224" max="9224" width="7.88671875" customWidth="1"/>
    <col min="9225" max="9225" width="10" customWidth="1"/>
    <col min="9228" max="9228" width="10.88671875" customWidth="1"/>
    <col min="9473" max="9473" width="8.33203125" customWidth="1"/>
    <col min="9474" max="9474" width="10.109375" customWidth="1"/>
    <col min="9475" max="9475" width="8.6640625" customWidth="1"/>
    <col min="9476" max="9476" width="12.6640625" customWidth="1"/>
    <col min="9477" max="9477" width="10.5546875" customWidth="1"/>
    <col min="9478" max="9478" width="12.44140625" customWidth="1"/>
    <col min="9479" max="9479" width="7.5546875" customWidth="1"/>
    <col min="9480" max="9480" width="7.88671875" customWidth="1"/>
    <col min="9481" max="9481" width="10" customWidth="1"/>
    <col min="9484" max="9484" width="10.88671875" customWidth="1"/>
    <col min="9729" max="9729" width="8.33203125" customWidth="1"/>
    <col min="9730" max="9730" width="10.109375" customWidth="1"/>
    <col min="9731" max="9731" width="8.6640625" customWidth="1"/>
    <col min="9732" max="9732" width="12.6640625" customWidth="1"/>
    <col min="9733" max="9733" width="10.5546875" customWidth="1"/>
    <col min="9734" max="9734" width="12.44140625" customWidth="1"/>
    <col min="9735" max="9735" width="7.5546875" customWidth="1"/>
    <col min="9736" max="9736" width="7.88671875" customWidth="1"/>
    <col min="9737" max="9737" width="10" customWidth="1"/>
    <col min="9740" max="9740" width="10.88671875" customWidth="1"/>
    <col min="9985" max="9985" width="8.33203125" customWidth="1"/>
    <col min="9986" max="9986" width="10.109375" customWidth="1"/>
    <col min="9987" max="9987" width="8.6640625" customWidth="1"/>
    <col min="9988" max="9988" width="12.6640625" customWidth="1"/>
    <col min="9989" max="9989" width="10.5546875" customWidth="1"/>
    <col min="9990" max="9990" width="12.44140625" customWidth="1"/>
    <col min="9991" max="9991" width="7.5546875" customWidth="1"/>
    <col min="9992" max="9992" width="7.88671875" customWidth="1"/>
    <col min="9993" max="9993" width="10" customWidth="1"/>
    <col min="9996" max="9996" width="10.88671875" customWidth="1"/>
    <col min="10241" max="10241" width="8.33203125" customWidth="1"/>
    <col min="10242" max="10242" width="10.109375" customWidth="1"/>
    <col min="10243" max="10243" width="8.6640625" customWidth="1"/>
    <col min="10244" max="10244" width="12.6640625" customWidth="1"/>
    <col min="10245" max="10245" width="10.5546875" customWidth="1"/>
    <col min="10246" max="10246" width="12.44140625" customWidth="1"/>
    <col min="10247" max="10247" width="7.5546875" customWidth="1"/>
    <col min="10248" max="10248" width="7.88671875" customWidth="1"/>
    <col min="10249" max="10249" width="10" customWidth="1"/>
    <col min="10252" max="10252" width="10.88671875" customWidth="1"/>
    <col min="10497" max="10497" width="8.33203125" customWidth="1"/>
    <col min="10498" max="10498" width="10.109375" customWidth="1"/>
    <col min="10499" max="10499" width="8.6640625" customWidth="1"/>
    <col min="10500" max="10500" width="12.6640625" customWidth="1"/>
    <col min="10501" max="10501" width="10.5546875" customWidth="1"/>
    <col min="10502" max="10502" width="12.44140625" customWidth="1"/>
    <col min="10503" max="10503" width="7.5546875" customWidth="1"/>
    <col min="10504" max="10504" width="7.88671875" customWidth="1"/>
    <col min="10505" max="10505" width="10" customWidth="1"/>
    <col min="10508" max="10508" width="10.88671875" customWidth="1"/>
    <col min="10753" max="10753" width="8.33203125" customWidth="1"/>
    <col min="10754" max="10754" width="10.109375" customWidth="1"/>
    <col min="10755" max="10755" width="8.6640625" customWidth="1"/>
    <col min="10756" max="10756" width="12.6640625" customWidth="1"/>
    <col min="10757" max="10757" width="10.5546875" customWidth="1"/>
    <col min="10758" max="10758" width="12.44140625" customWidth="1"/>
    <col min="10759" max="10759" width="7.5546875" customWidth="1"/>
    <col min="10760" max="10760" width="7.88671875" customWidth="1"/>
    <col min="10761" max="10761" width="10" customWidth="1"/>
    <col min="10764" max="10764" width="10.88671875" customWidth="1"/>
    <col min="11009" max="11009" width="8.33203125" customWidth="1"/>
    <col min="11010" max="11010" width="10.109375" customWidth="1"/>
    <col min="11011" max="11011" width="8.6640625" customWidth="1"/>
    <col min="11012" max="11012" width="12.6640625" customWidth="1"/>
    <col min="11013" max="11013" width="10.5546875" customWidth="1"/>
    <col min="11014" max="11014" width="12.44140625" customWidth="1"/>
    <col min="11015" max="11015" width="7.5546875" customWidth="1"/>
    <col min="11016" max="11016" width="7.88671875" customWidth="1"/>
    <col min="11017" max="11017" width="10" customWidth="1"/>
    <col min="11020" max="11020" width="10.88671875" customWidth="1"/>
    <col min="11265" max="11265" width="8.33203125" customWidth="1"/>
    <col min="11266" max="11266" width="10.109375" customWidth="1"/>
    <col min="11267" max="11267" width="8.6640625" customWidth="1"/>
    <col min="11268" max="11268" width="12.6640625" customWidth="1"/>
    <col min="11269" max="11269" width="10.5546875" customWidth="1"/>
    <col min="11270" max="11270" width="12.44140625" customWidth="1"/>
    <col min="11271" max="11271" width="7.5546875" customWidth="1"/>
    <col min="11272" max="11272" width="7.88671875" customWidth="1"/>
    <col min="11273" max="11273" width="10" customWidth="1"/>
    <col min="11276" max="11276" width="10.88671875" customWidth="1"/>
    <col min="11521" max="11521" width="8.33203125" customWidth="1"/>
    <col min="11522" max="11522" width="10.109375" customWidth="1"/>
    <col min="11523" max="11523" width="8.6640625" customWidth="1"/>
    <col min="11524" max="11524" width="12.6640625" customWidth="1"/>
    <col min="11525" max="11525" width="10.5546875" customWidth="1"/>
    <col min="11526" max="11526" width="12.44140625" customWidth="1"/>
    <col min="11527" max="11527" width="7.5546875" customWidth="1"/>
    <col min="11528" max="11528" width="7.88671875" customWidth="1"/>
    <col min="11529" max="11529" width="10" customWidth="1"/>
    <col min="11532" max="11532" width="10.88671875" customWidth="1"/>
    <col min="11777" max="11777" width="8.33203125" customWidth="1"/>
    <col min="11778" max="11778" width="10.109375" customWidth="1"/>
    <col min="11779" max="11779" width="8.6640625" customWidth="1"/>
    <col min="11780" max="11780" width="12.6640625" customWidth="1"/>
    <col min="11781" max="11781" width="10.5546875" customWidth="1"/>
    <col min="11782" max="11782" width="12.44140625" customWidth="1"/>
    <col min="11783" max="11783" width="7.5546875" customWidth="1"/>
    <col min="11784" max="11784" width="7.88671875" customWidth="1"/>
    <col min="11785" max="11785" width="10" customWidth="1"/>
    <col min="11788" max="11788" width="10.88671875" customWidth="1"/>
    <col min="12033" max="12033" width="8.33203125" customWidth="1"/>
    <col min="12034" max="12034" width="10.109375" customWidth="1"/>
    <col min="12035" max="12035" width="8.6640625" customWidth="1"/>
    <col min="12036" max="12036" width="12.6640625" customWidth="1"/>
    <col min="12037" max="12037" width="10.5546875" customWidth="1"/>
    <col min="12038" max="12038" width="12.44140625" customWidth="1"/>
    <col min="12039" max="12039" width="7.5546875" customWidth="1"/>
    <col min="12040" max="12040" width="7.88671875" customWidth="1"/>
    <col min="12041" max="12041" width="10" customWidth="1"/>
    <col min="12044" max="12044" width="10.88671875" customWidth="1"/>
    <col min="12289" max="12289" width="8.33203125" customWidth="1"/>
    <col min="12290" max="12290" width="10.109375" customWidth="1"/>
    <col min="12291" max="12291" width="8.6640625" customWidth="1"/>
    <col min="12292" max="12292" width="12.6640625" customWidth="1"/>
    <col min="12293" max="12293" width="10.5546875" customWidth="1"/>
    <col min="12294" max="12294" width="12.44140625" customWidth="1"/>
    <col min="12295" max="12295" width="7.5546875" customWidth="1"/>
    <col min="12296" max="12296" width="7.88671875" customWidth="1"/>
    <col min="12297" max="12297" width="10" customWidth="1"/>
    <col min="12300" max="12300" width="10.88671875" customWidth="1"/>
    <col min="12545" max="12545" width="8.33203125" customWidth="1"/>
    <col min="12546" max="12546" width="10.109375" customWidth="1"/>
    <col min="12547" max="12547" width="8.6640625" customWidth="1"/>
    <col min="12548" max="12548" width="12.6640625" customWidth="1"/>
    <col min="12549" max="12549" width="10.5546875" customWidth="1"/>
    <col min="12550" max="12550" width="12.44140625" customWidth="1"/>
    <col min="12551" max="12551" width="7.5546875" customWidth="1"/>
    <col min="12552" max="12552" width="7.88671875" customWidth="1"/>
    <col min="12553" max="12553" width="10" customWidth="1"/>
    <col min="12556" max="12556" width="10.88671875" customWidth="1"/>
    <col min="12801" max="12801" width="8.33203125" customWidth="1"/>
    <col min="12802" max="12802" width="10.109375" customWidth="1"/>
    <col min="12803" max="12803" width="8.6640625" customWidth="1"/>
    <col min="12804" max="12804" width="12.6640625" customWidth="1"/>
    <col min="12805" max="12805" width="10.5546875" customWidth="1"/>
    <col min="12806" max="12806" width="12.44140625" customWidth="1"/>
    <col min="12807" max="12807" width="7.5546875" customWidth="1"/>
    <col min="12808" max="12808" width="7.88671875" customWidth="1"/>
    <col min="12809" max="12809" width="10" customWidth="1"/>
    <col min="12812" max="12812" width="10.88671875" customWidth="1"/>
    <col min="13057" max="13057" width="8.33203125" customWidth="1"/>
    <col min="13058" max="13058" width="10.109375" customWidth="1"/>
    <col min="13059" max="13059" width="8.6640625" customWidth="1"/>
    <col min="13060" max="13060" width="12.6640625" customWidth="1"/>
    <col min="13061" max="13061" width="10.5546875" customWidth="1"/>
    <col min="13062" max="13062" width="12.44140625" customWidth="1"/>
    <col min="13063" max="13063" width="7.5546875" customWidth="1"/>
    <col min="13064" max="13064" width="7.88671875" customWidth="1"/>
    <col min="13065" max="13065" width="10" customWidth="1"/>
    <col min="13068" max="13068" width="10.88671875" customWidth="1"/>
    <col min="13313" max="13313" width="8.33203125" customWidth="1"/>
    <col min="13314" max="13314" width="10.109375" customWidth="1"/>
    <col min="13315" max="13315" width="8.6640625" customWidth="1"/>
    <col min="13316" max="13316" width="12.6640625" customWidth="1"/>
    <col min="13317" max="13317" width="10.5546875" customWidth="1"/>
    <col min="13318" max="13318" width="12.44140625" customWidth="1"/>
    <col min="13319" max="13319" width="7.5546875" customWidth="1"/>
    <col min="13320" max="13320" width="7.88671875" customWidth="1"/>
    <col min="13321" max="13321" width="10" customWidth="1"/>
    <col min="13324" max="13324" width="10.88671875" customWidth="1"/>
    <col min="13569" max="13569" width="8.33203125" customWidth="1"/>
    <col min="13570" max="13570" width="10.109375" customWidth="1"/>
    <col min="13571" max="13571" width="8.6640625" customWidth="1"/>
    <col min="13572" max="13572" width="12.6640625" customWidth="1"/>
    <col min="13573" max="13573" width="10.5546875" customWidth="1"/>
    <col min="13574" max="13574" width="12.44140625" customWidth="1"/>
    <col min="13575" max="13575" width="7.5546875" customWidth="1"/>
    <col min="13576" max="13576" width="7.88671875" customWidth="1"/>
    <col min="13577" max="13577" width="10" customWidth="1"/>
    <col min="13580" max="13580" width="10.88671875" customWidth="1"/>
    <col min="13825" max="13825" width="8.33203125" customWidth="1"/>
    <col min="13826" max="13826" width="10.109375" customWidth="1"/>
    <col min="13827" max="13827" width="8.6640625" customWidth="1"/>
    <col min="13828" max="13828" width="12.6640625" customWidth="1"/>
    <col min="13829" max="13829" width="10.5546875" customWidth="1"/>
    <col min="13830" max="13830" width="12.44140625" customWidth="1"/>
    <col min="13831" max="13831" width="7.5546875" customWidth="1"/>
    <col min="13832" max="13832" width="7.88671875" customWidth="1"/>
    <col min="13833" max="13833" width="10" customWidth="1"/>
    <col min="13836" max="13836" width="10.88671875" customWidth="1"/>
    <col min="14081" max="14081" width="8.33203125" customWidth="1"/>
    <col min="14082" max="14082" width="10.109375" customWidth="1"/>
    <col min="14083" max="14083" width="8.6640625" customWidth="1"/>
    <col min="14084" max="14084" width="12.6640625" customWidth="1"/>
    <col min="14085" max="14085" width="10.5546875" customWidth="1"/>
    <col min="14086" max="14086" width="12.44140625" customWidth="1"/>
    <col min="14087" max="14087" width="7.5546875" customWidth="1"/>
    <col min="14088" max="14088" width="7.88671875" customWidth="1"/>
    <col min="14089" max="14089" width="10" customWidth="1"/>
    <col min="14092" max="14092" width="10.88671875" customWidth="1"/>
    <col min="14337" max="14337" width="8.33203125" customWidth="1"/>
    <col min="14338" max="14338" width="10.109375" customWidth="1"/>
    <col min="14339" max="14339" width="8.6640625" customWidth="1"/>
    <col min="14340" max="14340" width="12.6640625" customWidth="1"/>
    <col min="14341" max="14341" width="10.5546875" customWidth="1"/>
    <col min="14342" max="14342" width="12.44140625" customWidth="1"/>
    <col min="14343" max="14343" width="7.5546875" customWidth="1"/>
    <col min="14344" max="14344" width="7.88671875" customWidth="1"/>
    <col min="14345" max="14345" width="10" customWidth="1"/>
    <col min="14348" max="14348" width="10.88671875" customWidth="1"/>
    <col min="14593" max="14593" width="8.33203125" customWidth="1"/>
    <col min="14594" max="14594" width="10.109375" customWidth="1"/>
    <col min="14595" max="14595" width="8.6640625" customWidth="1"/>
    <col min="14596" max="14596" width="12.6640625" customWidth="1"/>
    <col min="14597" max="14597" width="10.5546875" customWidth="1"/>
    <col min="14598" max="14598" width="12.44140625" customWidth="1"/>
    <col min="14599" max="14599" width="7.5546875" customWidth="1"/>
    <col min="14600" max="14600" width="7.88671875" customWidth="1"/>
    <col min="14601" max="14601" width="10" customWidth="1"/>
    <col min="14604" max="14604" width="10.88671875" customWidth="1"/>
    <col min="14849" max="14849" width="8.33203125" customWidth="1"/>
    <col min="14850" max="14850" width="10.109375" customWidth="1"/>
    <col min="14851" max="14851" width="8.6640625" customWidth="1"/>
    <col min="14852" max="14852" width="12.6640625" customWidth="1"/>
    <col min="14853" max="14853" width="10.5546875" customWidth="1"/>
    <col min="14854" max="14854" width="12.44140625" customWidth="1"/>
    <col min="14855" max="14855" width="7.5546875" customWidth="1"/>
    <col min="14856" max="14856" width="7.88671875" customWidth="1"/>
    <col min="14857" max="14857" width="10" customWidth="1"/>
    <col min="14860" max="14860" width="10.88671875" customWidth="1"/>
    <col min="15105" max="15105" width="8.33203125" customWidth="1"/>
    <col min="15106" max="15106" width="10.109375" customWidth="1"/>
    <col min="15107" max="15107" width="8.6640625" customWidth="1"/>
    <col min="15108" max="15108" width="12.6640625" customWidth="1"/>
    <col min="15109" max="15109" width="10.5546875" customWidth="1"/>
    <col min="15110" max="15110" width="12.44140625" customWidth="1"/>
    <col min="15111" max="15111" width="7.5546875" customWidth="1"/>
    <col min="15112" max="15112" width="7.88671875" customWidth="1"/>
    <col min="15113" max="15113" width="10" customWidth="1"/>
    <col min="15116" max="15116" width="10.88671875" customWidth="1"/>
    <col min="15361" max="15361" width="8.33203125" customWidth="1"/>
    <col min="15362" max="15362" width="10.109375" customWidth="1"/>
    <col min="15363" max="15363" width="8.6640625" customWidth="1"/>
    <col min="15364" max="15364" width="12.6640625" customWidth="1"/>
    <col min="15365" max="15365" width="10.5546875" customWidth="1"/>
    <col min="15366" max="15366" width="12.44140625" customWidth="1"/>
    <col min="15367" max="15367" width="7.5546875" customWidth="1"/>
    <col min="15368" max="15368" width="7.88671875" customWidth="1"/>
    <col min="15369" max="15369" width="10" customWidth="1"/>
    <col min="15372" max="15372" width="10.88671875" customWidth="1"/>
    <col min="15617" max="15617" width="8.33203125" customWidth="1"/>
    <col min="15618" max="15618" width="10.109375" customWidth="1"/>
    <col min="15619" max="15619" width="8.6640625" customWidth="1"/>
    <col min="15620" max="15620" width="12.6640625" customWidth="1"/>
    <col min="15621" max="15621" width="10.5546875" customWidth="1"/>
    <col min="15622" max="15622" width="12.44140625" customWidth="1"/>
    <col min="15623" max="15623" width="7.5546875" customWidth="1"/>
    <col min="15624" max="15624" width="7.88671875" customWidth="1"/>
    <col min="15625" max="15625" width="10" customWidth="1"/>
    <col min="15628" max="15628" width="10.88671875" customWidth="1"/>
    <col min="15873" max="15873" width="8.33203125" customWidth="1"/>
    <col min="15874" max="15874" width="10.109375" customWidth="1"/>
    <col min="15875" max="15875" width="8.6640625" customWidth="1"/>
    <col min="15876" max="15876" width="12.6640625" customWidth="1"/>
    <col min="15877" max="15877" width="10.5546875" customWidth="1"/>
    <col min="15878" max="15878" width="12.44140625" customWidth="1"/>
    <col min="15879" max="15879" width="7.5546875" customWidth="1"/>
    <col min="15880" max="15880" width="7.88671875" customWidth="1"/>
    <col min="15881" max="15881" width="10" customWidth="1"/>
    <col min="15884" max="15884" width="10.88671875" customWidth="1"/>
    <col min="16129" max="16129" width="8.33203125" customWidth="1"/>
    <col min="16130" max="16130" width="10.109375" customWidth="1"/>
    <col min="16131" max="16131" width="8.6640625" customWidth="1"/>
    <col min="16132" max="16132" width="12.6640625" customWidth="1"/>
    <col min="16133" max="16133" width="10.5546875" customWidth="1"/>
    <col min="16134" max="16134" width="12.44140625" customWidth="1"/>
    <col min="16135" max="16135" width="7.5546875" customWidth="1"/>
    <col min="16136" max="16136" width="7.88671875" customWidth="1"/>
    <col min="16137" max="16137" width="10" customWidth="1"/>
    <col min="16140" max="16140" width="10.88671875" customWidth="1"/>
  </cols>
  <sheetData>
    <row r="1" spans="1:15" ht="16.2" x14ac:dyDescent="0.35">
      <c r="A1" s="586" t="s">
        <v>0</v>
      </c>
      <c r="B1" s="586"/>
      <c r="C1" s="586"/>
      <c r="D1" s="586"/>
      <c r="E1" s="586"/>
      <c r="F1" s="586"/>
      <c r="G1" s="586"/>
      <c r="H1" s="586"/>
      <c r="I1" s="586"/>
      <c r="J1" s="586"/>
      <c r="K1" s="586"/>
      <c r="L1" s="586"/>
      <c r="M1" s="586"/>
      <c r="N1" s="669" t="s">
        <v>900</v>
      </c>
      <c r="O1" s="669"/>
    </row>
    <row r="2" spans="1:15" ht="22.2" x14ac:dyDescent="0.45">
      <c r="A2" s="587" t="s">
        <v>674</v>
      </c>
      <c r="B2" s="587"/>
      <c r="C2" s="587"/>
      <c r="D2" s="587"/>
      <c r="E2" s="587"/>
      <c r="F2" s="587"/>
      <c r="G2" s="587"/>
      <c r="H2" s="587"/>
      <c r="I2" s="587"/>
      <c r="J2" s="587"/>
      <c r="K2" s="587"/>
      <c r="L2" s="587"/>
      <c r="M2" s="587"/>
      <c r="N2" s="587"/>
    </row>
    <row r="3" spans="1:15" ht="14.4" x14ac:dyDescent="0.35">
      <c r="A3" s="197"/>
      <c r="B3" s="197"/>
    </row>
    <row r="4" spans="1:15" ht="18" customHeight="1" x14ac:dyDescent="0.35">
      <c r="A4" s="588" t="s">
        <v>901</v>
      </c>
      <c r="B4" s="588"/>
      <c r="C4" s="588"/>
      <c r="D4" s="588"/>
      <c r="E4" s="588"/>
      <c r="F4" s="588"/>
      <c r="G4" s="588"/>
      <c r="H4" s="588"/>
      <c r="I4" s="588"/>
      <c r="J4" s="588"/>
      <c r="K4" s="588"/>
      <c r="L4" s="588"/>
      <c r="M4" s="588"/>
      <c r="N4" s="588"/>
    </row>
    <row r="5" spans="1:15" ht="14.4" x14ac:dyDescent="0.35">
      <c r="A5" s="198" t="s">
        <v>902</v>
      </c>
      <c r="B5" s="198"/>
    </row>
    <row r="6" spans="1:15" ht="14.4" x14ac:dyDescent="0.35">
      <c r="A6" s="198"/>
      <c r="B6" s="198"/>
      <c r="M6" s="609" t="s">
        <v>881</v>
      </c>
      <c r="N6" s="609"/>
      <c r="O6" s="609"/>
    </row>
    <row r="7" spans="1:15" ht="59.25" customHeight="1" x14ac:dyDescent="0.25">
      <c r="A7" s="648" t="s">
        <v>2</v>
      </c>
      <c r="B7" s="648" t="s">
        <v>3</v>
      </c>
      <c r="C7" s="682" t="s">
        <v>903</v>
      </c>
      <c r="D7" s="668" t="s">
        <v>904</v>
      </c>
      <c r="E7" s="668" t="s">
        <v>905</v>
      </c>
      <c r="F7" s="668" t="s">
        <v>906</v>
      </c>
      <c r="G7" s="668" t="s">
        <v>907</v>
      </c>
      <c r="H7" s="668"/>
      <c r="I7" s="668"/>
      <c r="J7" s="668"/>
      <c r="K7" s="668"/>
      <c r="L7" s="668" t="s">
        <v>908</v>
      </c>
      <c r="M7" s="668" t="s">
        <v>909</v>
      </c>
      <c r="N7" s="668"/>
      <c r="O7" s="668"/>
    </row>
    <row r="8" spans="1:15" s="195" customFormat="1" ht="15.75" customHeight="1" x14ac:dyDescent="0.3">
      <c r="A8" s="648"/>
      <c r="B8" s="648"/>
      <c r="C8" s="683"/>
      <c r="D8" s="668"/>
      <c r="E8" s="668"/>
      <c r="F8" s="668"/>
      <c r="G8" s="668" t="s">
        <v>910</v>
      </c>
      <c r="H8" s="668"/>
      <c r="I8" s="668" t="s">
        <v>911</v>
      </c>
      <c r="J8" s="668" t="s">
        <v>912</v>
      </c>
      <c r="K8" s="668" t="s">
        <v>913</v>
      </c>
      <c r="L8" s="668"/>
      <c r="M8" s="668" t="s">
        <v>97</v>
      </c>
      <c r="N8" s="668" t="s">
        <v>914</v>
      </c>
      <c r="O8" s="668" t="s">
        <v>915</v>
      </c>
    </row>
    <row r="9" spans="1:15" ht="12.75" customHeight="1" x14ac:dyDescent="0.25">
      <c r="A9" s="648"/>
      <c r="B9" s="648"/>
      <c r="C9" s="684"/>
      <c r="D9" s="668"/>
      <c r="E9" s="668"/>
      <c r="F9" s="668"/>
      <c r="G9" s="446" t="s">
        <v>916</v>
      </c>
      <c r="H9" s="446" t="s">
        <v>917</v>
      </c>
      <c r="I9" s="668"/>
      <c r="J9" s="668"/>
      <c r="K9" s="668"/>
      <c r="L9" s="668"/>
      <c r="M9" s="668"/>
      <c r="N9" s="668"/>
      <c r="O9" s="668"/>
    </row>
    <row r="10" spans="1:15" ht="15.75" customHeight="1" x14ac:dyDescent="0.25">
      <c r="A10" s="8">
        <v>1</v>
      </c>
      <c r="B10" s="19" t="s">
        <v>836</v>
      </c>
      <c r="C10" s="385">
        <v>119</v>
      </c>
      <c r="D10" s="385">
        <v>119</v>
      </c>
      <c r="E10" s="673" t="s">
        <v>921</v>
      </c>
      <c r="F10" s="674"/>
      <c r="G10" s="674"/>
      <c r="H10" s="674"/>
      <c r="I10" s="674"/>
      <c r="J10" s="674"/>
      <c r="K10" s="674"/>
      <c r="L10" s="674"/>
      <c r="M10" s="674"/>
      <c r="N10" s="674"/>
      <c r="O10" s="675"/>
    </row>
    <row r="11" spans="1:15" x14ac:dyDescent="0.25">
      <c r="A11" s="8">
        <v>2</v>
      </c>
      <c r="B11" s="19" t="s">
        <v>837</v>
      </c>
      <c r="C11" s="385">
        <v>164</v>
      </c>
      <c r="D11" s="385">
        <v>164</v>
      </c>
      <c r="E11" s="676"/>
      <c r="F11" s="677"/>
      <c r="G11" s="677"/>
      <c r="H11" s="677"/>
      <c r="I11" s="677"/>
      <c r="J11" s="677"/>
      <c r="K11" s="677"/>
      <c r="L11" s="677"/>
      <c r="M11" s="677"/>
      <c r="N11" s="677"/>
      <c r="O11" s="678"/>
    </row>
    <row r="12" spans="1:15" x14ac:dyDescent="0.25">
      <c r="A12" s="8">
        <v>3</v>
      </c>
      <c r="B12" s="19" t="s">
        <v>838</v>
      </c>
      <c r="C12" s="385">
        <v>55</v>
      </c>
      <c r="D12" s="385">
        <v>55</v>
      </c>
      <c r="E12" s="676"/>
      <c r="F12" s="677"/>
      <c r="G12" s="677"/>
      <c r="H12" s="677"/>
      <c r="I12" s="677"/>
      <c r="J12" s="677"/>
      <c r="K12" s="677"/>
      <c r="L12" s="677"/>
      <c r="M12" s="677"/>
      <c r="N12" s="677"/>
      <c r="O12" s="678"/>
    </row>
    <row r="13" spans="1:15" x14ac:dyDescent="0.25">
      <c r="A13" s="30" t="s">
        <v>93</v>
      </c>
      <c r="B13" s="9"/>
      <c r="C13" s="385">
        <f>SUM(C10:C12)</f>
        <v>338</v>
      </c>
      <c r="D13" s="385">
        <f t="shared" ref="D13" si="0">SUM(D10:D12)</f>
        <v>338</v>
      </c>
      <c r="E13" s="679"/>
      <c r="F13" s="680"/>
      <c r="G13" s="680"/>
      <c r="H13" s="680"/>
      <c r="I13" s="680"/>
      <c r="J13" s="680"/>
      <c r="K13" s="680"/>
      <c r="L13" s="680"/>
      <c r="M13" s="680"/>
      <c r="N13" s="680"/>
      <c r="O13" s="681"/>
    </row>
    <row r="14" spans="1:15" s="454" customFormat="1" ht="32.25" customHeight="1" x14ac:dyDescent="0.25">
      <c r="A14" s="671" t="s">
        <v>922</v>
      </c>
      <c r="B14" s="671"/>
      <c r="C14" s="671"/>
      <c r="D14" s="671"/>
      <c r="E14" s="671"/>
      <c r="F14" s="671"/>
      <c r="G14" s="671"/>
      <c r="H14" s="671"/>
      <c r="I14" s="671"/>
      <c r="J14" s="671"/>
      <c r="K14" s="671"/>
      <c r="L14" s="671"/>
      <c r="M14" s="671"/>
      <c r="N14" s="671"/>
      <c r="O14" s="671"/>
    </row>
    <row r="15" spans="1:15" x14ac:dyDescent="0.25">
      <c r="A15" s="202"/>
    </row>
    <row r="18" spans="1:15" ht="15" customHeight="1" x14ac:dyDescent="0.25">
      <c r="A18" s="447"/>
      <c r="B18" s="447"/>
      <c r="C18" s="447"/>
      <c r="D18" s="447"/>
      <c r="G18" s="448"/>
      <c r="H18" s="448"/>
      <c r="L18" s="672" t="s">
        <v>13</v>
      </c>
      <c r="M18" s="672"/>
      <c r="N18" s="449"/>
      <c r="O18" s="449"/>
    </row>
    <row r="19" spans="1:15" ht="15" customHeight="1" x14ac:dyDescent="0.25">
      <c r="A19" s="447"/>
      <c r="B19" s="447"/>
      <c r="C19" s="447"/>
      <c r="D19" s="447"/>
      <c r="G19" s="448"/>
      <c r="H19" s="448"/>
      <c r="L19" s="672" t="s">
        <v>14</v>
      </c>
      <c r="M19" s="672"/>
      <c r="N19" s="672"/>
      <c r="O19" s="672"/>
    </row>
    <row r="20" spans="1:15" ht="15" customHeight="1" x14ac:dyDescent="0.25">
      <c r="A20" s="447"/>
      <c r="B20" s="447"/>
      <c r="C20" s="447"/>
      <c r="D20" s="447"/>
      <c r="G20" s="448"/>
      <c r="H20" s="448"/>
      <c r="L20" s="672" t="s">
        <v>89</v>
      </c>
      <c r="M20" s="672"/>
      <c r="N20" s="672"/>
      <c r="O20" s="672"/>
    </row>
    <row r="21" spans="1:15" x14ac:dyDescent="0.25">
      <c r="A21" s="447" t="s">
        <v>12</v>
      </c>
      <c r="C21" s="447"/>
      <c r="D21" s="447"/>
      <c r="G21" s="447"/>
      <c r="H21" s="447"/>
      <c r="L21" s="670" t="s">
        <v>86</v>
      </c>
      <c r="M21" s="670"/>
      <c r="N21" s="449"/>
      <c r="O21" s="449"/>
    </row>
    <row r="22" spans="1:15" x14ac:dyDescent="0.25">
      <c r="A22" s="447"/>
      <c r="B22" s="447"/>
      <c r="C22" s="447"/>
      <c r="D22" s="447"/>
      <c r="E22" s="447"/>
      <c r="F22" s="447"/>
      <c r="G22" s="447"/>
      <c r="H22" s="447"/>
      <c r="I22" s="447"/>
      <c r="J22" s="447"/>
      <c r="K22" s="447"/>
      <c r="L22" s="447"/>
    </row>
  </sheetData>
  <mergeCells count="27">
    <mergeCell ref="L21:M21"/>
    <mergeCell ref="O8:O9"/>
    <mergeCell ref="A14:O14"/>
    <mergeCell ref="L18:M18"/>
    <mergeCell ref="L19:O19"/>
    <mergeCell ref="L20:O20"/>
    <mergeCell ref="I8:I9"/>
    <mergeCell ref="J8:J9"/>
    <mergeCell ref="K8:K9"/>
    <mergeCell ref="M8:M9"/>
    <mergeCell ref="N8:N9"/>
    <mergeCell ref="E10:O13"/>
    <mergeCell ref="A7:A9"/>
    <mergeCell ref="B7:B9"/>
    <mergeCell ref="C7:C9"/>
    <mergeCell ref="D7:D9"/>
    <mergeCell ref="A1:M1"/>
    <mergeCell ref="N1:O1"/>
    <mergeCell ref="A2:N2"/>
    <mergeCell ref="A4:N4"/>
    <mergeCell ref="M6:O6"/>
    <mergeCell ref="E7:E9"/>
    <mergeCell ref="F7:F9"/>
    <mergeCell ref="G7:K7"/>
    <mergeCell ref="L7:L9"/>
    <mergeCell ref="M7:O7"/>
    <mergeCell ref="G8:H8"/>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topLeftCell="A13" zoomScaleSheetLayoutView="90" workbookViewId="0">
      <selection activeCell="F23" sqref="F23"/>
    </sheetView>
  </sheetViews>
  <sheetFormatPr defaultRowHeight="13.2" x14ac:dyDescent="0.25"/>
  <cols>
    <col min="1" max="1" width="10.33203125" customWidth="1"/>
    <col min="2" max="2" width="12" customWidth="1"/>
    <col min="3" max="3" width="16.33203125" customWidth="1"/>
    <col min="4" max="4" width="15.88671875" customWidth="1"/>
    <col min="5" max="5" width="11.5546875" customWidth="1"/>
    <col min="6" max="6" width="15" customWidth="1"/>
    <col min="7" max="7" width="9.6640625" customWidth="1"/>
    <col min="8" max="8" width="15.109375" customWidth="1"/>
    <col min="9" max="9" width="16.5546875" customWidth="1"/>
    <col min="10" max="10" width="18.33203125" customWidth="1"/>
    <col min="11" max="11" width="14.109375" customWidth="1"/>
  </cols>
  <sheetData>
    <row r="1" spans="1:19" ht="15.6" x14ac:dyDescent="0.3">
      <c r="D1" s="531"/>
      <c r="E1" s="531"/>
      <c r="H1" s="43"/>
      <c r="I1" s="599" t="s">
        <v>70</v>
      </c>
      <c r="J1" s="599"/>
    </row>
    <row r="2" spans="1:19" ht="15" x14ac:dyDescent="0.25">
      <c r="A2" s="600" t="s">
        <v>0</v>
      </c>
      <c r="B2" s="600"/>
      <c r="C2" s="600"/>
      <c r="D2" s="600"/>
      <c r="E2" s="600"/>
      <c r="F2" s="600"/>
      <c r="G2" s="600"/>
      <c r="H2" s="600"/>
      <c r="I2" s="600"/>
      <c r="J2" s="600"/>
    </row>
    <row r="3" spans="1:19" ht="21" x14ac:dyDescent="0.4">
      <c r="A3" s="529" t="s">
        <v>674</v>
      </c>
      <c r="B3" s="529"/>
      <c r="C3" s="529"/>
      <c r="D3" s="529"/>
      <c r="E3" s="529"/>
      <c r="F3" s="529"/>
      <c r="G3" s="529"/>
      <c r="H3" s="529"/>
      <c r="I3" s="529"/>
      <c r="J3" s="529"/>
    </row>
    <row r="4" spans="1:19" ht="10.5" customHeight="1" x14ac:dyDescent="0.25"/>
    <row r="5" spans="1:19" s="417" customFormat="1" ht="24.75" customHeight="1" x14ac:dyDescent="0.25">
      <c r="A5" s="685" t="s">
        <v>457</v>
      </c>
      <c r="B5" s="685"/>
      <c r="C5" s="685"/>
      <c r="D5" s="685"/>
      <c r="E5" s="685"/>
      <c r="F5" s="685"/>
      <c r="G5" s="685"/>
      <c r="H5" s="685"/>
      <c r="I5" s="685"/>
      <c r="J5" s="685"/>
      <c r="K5" s="685"/>
    </row>
    <row r="6" spans="1:19" s="417" customFormat="1" ht="15.75" customHeight="1" x14ac:dyDescent="0.3">
      <c r="A6" s="415"/>
      <c r="B6" s="415"/>
      <c r="C6" s="415"/>
      <c r="D6" s="415"/>
      <c r="E6" s="415"/>
      <c r="F6" s="415"/>
      <c r="G6" s="415"/>
      <c r="H6" s="415"/>
      <c r="I6" s="415"/>
      <c r="J6" s="415"/>
    </row>
    <row r="7" spans="1:19" s="417" customFormat="1" x14ac:dyDescent="0.25">
      <c r="A7" s="483" t="s">
        <v>835</v>
      </c>
      <c r="B7" s="483"/>
      <c r="C7" s="483"/>
      <c r="D7" s="483"/>
      <c r="E7" s="631"/>
      <c r="F7" s="631"/>
      <c r="G7" s="631"/>
      <c r="H7" s="631"/>
      <c r="I7" s="631" t="s">
        <v>888</v>
      </c>
      <c r="J7" s="631"/>
      <c r="K7" s="631"/>
    </row>
    <row r="8" spans="1:19" s="14" customFormat="1" ht="15.6" hidden="1" x14ac:dyDescent="0.3">
      <c r="C8" s="600" t="s">
        <v>16</v>
      </c>
      <c r="D8" s="600"/>
      <c r="E8" s="600"/>
      <c r="F8" s="600"/>
      <c r="G8" s="600"/>
      <c r="H8" s="600"/>
      <c r="I8" s="600"/>
      <c r="J8" s="600"/>
    </row>
    <row r="9" spans="1:19" ht="44.25" customHeight="1" x14ac:dyDescent="0.25">
      <c r="A9" s="597" t="s">
        <v>26</v>
      </c>
      <c r="B9" s="597" t="s">
        <v>60</v>
      </c>
      <c r="C9" s="501" t="s">
        <v>485</v>
      </c>
      <c r="D9" s="502"/>
      <c r="E9" s="501" t="s">
        <v>40</v>
      </c>
      <c r="F9" s="502"/>
      <c r="G9" s="501" t="s">
        <v>41</v>
      </c>
      <c r="H9" s="502"/>
      <c r="I9" s="518" t="s">
        <v>109</v>
      </c>
      <c r="J9" s="518"/>
      <c r="K9" s="597" t="s">
        <v>536</v>
      </c>
      <c r="R9" s="9"/>
      <c r="S9" s="13"/>
    </row>
    <row r="10" spans="1:19" s="15" customFormat="1" ht="42.6" customHeight="1" x14ac:dyDescent="0.25">
      <c r="A10" s="598"/>
      <c r="B10" s="598"/>
      <c r="C10" s="412" t="s">
        <v>42</v>
      </c>
      <c r="D10" s="412" t="s">
        <v>108</v>
      </c>
      <c r="E10" s="412" t="s">
        <v>42</v>
      </c>
      <c r="F10" s="412" t="s">
        <v>108</v>
      </c>
      <c r="G10" s="412" t="s">
        <v>42</v>
      </c>
      <c r="H10" s="412" t="s">
        <v>108</v>
      </c>
      <c r="I10" s="412" t="s">
        <v>143</v>
      </c>
      <c r="J10" s="412" t="s">
        <v>144</v>
      </c>
      <c r="K10" s="598"/>
    </row>
    <row r="11" spans="1:19" x14ac:dyDescent="0.25">
      <c r="A11" s="145">
        <v>1</v>
      </c>
      <c r="B11" s="145">
        <v>2</v>
      </c>
      <c r="C11" s="145">
        <v>3</v>
      </c>
      <c r="D11" s="145">
        <v>4</v>
      </c>
      <c r="E11" s="145">
        <v>5</v>
      </c>
      <c r="F11" s="145">
        <v>6</v>
      </c>
      <c r="G11" s="145">
        <v>7</v>
      </c>
      <c r="H11" s="145">
        <v>8</v>
      </c>
      <c r="I11" s="145">
        <v>9</v>
      </c>
      <c r="J11" s="145">
        <v>10</v>
      </c>
      <c r="K11" s="411">
        <v>11</v>
      </c>
    </row>
    <row r="12" spans="1:19" ht="17.25" customHeight="1" x14ac:dyDescent="0.25">
      <c r="A12" s="8">
        <v>1</v>
      </c>
      <c r="B12" s="410" t="s">
        <v>392</v>
      </c>
      <c r="C12" s="8" t="s">
        <v>840</v>
      </c>
      <c r="D12" s="8" t="s">
        <v>840</v>
      </c>
      <c r="E12" s="8" t="s">
        <v>840</v>
      </c>
      <c r="F12" s="8" t="s">
        <v>840</v>
      </c>
      <c r="G12" s="8" t="s">
        <v>840</v>
      </c>
      <c r="H12" s="8" t="s">
        <v>840</v>
      </c>
      <c r="I12" s="8" t="s">
        <v>840</v>
      </c>
      <c r="J12" s="8" t="s">
        <v>840</v>
      </c>
      <c r="K12" s="8" t="s">
        <v>840</v>
      </c>
    </row>
    <row r="13" spans="1:19" ht="17.25" customHeight="1" x14ac:dyDescent="0.25">
      <c r="A13" s="8">
        <v>2</v>
      </c>
      <c r="B13" s="410" t="s">
        <v>393</v>
      </c>
      <c r="C13" s="8" t="s">
        <v>840</v>
      </c>
      <c r="D13" s="8" t="s">
        <v>840</v>
      </c>
      <c r="E13" s="8" t="s">
        <v>840</v>
      </c>
      <c r="F13" s="8" t="s">
        <v>840</v>
      </c>
      <c r="G13" s="8" t="s">
        <v>840</v>
      </c>
      <c r="H13" s="8" t="s">
        <v>840</v>
      </c>
      <c r="I13" s="8" t="s">
        <v>840</v>
      </c>
      <c r="J13" s="8" t="s">
        <v>840</v>
      </c>
      <c r="K13" s="8" t="s">
        <v>840</v>
      </c>
    </row>
    <row r="14" spans="1:19" ht="17.25" customHeight="1" x14ac:dyDescent="0.25">
      <c r="A14" s="8">
        <v>3</v>
      </c>
      <c r="B14" s="410" t="s">
        <v>394</v>
      </c>
      <c r="C14" s="8">
        <v>276</v>
      </c>
      <c r="D14" s="8">
        <v>165.6</v>
      </c>
      <c r="E14" s="8" t="s">
        <v>840</v>
      </c>
      <c r="F14" s="8" t="s">
        <v>840</v>
      </c>
      <c r="G14" s="8" t="s">
        <v>840</v>
      </c>
      <c r="H14" s="8" t="s">
        <v>840</v>
      </c>
      <c r="I14" s="8" t="s">
        <v>840</v>
      </c>
      <c r="J14" s="8" t="s">
        <v>840</v>
      </c>
      <c r="K14" s="8" t="s">
        <v>840</v>
      </c>
    </row>
    <row r="15" spans="1:19" ht="17.25" customHeight="1" x14ac:dyDescent="0.25">
      <c r="A15" s="8">
        <v>4</v>
      </c>
      <c r="B15" s="410" t="s">
        <v>395</v>
      </c>
      <c r="C15" s="8">
        <v>5</v>
      </c>
      <c r="D15" s="8">
        <v>45.09</v>
      </c>
      <c r="E15" s="8" t="s">
        <v>840</v>
      </c>
      <c r="F15" s="8" t="s">
        <v>840</v>
      </c>
      <c r="G15" s="8" t="s">
        <v>840</v>
      </c>
      <c r="H15" s="8" t="s">
        <v>840</v>
      </c>
      <c r="I15" s="8" t="s">
        <v>840</v>
      </c>
      <c r="J15" s="8" t="s">
        <v>840</v>
      </c>
      <c r="K15" s="8" t="s">
        <v>840</v>
      </c>
    </row>
    <row r="16" spans="1:19" ht="17.25" customHeight="1" x14ac:dyDescent="0.25">
      <c r="A16" s="8">
        <v>5</v>
      </c>
      <c r="B16" s="410" t="s">
        <v>396</v>
      </c>
      <c r="C16" s="8">
        <v>0</v>
      </c>
      <c r="D16" s="8">
        <v>0</v>
      </c>
      <c r="E16" s="8" t="s">
        <v>840</v>
      </c>
      <c r="F16" s="8" t="s">
        <v>840</v>
      </c>
      <c r="G16" s="8" t="s">
        <v>840</v>
      </c>
      <c r="H16" s="8" t="s">
        <v>840</v>
      </c>
      <c r="I16" s="8" t="s">
        <v>840</v>
      </c>
      <c r="J16" s="8" t="s">
        <v>840</v>
      </c>
      <c r="K16" s="8" t="s">
        <v>840</v>
      </c>
    </row>
    <row r="17" spans="1:16" ht="17.25" customHeight="1" x14ac:dyDescent="0.25">
      <c r="A17" s="8">
        <v>6</v>
      </c>
      <c r="B17" s="410" t="s">
        <v>397</v>
      </c>
      <c r="C17" s="8">
        <v>34</v>
      </c>
      <c r="D17" s="8">
        <v>256</v>
      </c>
      <c r="E17" s="8" t="s">
        <v>840</v>
      </c>
      <c r="F17" s="8" t="s">
        <v>840</v>
      </c>
      <c r="G17" s="8" t="s">
        <v>840</v>
      </c>
      <c r="H17" s="8" t="s">
        <v>840</v>
      </c>
      <c r="I17" s="8" t="s">
        <v>840</v>
      </c>
      <c r="J17" s="8" t="s">
        <v>840</v>
      </c>
      <c r="K17" s="8" t="s">
        <v>840</v>
      </c>
    </row>
    <row r="18" spans="1:16" ht="17.25" customHeight="1" x14ac:dyDescent="0.25">
      <c r="A18" s="8">
        <v>7</v>
      </c>
      <c r="B18" s="410" t="s">
        <v>398</v>
      </c>
      <c r="C18" s="8">
        <v>217</v>
      </c>
      <c r="D18" s="8">
        <v>1040</v>
      </c>
      <c r="E18" s="8" t="s">
        <v>840</v>
      </c>
      <c r="F18" s="8" t="s">
        <v>840</v>
      </c>
      <c r="G18" s="8" t="s">
        <v>840</v>
      </c>
      <c r="H18" s="8" t="s">
        <v>840</v>
      </c>
      <c r="I18" s="8" t="s">
        <v>840</v>
      </c>
      <c r="J18" s="8" t="s">
        <v>840</v>
      </c>
      <c r="K18" s="8" t="s">
        <v>840</v>
      </c>
    </row>
    <row r="19" spans="1:16" s="13" customFormat="1" ht="14.25" customHeight="1" x14ac:dyDescent="0.25">
      <c r="A19" s="8">
        <v>8</v>
      </c>
      <c r="B19" s="410" t="s">
        <v>269</v>
      </c>
      <c r="C19" s="8">
        <v>251</v>
      </c>
      <c r="D19" s="8">
        <v>802.3</v>
      </c>
      <c r="E19" s="8">
        <v>156</v>
      </c>
      <c r="F19" s="453" t="s">
        <v>920</v>
      </c>
      <c r="G19" s="8">
        <v>3</v>
      </c>
      <c r="H19" s="453" t="s">
        <v>920</v>
      </c>
      <c r="I19" s="8">
        <v>92</v>
      </c>
      <c r="J19" s="453" t="s">
        <v>920</v>
      </c>
      <c r="K19" s="8">
        <v>32</v>
      </c>
    </row>
    <row r="20" spans="1:16" s="13" customFormat="1" ht="15.75" customHeight="1" x14ac:dyDescent="0.25">
      <c r="A20" s="411" t="s">
        <v>19</v>
      </c>
      <c r="B20" s="9"/>
      <c r="C20" s="9"/>
      <c r="D20" s="9"/>
      <c r="E20" s="9"/>
      <c r="F20" s="9"/>
      <c r="G20" s="9"/>
      <c r="H20" s="9"/>
      <c r="I20" s="9"/>
      <c r="J20" s="9"/>
      <c r="K20" s="9"/>
    </row>
    <row r="21" spans="1:16" s="13" customFormat="1" x14ac:dyDescent="0.25">
      <c r="A21" s="11"/>
    </row>
    <row r="22" spans="1:16" s="13" customFormat="1" ht="174" customHeight="1" x14ac:dyDescent="0.25">
      <c r="A22" s="11"/>
    </row>
    <row r="23" spans="1:16" s="13" customFormat="1" x14ac:dyDescent="0.25">
      <c r="A23" s="11"/>
    </row>
    <row r="24" spans="1:16" s="417" customFormat="1" ht="13.95" customHeight="1" x14ac:dyDescent="0.25">
      <c r="B24" s="409"/>
      <c r="C24" s="409"/>
      <c r="D24" s="409"/>
      <c r="E24" s="409"/>
      <c r="F24" s="409"/>
      <c r="G24" s="409"/>
      <c r="H24" s="409"/>
      <c r="I24" s="484" t="s">
        <v>13</v>
      </c>
      <c r="J24" s="484"/>
      <c r="K24" s="409"/>
      <c r="L24" s="409"/>
      <c r="M24" s="409"/>
      <c r="N24" s="409"/>
      <c r="O24" s="409"/>
      <c r="P24" s="409"/>
    </row>
    <row r="25" spans="1:16" s="417" customFormat="1" ht="13.2" customHeight="1" x14ac:dyDescent="0.25">
      <c r="A25" s="493" t="s">
        <v>14</v>
      </c>
      <c r="B25" s="493"/>
      <c r="C25" s="493"/>
      <c r="D25" s="493"/>
      <c r="E25" s="493"/>
      <c r="F25" s="493"/>
      <c r="G25" s="493"/>
      <c r="H25" s="493"/>
      <c r="I25" s="493"/>
      <c r="J25" s="493"/>
      <c r="K25" s="409"/>
      <c r="L25" s="409"/>
      <c r="M25" s="409"/>
      <c r="N25" s="409"/>
      <c r="O25" s="409"/>
      <c r="P25" s="409"/>
    </row>
    <row r="26" spans="1:16" s="417" customFormat="1" ht="13.2" customHeight="1" x14ac:dyDescent="0.25">
      <c r="A26" s="493" t="s">
        <v>20</v>
      </c>
      <c r="B26" s="493"/>
      <c r="C26" s="493"/>
      <c r="D26" s="493"/>
      <c r="E26" s="493"/>
      <c r="F26" s="493"/>
      <c r="G26" s="493"/>
      <c r="H26" s="493"/>
      <c r="I26" s="493"/>
      <c r="J26" s="493"/>
      <c r="K26" s="409"/>
      <c r="L26" s="409"/>
      <c r="M26" s="409"/>
      <c r="N26" s="409"/>
      <c r="O26" s="409"/>
      <c r="P26" s="409"/>
    </row>
    <row r="27" spans="1:16" s="417" customFormat="1" x14ac:dyDescent="0.25">
      <c r="A27" s="15" t="s">
        <v>23</v>
      </c>
      <c r="B27" s="15"/>
      <c r="C27" s="15"/>
      <c r="D27" s="15"/>
      <c r="E27" s="15"/>
      <c r="F27" s="15"/>
      <c r="H27" s="531" t="s">
        <v>24</v>
      </c>
      <c r="I27" s="531"/>
    </row>
    <row r="28" spans="1:16" s="417" customFormat="1" x14ac:dyDescent="0.25">
      <c r="A28" s="15"/>
    </row>
    <row r="29" spans="1:16" x14ac:dyDescent="0.25">
      <c r="A29" s="590"/>
      <c r="B29" s="590"/>
      <c r="C29" s="590"/>
      <c r="D29" s="590"/>
      <c r="E29" s="590"/>
      <c r="F29" s="590"/>
      <c r="G29" s="590"/>
      <c r="H29" s="590"/>
      <c r="I29" s="590"/>
      <c r="J29" s="590"/>
    </row>
  </sheetData>
  <mergeCells count="21">
    <mergeCell ref="A7:D7"/>
    <mergeCell ref="E7:H7"/>
    <mergeCell ref="I7:K7"/>
    <mergeCell ref="D1:E1"/>
    <mergeCell ref="I1:J1"/>
    <mergeCell ref="A2:J2"/>
    <mergeCell ref="A3:J3"/>
    <mergeCell ref="A5:K5"/>
    <mergeCell ref="A29:J29"/>
    <mergeCell ref="C8:J8"/>
    <mergeCell ref="A9:A10"/>
    <mergeCell ref="B9:B10"/>
    <mergeCell ref="C9:D9"/>
    <mergeCell ref="E9:F9"/>
    <mergeCell ref="G9:H9"/>
    <mergeCell ref="I9:J9"/>
    <mergeCell ref="K9:K10"/>
    <mergeCell ref="I24:J24"/>
    <mergeCell ref="A25:J25"/>
    <mergeCell ref="A26:J26"/>
    <mergeCell ref="H27:I27"/>
  </mergeCells>
  <printOptions horizontalCentered="1"/>
  <pageMargins left="0.70866141732283472" right="0.70866141732283472" top="0.23622047244094491" bottom="0" header="0.31496062992125984" footer="0.31496062992125984"/>
  <pageSetup paperSize="9" scale="8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tabSelected="1" topLeftCell="A7" zoomScaleSheetLayoutView="90" workbookViewId="0">
      <selection activeCell="D19" sqref="D19"/>
    </sheetView>
  </sheetViews>
  <sheetFormatPr defaultRowHeight="13.2" x14ac:dyDescent="0.25"/>
  <cols>
    <col min="2" max="2" width="15.5546875" customWidth="1"/>
    <col min="3" max="3" width="16.33203125" customWidth="1"/>
    <col min="4" max="4" width="15.88671875" customWidth="1"/>
    <col min="5" max="5" width="11.5546875" customWidth="1"/>
    <col min="6" max="6" width="15" customWidth="1"/>
    <col min="7" max="7" width="9.6640625" customWidth="1"/>
    <col min="8" max="8" width="15.109375" customWidth="1"/>
    <col min="9" max="9" width="16.5546875" customWidth="1"/>
    <col min="10" max="10" width="18.33203125" customWidth="1"/>
    <col min="11" max="11" width="14.109375" customWidth="1"/>
  </cols>
  <sheetData>
    <row r="1" spans="1:19" ht="15.6" x14ac:dyDescent="0.3">
      <c r="D1" s="531"/>
      <c r="E1" s="531"/>
      <c r="H1" s="43"/>
      <c r="I1" s="599" t="s">
        <v>399</v>
      </c>
      <c r="J1" s="599"/>
    </row>
    <row r="2" spans="1:19" ht="15" x14ac:dyDescent="0.25">
      <c r="A2" s="600" t="s">
        <v>0</v>
      </c>
      <c r="B2" s="600"/>
      <c r="C2" s="600"/>
      <c r="D2" s="600"/>
      <c r="E2" s="600"/>
      <c r="F2" s="600"/>
      <c r="G2" s="600"/>
      <c r="H2" s="600"/>
      <c r="I2" s="600"/>
      <c r="J2" s="600"/>
    </row>
    <row r="3" spans="1:19" ht="21" x14ac:dyDescent="0.4">
      <c r="A3" s="529" t="s">
        <v>710</v>
      </c>
      <c r="B3" s="529"/>
      <c r="C3" s="529"/>
      <c r="D3" s="529"/>
      <c r="E3" s="529"/>
      <c r="F3" s="529"/>
      <c r="G3" s="529"/>
      <c r="H3" s="529"/>
      <c r="I3" s="529"/>
      <c r="J3" s="529"/>
    </row>
    <row r="4" spans="1:19" ht="10.5" customHeight="1" x14ac:dyDescent="0.25"/>
    <row r="5" spans="1:19" s="417" customFormat="1" ht="18.75" customHeight="1" x14ac:dyDescent="0.25">
      <c r="A5" s="685" t="s">
        <v>458</v>
      </c>
      <c r="B5" s="685"/>
      <c r="C5" s="685"/>
      <c r="D5" s="685"/>
      <c r="E5" s="685"/>
      <c r="F5" s="685"/>
      <c r="G5" s="685"/>
      <c r="H5" s="685"/>
      <c r="I5" s="685"/>
      <c r="J5" s="685"/>
      <c r="K5" s="685"/>
    </row>
    <row r="6" spans="1:19" s="417" customFormat="1" ht="15.75" customHeight="1" x14ac:dyDescent="0.3">
      <c r="A6" s="415"/>
      <c r="B6" s="415"/>
      <c r="C6" s="415"/>
      <c r="D6" s="415"/>
      <c r="E6" s="415"/>
      <c r="F6" s="415"/>
      <c r="G6" s="415"/>
      <c r="H6" s="415"/>
      <c r="I6" s="415"/>
      <c r="J6" s="415"/>
    </row>
    <row r="7" spans="1:19" s="417" customFormat="1" x14ac:dyDescent="0.25">
      <c r="A7" s="483" t="s">
        <v>835</v>
      </c>
      <c r="B7" s="483"/>
      <c r="C7" s="483"/>
      <c r="E7" s="631"/>
      <c r="F7" s="631"/>
      <c r="G7" s="631"/>
      <c r="H7" s="631"/>
      <c r="I7" s="631" t="s">
        <v>888</v>
      </c>
      <c r="J7" s="631"/>
      <c r="K7" s="631"/>
    </row>
    <row r="8" spans="1:19" s="14" customFormat="1" ht="15.6" hidden="1" x14ac:dyDescent="0.3">
      <c r="C8" s="600" t="s">
        <v>16</v>
      </c>
      <c r="D8" s="600"/>
      <c r="E8" s="600"/>
      <c r="F8" s="600"/>
      <c r="G8" s="600"/>
      <c r="H8" s="600"/>
      <c r="I8" s="600"/>
      <c r="J8" s="600"/>
    </row>
    <row r="9" spans="1:19" ht="30" customHeight="1" x14ac:dyDescent="0.25">
      <c r="A9" s="597" t="s">
        <v>26</v>
      </c>
      <c r="B9" s="597" t="s">
        <v>39</v>
      </c>
      <c r="C9" s="501" t="s">
        <v>711</v>
      </c>
      <c r="D9" s="502"/>
      <c r="E9" s="501" t="s">
        <v>40</v>
      </c>
      <c r="F9" s="502"/>
      <c r="G9" s="501" t="s">
        <v>41</v>
      </c>
      <c r="H9" s="502"/>
      <c r="I9" s="518" t="s">
        <v>109</v>
      </c>
      <c r="J9" s="518"/>
      <c r="K9" s="597" t="s">
        <v>254</v>
      </c>
      <c r="R9" s="9"/>
      <c r="S9" s="13"/>
    </row>
    <row r="10" spans="1:19" s="15" customFormat="1" ht="42.6" customHeight="1" x14ac:dyDescent="0.25">
      <c r="A10" s="598"/>
      <c r="B10" s="598"/>
      <c r="C10" s="412" t="s">
        <v>42</v>
      </c>
      <c r="D10" s="412" t="s">
        <v>108</v>
      </c>
      <c r="E10" s="412" t="s">
        <v>42</v>
      </c>
      <c r="F10" s="412" t="s">
        <v>108</v>
      </c>
      <c r="G10" s="412" t="s">
        <v>42</v>
      </c>
      <c r="H10" s="412" t="s">
        <v>108</v>
      </c>
      <c r="I10" s="412" t="s">
        <v>143</v>
      </c>
      <c r="J10" s="412" t="s">
        <v>144</v>
      </c>
      <c r="K10" s="598"/>
    </row>
    <row r="11" spans="1:19" x14ac:dyDescent="0.25">
      <c r="A11" s="145">
        <v>1</v>
      </c>
      <c r="B11" s="145">
        <v>2</v>
      </c>
      <c r="C11" s="145">
        <v>3</v>
      </c>
      <c r="D11" s="145">
        <v>4</v>
      </c>
      <c r="E11" s="145">
        <v>5</v>
      </c>
      <c r="F11" s="145">
        <v>6</v>
      </c>
      <c r="G11" s="145">
        <v>7</v>
      </c>
      <c r="H11" s="145">
        <v>8</v>
      </c>
      <c r="I11" s="145">
        <v>9</v>
      </c>
      <c r="J11" s="145">
        <v>10</v>
      </c>
      <c r="K11" s="411">
        <v>11</v>
      </c>
    </row>
    <row r="12" spans="1:19" x14ac:dyDescent="0.25">
      <c r="A12" s="410">
        <v>1</v>
      </c>
      <c r="B12" s="19" t="s">
        <v>836</v>
      </c>
      <c r="C12" s="410">
        <v>108</v>
      </c>
      <c r="D12" s="686">
        <v>802.3</v>
      </c>
      <c r="E12" s="410">
        <v>84</v>
      </c>
      <c r="F12" s="689" t="s">
        <v>896</v>
      </c>
      <c r="G12" s="410">
        <v>0</v>
      </c>
      <c r="H12" s="690" t="s">
        <v>897</v>
      </c>
      <c r="I12" s="410">
        <v>24</v>
      </c>
      <c r="J12" s="690" t="s">
        <v>897</v>
      </c>
      <c r="K12" s="410">
        <v>1</v>
      </c>
    </row>
    <row r="13" spans="1:19" x14ac:dyDescent="0.25">
      <c r="A13" s="410">
        <v>2</v>
      </c>
      <c r="B13" s="19" t="s">
        <v>837</v>
      </c>
      <c r="C13" s="410">
        <v>92</v>
      </c>
      <c r="D13" s="687"/>
      <c r="E13" s="410">
        <v>47</v>
      </c>
      <c r="F13" s="687"/>
      <c r="G13" s="410">
        <v>1</v>
      </c>
      <c r="H13" s="691"/>
      <c r="I13" s="410">
        <v>44</v>
      </c>
      <c r="J13" s="691"/>
      <c r="K13" s="410">
        <v>31</v>
      </c>
    </row>
    <row r="14" spans="1:19" x14ac:dyDescent="0.25">
      <c r="A14" s="410">
        <v>3</v>
      </c>
      <c r="B14" s="19" t="s">
        <v>838</v>
      </c>
      <c r="C14" s="410">
        <v>51</v>
      </c>
      <c r="D14" s="688"/>
      <c r="E14" s="410">
        <v>25</v>
      </c>
      <c r="F14" s="688"/>
      <c r="G14" s="410">
        <v>2</v>
      </c>
      <c r="H14" s="692"/>
      <c r="I14" s="410">
        <v>24</v>
      </c>
      <c r="J14" s="692"/>
      <c r="K14" s="410">
        <v>0</v>
      </c>
    </row>
    <row r="15" spans="1:19" s="13" customFormat="1" x14ac:dyDescent="0.25">
      <c r="A15" s="411" t="s">
        <v>19</v>
      </c>
      <c r="B15" s="9"/>
      <c r="C15" s="411">
        <f>SUM(C12:C14)</f>
        <v>251</v>
      </c>
      <c r="D15" s="411">
        <v>802.3</v>
      </c>
      <c r="E15" s="411">
        <f>SUM(E12:E14)</f>
        <v>156</v>
      </c>
      <c r="F15" s="411"/>
      <c r="G15" s="411">
        <f>SUM(G12:G14)</f>
        <v>3</v>
      </c>
      <c r="H15" s="411"/>
      <c r="I15" s="411">
        <f>SUM(I12:I14)</f>
        <v>92</v>
      </c>
      <c r="J15" s="411"/>
      <c r="K15" s="411">
        <f>SUM(K12:K14)</f>
        <v>32</v>
      </c>
    </row>
    <row r="16" spans="1:19" s="13" customFormat="1" x14ac:dyDescent="0.25">
      <c r="A16" s="11" t="s">
        <v>43</v>
      </c>
    </row>
    <row r="17" spans="1:16" s="13" customFormat="1" x14ac:dyDescent="0.25">
      <c r="A17" s="11"/>
    </row>
    <row r="18" spans="1:16" s="13" customFormat="1" x14ac:dyDescent="0.25">
      <c r="A18" s="11"/>
    </row>
    <row r="19" spans="1:16" s="13" customFormat="1" x14ac:dyDescent="0.25">
      <c r="A19" s="11"/>
    </row>
    <row r="20" spans="1:16" s="417" customFormat="1" ht="13.95" customHeight="1" x14ac:dyDescent="0.25">
      <c r="B20" s="409"/>
      <c r="C20" s="409"/>
      <c r="D20" s="409"/>
      <c r="E20" s="409"/>
      <c r="F20" s="409"/>
      <c r="G20" s="409"/>
      <c r="H20" s="409"/>
      <c r="I20" s="484" t="s">
        <v>13</v>
      </c>
      <c r="J20" s="484"/>
      <c r="K20" s="409"/>
      <c r="L20" s="409"/>
      <c r="M20" s="409"/>
      <c r="N20" s="409"/>
      <c r="O20" s="409"/>
      <c r="P20" s="409"/>
    </row>
    <row r="21" spans="1:16" s="417" customFormat="1" ht="13.2" customHeight="1" x14ac:dyDescent="0.25">
      <c r="A21" s="493" t="s">
        <v>14</v>
      </c>
      <c r="B21" s="493"/>
      <c r="C21" s="493"/>
      <c r="D21" s="493"/>
      <c r="E21" s="493"/>
      <c r="F21" s="493"/>
      <c r="G21" s="493"/>
      <c r="H21" s="493"/>
      <c r="I21" s="493"/>
      <c r="J21" s="493"/>
      <c r="K21" s="409"/>
      <c r="L21" s="409"/>
      <c r="M21" s="409"/>
      <c r="N21" s="409"/>
      <c r="O21" s="409"/>
      <c r="P21" s="409"/>
    </row>
    <row r="22" spans="1:16" s="417" customFormat="1" ht="13.2" customHeight="1" x14ac:dyDescent="0.25">
      <c r="A22" s="493" t="s">
        <v>20</v>
      </c>
      <c r="B22" s="493"/>
      <c r="C22" s="493"/>
      <c r="D22" s="493"/>
      <c r="E22" s="493"/>
      <c r="F22" s="493"/>
      <c r="G22" s="493"/>
      <c r="H22" s="493"/>
      <c r="I22" s="493"/>
      <c r="J22" s="493"/>
      <c r="K22" s="409"/>
      <c r="L22" s="409"/>
      <c r="M22" s="409"/>
      <c r="N22" s="409"/>
      <c r="O22" s="409"/>
      <c r="P22" s="409"/>
    </row>
    <row r="23" spans="1:16" s="417" customFormat="1" x14ac:dyDescent="0.25">
      <c r="A23" s="15" t="s">
        <v>23</v>
      </c>
      <c r="B23" s="15"/>
      <c r="C23" s="15"/>
      <c r="D23" s="15"/>
      <c r="E23" s="15"/>
      <c r="F23" s="15"/>
      <c r="H23" s="531" t="s">
        <v>24</v>
      </c>
      <c r="I23" s="531"/>
    </row>
    <row r="24" spans="1:16" s="417" customFormat="1" x14ac:dyDescent="0.25">
      <c r="A24" s="15"/>
    </row>
    <row r="25" spans="1:16" x14ac:dyDescent="0.25">
      <c r="A25" s="590"/>
      <c r="B25" s="590"/>
      <c r="C25" s="590"/>
      <c r="D25" s="590"/>
      <c r="E25" s="590"/>
      <c r="F25" s="590"/>
      <c r="G25" s="590"/>
      <c r="H25" s="590"/>
      <c r="I25" s="590"/>
      <c r="J25" s="590"/>
    </row>
  </sheetData>
  <mergeCells count="25">
    <mergeCell ref="A7:C7"/>
    <mergeCell ref="E7:H7"/>
    <mergeCell ref="I7:K7"/>
    <mergeCell ref="D1:E1"/>
    <mergeCell ref="I1:J1"/>
    <mergeCell ref="A2:J2"/>
    <mergeCell ref="A3:J3"/>
    <mergeCell ref="A5:K5"/>
    <mergeCell ref="C8:J8"/>
    <mergeCell ref="A9:A10"/>
    <mergeCell ref="B9:B10"/>
    <mergeCell ref="C9:D9"/>
    <mergeCell ref="E9:F9"/>
    <mergeCell ref="G9:H9"/>
    <mergeCell ref="I9:J9"/>
    <mergeCell ref="A21:J21"/>
    <mergeCell ref="A22:J22"/>
    <mergeCell ref="H23:I23"/>
    <mergeCell ref="A25:J25"/>
    <mergeCell ref="K9:K10"/>
    <mergeCell ref="D12:D14"/>
    <mergeCell ref="F12:F14"/>
    <mergeCell ref="H12:H14"/>
    <mergeCell ref="J12:J14"/>
    <mergeCell ref="I20:J20"/>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SheetLayoutView="90" workbookViewId="0">
      <selection activeCell="I9" sqref="I9:J9"/>
    </sheetView>
  </sheetViews>
  <sheetFormatPr defaultRowHeight="13.2" x14ac:dyDescent="0.25"/>
  <cols>
    <col min="2" max="2" width="19" customWidth="1"/>
    <col min="3" max="3" width="15.109375" customWidth="1"/>
    <col min="4" max="4" width="15.88671875" customWidth="1"/>
    <col min="5" max="5" width="9.88671875" customWidth="1"/>
    <col min="6" max="6" width="13.5546875" customWidth="1"/>
    <col min="7" max="7" width="9.6640625" customWidth="1"/>
    <col min="8" max="8" width="10.44140625" customWidth="1"/>
    <col min="9" max="9" width="15.33203125" customWidth="1"/>
    <col min="10" max="10" width="19.33203125" customWidth="1"/>
    <col min="11" max="11" width="15" customWidth="1"/>
    <col min="12" max="12" width="9.6640625" customWidth="1"/>
  </cols>
  <sheetData>
    <row r="1" spans="1:19" ht="22.95" customHeight="1" x14ac:dyDescent="0.3">
      <c r="D1" s="531"/>
      <c r="E1" s="531"/>
      <c r="H1" s="43"/>
      <c r="J1" s="599" t="s">
        <v>71</v>
      </c>
      <c r="K1" s="599"/>
    </row>
    <row r="2" spans="1:19" ht="15" x14ac:dyDescent="0.25">
      <c r="A2" s="600" t="s">
        <v>0</v>
      </c>
      <c r="B2" s="600"/>
      <c r="C2" s="600"/>
      <c r="D2" s="600"/>
      <c r="E2" s="600"/>
      <c r="F2" s="600"/>
      <c r="G2" s="600"/>
      <c r="H2" s="600"/>
      <c r="I2" s="600"/>
      <c r="J2" s="600"/>
    </row>
    <row r="3" spans="1:19" ht="17.399999999999999" x14ac:dyDescent="0.3">
      <c r="A3" s="611" t="s">
        <v>674</v>
      </c>
      <c r="B3" s="611"/>
      <c r="C3" s="611"/>
      <c r="D3" s="611"/>
      <c r="E3" s="611"/>
      <c r="F3" s="611"/>
      <c r="G3" s="611"/>
      <c r="H3" s="611"/>
      <c r="I3" s="611"/>
      <c r="J3" s="611"/>
    </row>
    <row r="4" spans="1:19" ht="10.5" customHeight="1" x14ac:dyDescent="0.25"/>
    <row r="5" spans="1:19" s="16" customFormat="1" ht="15.75" customHeight="1" x14ac:dyDescent="0.25">
      <c r="A5" s="693" t="s">
        <v>459</v>
      </c>
      <c r="B5" s="693"/>
      <c r="C5" s="693"/>
      <c r="D5" s="693"/>
      <c r="E5" s="693"/>
      <c r="F5" s="693"/>
      <c r="G5" s="693"/>
      <c r="H5" s="693"/>
      <c r="I5" s="693"/>
      <c r="J5" s="693"/>
      <c r="K5" s="693"/>
      <c r="L5" s="693"/>
    </row>
    <row r="6" spans="1:19" s="16" customFormat="1" ht="15.75" customHeight="1" x14ac:dyDescent="0.3">
      <c r="A6" s="46"/>
      <c r="B6" s="46"/>
      <c r="C6" s="46"/>
      <c r="D6" s="46"/>
      <c r="E6" s="46"/>
      <c r="F6" s="46"/>
      <c r="G6" s="46"/>
      <c r="H6" s="46"/>
      <c r="I6" s="46"/>
      <c r="J6" s="46"/>
    </row>
    <row r="7" spans="1:19" s="16" customFormat="1" x14ac:dyDescent="0.25">
      <c r="A7" s="483" t="s">
        <v>835</v>
      </c>
      <c r="B7" s="483"/>
      <c r="I7" s="631" t="s">
        <v>888</v>
      </c>
      <c r="J7" s="631"/>
      <c r="K7" s="631"/>
    </row>
    <row r="8" spans="1:19" s="14" customFormat="1" ht="15.6" hidden="1" x14ac:dyDescent="0.3">
      <c r="C8" s="600" t="s">
        <v>16</v>
      </c>
      <c r="D8" s="600"/>
      <c r="E8" s="600"/>
      <c r="F8" s="600"/>
      <c r="G8" s="600"/>
      <c r="H8" s="600"/>
      <c r="I8" s="600"/>
      <c r="J8" s="600"/>
    </row>
    <row r="9" spans="1:19" ht="30" customHeight="1" x14ac:dyDescent="0.25">
      <c r="A9" s="597" t="s">
        <v>26</v>
      </c>
      <c r="B9" s="597" t="s">
        <v>39</v>
      </c>
      <c r="C9" s="501" t="s">
        <v>712</v>
      </c>
      <c r="D9" s="502"/>
      <c r="E9" s="501" t="s">
        <v>499</v>
      </c>
      <c r="F9" s="502"/>
      <c r="G9" s="501" t="s">
        <v>41</v>
      </c>
      <c r="H9" s="502"/>
      <c r="I9" s="518" t="s">
        <v>109</v>
      </c>
      <c r="J9" s="518"/>
      <c r="K9" s="597" t="s">
        <v>255</v>
      </c>
      <c r="R9" s="9"/>
      <c r="S9" s="13"/>
    </row>
    <row r="10" spans="1:19" s="15" customFormat="1" ht="46.5" customHeight="1" x14ac:dyDescent="0.25">
      <c r="A10" s="598"/>
      <c r="B10" s="598"/>
      <c r="C10" s="5" t="s">
        <v>42</v>
      </c>
      <c r="D10" s="5" t="s">
        <v>108</v>
      </c>
      <c r="E10" s="5" t="s">
        <v>42</v>
      </c>
      <c r="F10" s="5" t="s">
        <v>108</v>
      </c>
      <c r="G10" s="5" t="s">
        <v>42</v>
      </c>
      <c r="H10" s="5" t="s">
        <v>108</v>
      </c>
      <c r="I10" s="5" t="s">
        <v>143</v>
      </c>
      <c r="J10" s="5" t="s">
        <v>144</v>
      </c>
      <c r="K10" s="598"/>
    </row>
    <row r="11" spans="1:19" x14ac:dyDescent="0.25">
      <c r="A11" s="8">
        <v>1</v>
      </c>
      <c r="B11" s="8">
        <v>2</v>
      </c>
      <c r="C11" s="8">
        <v>3</v>
      </c>
      <c r="D11" s="8">
        <v>4</v>
      </c>
      <c r="E11" s="8">
        <v>5</v>
      </c>
      <c r="F11" s="8">
        <v>6</v>
      </c>
      <c r="G11" s="8">
        <v>7</v>
      </c>
      <c r="H11" s="8">
        <v>8</v>
      </c>
      <c r="I11" s="8">
        <v>9</v>
      </c>
      <c r="J11" s="8">
        <v>10</v>
      </c>
      <c r="K11" s="8">
        <v>11</v>
      </c>
    </row>
    <row r="12" spans="1:19" x14ac:dyDescent="0.25">
      <c r="A12" s="8">
        <v>1</v>
      </c>
      <c r="B12" s="359" t="s">
        <v>836</v>
      </c>
      <c r="C12" s="8">
        <v>93</v>
      </c>
      <c r="D12" s="8">
        <v>4.6500000000000004</v>
      </c>
      <c r="E12" s="8">
        <v>93</v>
      </c>
      <c r="F12" s="8">
        <v>4.6500000000000004</v>
      </c>
      <c r="G12" s="8">
        <v>0</v>
      </c>
      <c r="H12" s="8">
        <v>0</v>
      </c>
      <c r="I12" s="8">
        <v>0</v>
      </c>
      <c r="J12" s="8">
        <v>0</v>
      </c>
      <c r="K12" s="8">
        <v>26</v>
      </c>
    </row>
    <row r="13" spans="1:19" x14ac:dyDescent="0.25">
      <c r="A13" s="8">
        <v>2</v>
      </c>
      <c r="B13" s="359" t="s">
        <v>837</v>
      </c>
      <c r="C13" s="8">
        <v>133</v>
      </c>
      <c r="D13" s="8">
        <v>6.65</v>
      </c>
      <c r="E13" s="8">
        <v>133</v>
      </c>
      <c r="F13" s="8">
        <v>6.65</v>
      </c>
      <c r="G13" s="8">
        <v>0</v>
      </c>
      <c r="H13" s="8">
        <v>0</v>
      </c>
      <c r="I13" s="8">
        <v>0</v>
      </c>
      <c r="J13" s="8">
        <v>0</v>
      </c>
      <c r="K13" s="8">
        <v>48</v>
      </c>
    </row>
    <row r="14" spans="1:19" x14ac:dyDescent="0.25">
      <c r="A14" s="8">
        <v>3</v>
      </c>
      <c r="B14" s="359" t="s">
        <v>838</v>
      </c>
      <c r="C14" s="8">
        <v>0</v>
      </c>
      <c r="D14" s="8">
        <v>0</v>
      </c>
      <c r="E14" s="8">
        <v>0</v>
      </c>
      <c r="F14" s="8">
        <v>0</v>
      </c>
      <c r="G14" s="8">
        <v>0</v>
      </c>
      <c r="H14" s="8">
        <v>0</v>
      </c>
      <c r="I14" s="8">
        <v>0</v>
      </c>
      <c r="J14" s="8">
        <v>0</v>
      </c>
      <c r="K14" s="8">
        <v>53</v>
      </c>
    </row>
    <row r="15" spans="1:19" s="13" customFormat="1" x14ac:dyDescent="0.25">
      <c r="A15" s="3" t="s">
        <v>19</v>
      </c>
      <c r="B15" s="9"/>
      <c r="C15" s="392">
        <v>226</v>
      </c>
      <c r="D15" s="392">
        <v>11.3</v>
      </c>
      <c r="E15" s="392">
        <v>226</v>
      </c>
      <c r="F15" s="392">
        <v>11.3</v>
      </c>
      <c r="G15" s="392">
        <v>0</v>
      </c>
      <c r="H15" s="392">
        <v>0</v>
      </c>
      <c r="I15" s="392">
        <v>0</v>
      </c>
      <c r="J15" s="392">
        <v>0</v>
      </c>
      <c r="K15" s="392">
        <v>127</v>
      </c>
    </row>
    <row r="16" spans="1:19" s="13" customFormat="1" x14ac:dyDescent="0.25"/>
    <row r="17" spans="1:16" s="13" customFormat="1" x14ac:dyDescent="0.25">
      <c r="A17" s="11" t="s">
        <v>43</v>
      </c>
    </row>
    <row r="18" spans="1:16" s="13" customFormat="1" x14ac:dyDescent="0.25">
      <c r="A18" s="694" t="s">
        <v>842</v>
      </c>
      <c r="B18" s="694"/>
      <c r="C18" s="694"/>
      <c r="D18" s="694"/>
      <c r="E18" s="694"/>
      <c r="F18" s="694"/>
      <c r="G18" s="694"/>
      <c r="H18" s="694"/>
      <c r="I18" s="694"/>
      <c r="J18" s="694"/>
      <c r="K18" s="694"/>
    </row>
    <row r="19" spans="1:16" ht="15.75" customHeight="1" x14ac:dyDescent="0.25">
      <c r="C19" s="591"/>
      <c r="D19" s="591"/>
      <c r="E19" s="591"/>
      <c r="F19" s="591"/>
    </row>
    <row r="20" spans="1:16" s="16" customFormat="1" ht="13.95" customHeight="1" x14ac:dyDescent="0.25">
      <c r="B20" s="85"/>
      <c r="C20" s="85"/>
      <c r="D20" s="85"/>
      <c r="E20" s="85"/>
      <c r="F20" s="85"/>
      <c r="G20" s="85"/>
      <c r="H20" s="85"/>
      <c r="I20" s="484" t="s">
        <v>13</v>
      </c>
      <c r="J20" s="484"/>
      <c r="K20" s="85"/>
      <c r="L20" s="85"/>
      <c r="M20" s="85"/>
      <c r="N20" s="85"/>
      <c r="O20" s="85"/>
      <c r="P20" s="85"/>
    </row>
    <row r="21" spans="1:16" s="16" customFormat="1" ht="13.2" customHeight="1" x14ac:dyDescent="0.25">
      <c r="A21" s="493" t="s">
        <v>14</v>
      </c>
      <c r="B21" s="493"/>
      <c r="C21" s="493"/>
      <c r="D21" s="493"/>
      <c r="E21" s="493"/>
      <c r="F21" s="493"/>
      <c r="G21" s="493"/>
      <c r="H21" s="493"/>
      <c r="I21" s="493"/>
      <c r="J21" s="493"/>
      <c r="K21" s="85"/>
      <c r="L21" s="85"/>
      <c r="M21" s="85"/>
      <c r="N21" s="85"/>
      <c r="O21" s="85"/>
      <c r="P21" s="85"/>
    </row>
    <row r="22" spans="1:16" s="16" customFormat="1" ht="13.2" customHeight="1" x14ac:dyDescent="0.25">
      <c r="A22" s="493" t="s">
        <v>20</v>
      </c>
      <c r="B22" s="493"/>
      <c r="C22" s="493"/>
      <c r="D22" s="493"/>
      <c r="E22" s="493"/>
      <c r="F22" s="493"/>
      <c r="G22" s="493"/>
      <c r="H22" s="493"/>
      <c r="I22" s="493"/>
      <c r="J22" s="493"/>
      <c r="K22" s="85"/>
      <c r="L22" s="85"/>
      <c r="M22" s="85"/>
      <c r="N22" s="85"/>
      <c r="O22" s="85"/>
      <c r="P22" s="85"/>
    </row>
    <row r="23" spans="1:16" s="16" customFormat="1" x14ac:dyDescent="0.25">
      <c r="A23" s="15" t="s">
        <v>23</v>
      </c>
      <c r="B23" s="15"/>
      <c r="C23" s="15"/>
      <c r="D23" s="15"/>
      <c r="E23" s="15"/>
      <c r="F23" s="15"/>
      <c r="H23" s="531" t="s">
        <v>24</v>
      </c>
      <c r="I23" s="531"/>
    </row>
    <row r="24" spans="1:16" s="16" customFormat="1" x14ac:dyDescent="0.25">
      <c r="A24" s="15"/>
    </row>
    <row r="25" spans="1:16" x14ac:dyDescent="0.25">
      <c r="A25" s="590"/>
      <c r="B25" s="590"/>
      <c r="C25" s="590"/>
      <c r="D25" s="590"/>
      <c r="E25" s="590"/>
      <c r="F25" s="590"/>
      <c r="G25" s="590"/>
      <c r="H25" s="590"/>
      <c r="I25" s="590"/>
      <c r="J25" s="590"/>
    </row>
  </sheetData>
  <mergeCells count="22">
    <mergeCell ref="A25:J25"/>
    <mergeCell ref="C8:J8"/>
    <mergeCell ref="A9:A10"/>
    <mergeCell ref="B9:B10"/>
    <mergeCell ref="E9:F9"/>
    <mergeCell ref="A22:J22"/>
    <mergeCell ref="A21:J21"/>
    <mergeCell ref="C19:F19"/>
    <mergeCell ref="H23:I23"/>
    <mergeCell ref="I20:J20"/>
    <mergeCell ref="A18:K18"/>
    <mergeCell ref="J1:K1"/>
    <mergeCell ref="I9:J9"/>
    <mergeCell ref="D1:E1"/>
    <mergeCell ref="A2:J2"/>
    <mergeCell ref="A3:J3"/>
    <mergeCell ref="G9:H9"/>
    <mergeCell ref="A7:B7"/>
    <mergeCell ref="K9:K10"/>
    <mergeCell ref="I7:K7"/>
    <mergeCell ref="C9:D9"/>
    <mergeCell ref="A5:L5"/>
  </mergeCells>
  <phoneticPr fontId="0" type="noConversion"/>
  <printOptions horizontalCentered="1"/>
  <pageMargins left="0.39370078740157483" right="0.35433070866141736" top="0.23622047244094491" bottom="0" header="0.31496062992125984" footer="0.31496062992125984"/>
  <pageSetup paperSize="9" scale="9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SheetLayoutView="90" workbookViewId="0">
      <selection activeCell="I9" sqref="I9:J9"/>
    </sheetView>
  </sheetViews>
  <sheetFormatPr defaultRowHeight="13.2" x14ac:dyDescent="0.25"/>
  <cols>
    <col min="2" max="2" width="19" customWidth="1"/>
    <col min="3" max="3" width="16.33203125" customWidth="1"/>
    <col min="4" max="4" width="15.88671875" customWidth="1"/>
    <col min="5" max="5" width="9.33203125" customWidth="1"/>
    <col min="6" max="6" width="13.5546875" customWidth="1"/>
    <col min="7" max="7" width="9.6640625" customWidth="1"/>
    <col min="8" max="8" width="10.44140625" customWidth="1"/>
    <col min="9" max="9" width="15.33203125" customWidth="1"/>
    <col min="10" max="10" width="19.33203125" customWidth="1"/>
    <col min="11" max="11" width="15" customWidth="1"/>
  </cols>
  <sheetData>
    <row r="1" spans="1:19" ht="22.95" customHeight="1" x14ac:dyDescent="0.3">
      <c r="D1" s="531"/>
      <c r="E1" s="531"/>
      <c r="H1" s="43"/>
      <c r="J1" s="599" t="s">
        <v>500</v>
      </c>
      <c r="K1" s="599"/>
    </row>
    <row r="2" spans="1:19" ht="15" x14ac:dyDescent="0.25">
      <c r="A2" s="600" t="s">
        <v>0</v>
      </c>
      <c r="B2" s="600"/>
      <c r="C2" s="600"/>
      <c r="D2" s="600"/>
      <c r="E2" s="600"/>
      <c r="F2" s="600"/>
      <c r="G2" s="600"/>
      <c r="H2" s="600"/>
      <c r="I2" s="600"/>
      <c r="J2" s="600"/>
    </row>
    <row r="3" spans="1:19" ht="17.399999999999999" x14ac:dyDescent="0.3">
      <c r="A3" s="611" t="s">
        <v>674</v>
      </c>
      <c r="B3" s="611"/>
      <c r="C3" s="611"/>
      <c r="D3" s="611"/>
      <c r="E3" s="611"/>
      <c r="F3" s="611"/>
      <c r="G3" s="611"/>
      <c r="H3" s="611"/>
      <c r="I3" s="611"/>
      <c r="J3" s="611"/>
    </row>
    <row r="4" spans="1:19" ht="10.5" customHeight="1" x14ac:dyDescent="0.25"/>
    <row r="5" spans="1:19" s="16" customFormat="1" ht="15.75" customHeight="1" x14ac:dyDescent="0.25">
      <c r="A5" s="695" t="s">
        <v>510</v>
      </c>
      <c r="B5" s="695"/>
      <c r="C5" s="695"/>
      <c r="D5" s="695"/>
      <c r="E5" s="695"/>
      <c r="F5" s="695"/>
      <c r="G5" s="695"/>
      <c r="H5" s="695"/>
      <c r="I5" s="695"/>
      <c r="J5" s="695"/>
      <c r="K5" s="695"/>
      <c r="L5" s="695"/>
    </row>
    <row r="6" spans="1:19" s="16" customFormat="1" ht="15.75" customHeight="1" x14ac:dyDescent="0.3">
      <c r="A6" s="46"/>
      <c r="B6" s="46"/>
      <c r="C6" s="46"/>
      <c r="D6" s="46"/>
      <c r="E6" s="46"/>
      <c r="F6" s="46"/>
      <c r="G6" s="46"/>
      <c r="H6" s="46"/>
      <c r="I6" s="46"/>
      <c r="J6" s="46"/>
    </row>
    <row r="7" spans="1:19" s="16" customFormat="1" x14ac:dyDescent="0.25">
      <c r="A7" s="483" t="s">
        <v>835</v>
      </c>
      <c r="B7" s="483"/>
      <c r="I7" s="631" t="s">
        <v>889</v>
      </c>
      <c r="J7" s="631"/>
      <c r="K7" s="631"/>
    </row>
    <row r="8" spans="1:19" s="14" customFormat="1" ht="15.6" hidden="1" x14ac:dyDescent="0.3">
      <c r="C8" s="600" t="s">
        <v>16</v>
      </c>
      <c r="D8" s="600"/>
      <c r="E8" s="600"/>
      <c r="F8" s="600"/>
      <c r="G8" s="600"/>
      <c r="H8" s="600"/>
      <c r="I8" s="600"/>
      <c r="J8" s="600"/>
    </row>
    <row r="9" spans="1:19" ht="31.5" customHeight="1" x14ac:dyDescent="0.25">
      <c r="A9" s="597" t="s">
        <v>26</v>
      </c>
      <c r="B9" s="597" t="s">
        <v>39</v>
      </c>
      <c r="C9" s="501" t="s">
        <v>787</v>
      </c>
      <c r="D9" s="502"/>
      <c r="E9" s="501" t="s">
        <v>499</v>
      </c>
      <c r="F9" s="502"/>
      <c r="G9" s="501" t="s">
        <v>41</v>
      </c>
      <c r="H9" s="502"/>
      <c r="I9" s="518" t="s">
        <v>109</v>
      </c>
      <c r="J9" s="518"/>
      <c r="K9" s="597" t="s">
        <v>537</v>
      </c>
      <c r="R9" s="9"/>
      <c r="S9" s="13"/>
    </row>
    <row r="10" spans="1:19" s="15" customFormat="1" ht="46.5" customHeight="1" x14ac:dyDescent="0.25">
      <c r="A10" s="598"/>
      <c r="B10" s="598"/>
      <c r="C10" s="5" t="s">
        <v>42</v>
      </c>
      <c r="D10" s="5" t="s">
        <v>108</v>
      </c>
      <c r="E10" s="5" t="s">
        <v>42</v>
      </c>
      <c r="F10" s="5" t="s">
        <v>108</v>
      </c>
      <c r="G10" s="5" t="s">
        <v>42</v>
      </c>
      <c r="H10" s="5" t="s">
        <v>108</v>
      </c>
      <c r="I10" s="5" t="s">
        <v>143</v>
      </c>
      <c r="J10" s="5" t="s">
        <v>144</v>
      </c>
      <c r="K10" s="598"/>
    </row>
    <row r="11" spans="1:19" x14ac:dyDescent="0.25">
      <c r="A11" s="285">
        <v>1</v>
      </c>
      <c r="B11" s="285">
        <v>2</v>
      </c>
      <c r="C11" s="285">
        <v>3</v>
      </c>
      <c r="D11" s="285">
        <v>4</v>
      </c>
      <c r="E11" s="285">
        <v>5</v>
      </c>
      <c r="F11" s="285">
        <v>6</v>
      </c>
      <c r="G11" s="285">
        <v>7</v>
      </c>
      <c r="H11" s="285">
        <v>8</v>
      </c>
      <c r="I11" s="285">
        <v>9</v>
      </c>
      <c r="J11" s="285">
        <v>10</v>
      </c>
      <c r="K11" s="285">
        <v>11</v>
      </c>
    </row>
    <row r="12" spans="1:19" x14ac:dyDescent="0.25">
      <c r="A12" s="8">
        <v>1</v>
      </c>
      <c r="B12" s="359" t="s">
        <v>836</v>
      </c>
      <c r="C12" s="340" t="s">
        <v>840</v>
      </c>
      <c r="D12" s="340" t="s">
        <v>840</v>
      </c>
      <c r="E12" s="340" t="s">
        <v>840</v>
      </c>
      <c r="F12" s="340" t="s">
        <v>840</v>
      </c>
      <c r="G12" s="340" t="s">
        <v>840</v>
      </c>
      <c r="H12" s="340" t="s">
        <v>840</v>
      </c>
      <c r="I12" s="340" t="s">
        <v>840</v>
      </c>
      <c r="J12" s="340" t="s">
        <v>840</v>
      </c>
      <c r="K12" s="340" t="s">
        <v>840</v>
      </c>
    </row>
    <row r="13" spans="1:19" x14ac:dyDescent="0.25">
      <c r="A13" s="8">
        <v>2</v>
      </c>
      <c r="B13" s="359" t="s">
        <v>837</v>
      </c>
      <c r="C13" s="340" t="s">
        <v>840</v>
      </c>
      <c r="D13" s="340" t="s">
        <v>840</v>
      </c>
      <c r="E13" s="340" t="s">
        <v>840</v>
      </c>
      <c r="F13" s="340" t="s">
        <v>840</v>
      </c>
      <c r="G13" s="340" t="s">
        <v>840</v>
      </c>
      <c r="H13" s="340" t="s">
        <v>840</v>
      </c>
      <c r="I13" s="340" t="s">
        <v>840</v>
      </c>
      <c r="J13" s="340" t="s">
        <v>840</v>
      </c>
      <c r="K13" s="340" t="s">
        <v>840</v>
      </c>
    </row>
    <row r="14" spans="1:19" x14ac:dyDescent="0.25">
      <c r="A14" s="8">
        <v>3</v>
      </c>
      <c r="B14" s="359" t="s">
        <v>838</v>
      </c>
      <c r="C14" s="340" t="s">
        <v>840</v>
      </c>
      <c r="D14" s="340" t="s">
        <v>840</v>
      </c>
      <c r="E14" s="340" t="s">
        <v>840</v>
      </c>
      <c r="F14" s="340" t="s">
        <v>840</v>
      </c>
      <c r="G14" s="340" t="s">
        <v>840</v>
      </c>
      <c r="H14" s="340" t="s">
        <v>840</v>
      </c>
      <c r="I14" s="340" t="s">
        <v>840</v>
      </c>
      <c r="J14" s="340" t="s">
        <v>840</v>
      </c>
      <c r="K14" s="340" t="s">
        <v>840</v>
      </c>
    </row>
    <row r="15" spans="1:19" s="13" customFormat="1" x14ac:dyDescent="0.25">
      <c r="A15" s="3" t="s">
        <v>19</v>
      </c>
      <c r="B15" s="9"/>
      <c r="C15" s="339" t="s">
        <v>840</v>
      </c>
      <c r="D15" s="339" t="s">
        <v>840</v>
      </c>
      <c r="E15" s="339" t="s">
        <v>840</v>
      </c>
      <c r="F15" s="339" t="s">
        <v>840</v>
      </c>
      <c r="G15" s="339" t="s">
        <v>840</v>
      </c>
      <c r="H15" s="339" t="s">
        <v>840</v>
      </c>
      <c r="I15" s="339" t="s">
        <v>840</v>
      </c>
      <c r="J15" s="339" t="s">
        <v>840</v>
      </c>
      <c r="K15" s="339" t="s">
        <v>840</v>
      </c>
    </row>
    <row r="16" spans="1:19" s="13" customFormat="1" x14ac:dyDescent="0.25"/>
    <row r="17" spans="1:16" s="13" customFormat="1" x14ac:dyDescent="0.25">
      <c r="A17" s="11" t="s">
        <v>43</v>
      </c>
    </row>
    <row r="18" spans="1:16" ht="15.75" customHeight="1" x14ac:dyDescent="0.25">
      <c r="C18" s="591"/>
      <c r="D18" s="591"/>
      <c r="E18" s="591"/>
      <c r="F18" s="591"/>
    </row>
    <row r="19" spans="1:16" s="16" customFormat="1" ht="13.95" customHeight="1" x14ac:dyDescent="0.25">
      <c r="B19" s="85"/>
      <c r="C19" s="85"/>
      <c r="D19" s="85"/>
      <c r="E19" s="85"/>
      <c r="F19" s="85"/>
      <c r="G19" s="85"/>
      <c r="H19" s="85"/>
      <c r="I19" s="484" t="s">
        <v>13</v>
      </c>
      <c r="J19" s="484"/>
      <c r="K19" s="85"/>
      <c r="L19" s="85"/>
      <c r="M19" s="85"/>
      <c r="N19" s="85"/>
      <c r="O19" s="85"/>
      <c r="P19" s="85"/>
    </row>
    <row r="20" spans="1:16" s="16" customFormat="1" ht="13.2" customHeight="1" x14ac:dyDescent="0.25">
      <c r="A20" s="493" t="s">
        <v>14</v>
      </c>
      <c r="B20" s="493"/>
      <c r="C20" s="493"/>
      <c r="D20" s="493"/>
      <c r="E20" s="493"/>
      <c r="F20" s="493"/>
      <c r="G20" s="493"/>
      <c r="H20" s="493"/>
      <c r="I20" s="493"/>
      <c r="J20" s="493"/>
      <c r="K20" s="85"/>
      <c r="L20" s="85"/>
      <c r="M20" s="85"/>
      <c r="N20" s="85"/>
      <c r="O20" s="85"/>
      <c r="P20" s="85"/>
    </row>
    <row r="21" spans="1:16" s="16" customFormat="1" ht="13.2" customHeight="1" x14ac:dyDescent="0.25">
      <c r="A21" s="493" t="s">
        <v>20</v>
      </c>
      <c r="B21" s="493"/>
      <c r="C21" s="493"/>
      <c r="D21" s="493"/>
      <c r="E21" s="493"/>
      <c r="F21" s="493"/>
      <c r="G21" s="493"/>
      <c r="H21" s="493"/>
      <c r="I21" s="493"/>
      <c r="J21" s="493"/>
      <c r="K21" s="85"/>
      <c r="L21" s="85"/>
      <c r="M21" s="85"/>
      <c r="N21" s="85"/>
      <c r="O21" s="85"/>
      <c r="P21" s="85"/>
    </row>
    <row r="22" spans="1:16" s="16" customFormat="1" x14ac:dyDescent="0.25">
      <c r="A22" s="15" t="s">
        <v>23</v>
      </c>
      <c r="B22" s="15"/>
      <c r="C22" s="15"/>
      <c r="D22" s="15"/>
      <c r="E22" s="15"/>
      <c r="F22" s="15"/>
      <c r="H22" s="531" t="s">
        <v>24</v>
      </c>
      <c r="I22" s="531"/>
    </row>
    <row r="23" spans="1:16" s="16" customFormat="1" x14ac:dyDescent="0.25">
      <c r="A23" s="15"/>
    </row>
    <row r="24" spans="1:16" x14ac:dyDescent="0.25">
      <c r="A24" s="590"/>
      <c r="B24" s="590"/>
      <c r="C24" s="590"/>
      <c r="D24" s="590"/>
      <c r="E24" s="590"/>
      <c r="F24" s="590"/>
      <c r="G24" s="590"/>
      <c r="H24" s="590"/>
      <c r="I24" s="590"/>
      <c r="J24" s="590"/>
    </row>
  </sheetData>
  <mergeCells count="21">
    <mergeCell ref="D1:E1"/>
    <mergeCell ref="J1:K1"/>
    <mergeCell ref="A2:J2"/>
    <mergeCell ref="A3:J3"/>
    <mergeCell ref="A5:L5"/>
    <mergeCell ref="A7:B7"/>
    <mergeCell ref="I7:K7"/>
    <mergeCell ref="C8:J8"/>
    <mergeCell ref="A9:A10"/>
    <mergeCell ref="B9:B10"/>
    <mergeCell ref="C9:D9"/>
    <mergeCell ref="E9:F9"/>
    <mergeCell ref="G9:H9"/>
    <mergeCell ref="I9:J9"/>
    <mergeCell ref="A24:J24"/>
    <mergeCell ref="K9:K10"/>
    <mergeCell ref="C18:F18"/>
    <mergeCell ref="I19:J19"/>
    <mergeCell ref="A20:J20"/>
    <mergeCell ref="A21:J21"/>
    <mergeCell ref="H22:I22"/>
  </mergeCells>
  <printOptions horizontalCentered="1"/>
  <pageMargins left="0.35433070866141736" right="0.35433070866141736" top="0.23622047244094491" bottom="0" header="0.31496062992125984" footer="0.31496062992125984"/>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SheetLayoutView="100" workbookViewId="0">
      <selection activeCell="D7" sqref="D7:H7"/>
    </sheetView>
  </sheetViews>
  <sheetFormatPr defaultRowHeight="13.2" x14ac:dyDescent="0.25"/>
  <cols>
    <col min="1" max="1" width="7.109375" customWidth="1"/>
    <col min="2" max="2" width="14.88671875" customWidth="1"/>
    <col min="3" max="3" width="14.5546875" customWidth="1"/>
    <col min="4" max="4" width="16.5546875" style="291" customWidth="1"/>
    <col min="5" max="8" width="18.44140625" style="291" customWidth="1"/>
  </cols>
  <sheetData>
    <row r="1" spans="1:15" x14ac:dyDescent="0.25">
      <c r="H1" s="295" t="s">
        <v>539</v>
      </c>
    </row>
    <row r="2" spans="1:15" ht="16.2" x14ac:dyDescent="0.35">
      <c r="A2" s="586" t="s">
        <v>0</v>
      </c>
      <c r="B2" s="586"/>
      <c r="C2" s="586"/>
      <c r="D2" s="586"/>
      <c r="E2" s="586"/>
      <c r="F2" s="586"/>
      <c r="G2" s="586"/>
      <c r="H2" s="586"/>
      <c r="I2" s="228"/>
      <c r="J2" s="228"/>
      <c r="K2" s="228"/>
      <c r="L2" s="228"/>
      <c r="M2" s="228"/>
      <c r="N2" s="228"/>
      <c r="O2" s="228"/>
    </row>
    <row r="3" spans="1:15" ht="22.2" x14ac:dyDescent="0.45">
      <c r="A3" s="587" t="s">
        <v>713</v>
      </c>
      <c r="B3" s="587"/>
      <c r="C3" s="587"/>
      <c r="D3" s="587"/>
      <c r="E3" s="587"/>
      <c r="F3" s="587"/>
      <c r="G3" s="587"/>
      <c r="H3" s="587"/>
      <c r="I3" s="229"/>
      <c r="J3" s="229"/>
      <c r="K3" s="229"/>
      <c r="L3" s="229"/>
      <c r="M3" s="229"/>
      <c r="N3" s="229"/>
      <c r="O3" s="229"/>
    </row>
    <row r="4" spans="1:15" ht="14.4" x14ac:dyDescent="0.35">
      <c r="A4" s="197"/>
      <c r="B4" s="197"/>
      <c r="C4" s="197"/>
      <c r="D4" s="288"/>
      <c r="E4" s="288"/>
      <c r="F4" s="288"/>
      <c r="G4" s="288"/>
      <c r="H4" s="288"/>
      <c r="I4" s="197"/>
      <c r="J4" s="197"/>
      <c r="K4" s="197"/>
      <c r="L4" s="197"/>
      <c r="M4" s="197"/>
      <c r="N4" s="197"/>
      <c r="O4" s="197"/>
    </row>
    <row r="5" spans="1:15" ht="16.2" x14ac:dyDescent="0.35">
      <c r="A5" s="586" t="s">
        <v>538</v>
      </c>
      <c r="B5" s="586"/>
      <c r="C5" s="586"/>
      <c r="D5" s="586"/>
      <c r="E5" s="586"/>
      <c r="F5" s="586"/>
      <c r="G5" s="586"/>
      <c r="H5" s="586"/>
      <c r="I5" s="228"/>
      <c r="J5" s="228"/>
      <c r="K5" s="228"/>
      <c r="L5" s="228"/>
      <c r="M5" s="228"/>
      <c r="N5" s="228"/>
      <c r="O5" s="228"/>
    </row>
    <row r="6" spans="1:15" ht="14.4" x14ac:dyDescent="0.35">
      <c r="A6" s="702" t="s">
        <v>835</v>
      </c>
      <c r="B6" s="702"/>
      <c r="C6" s="702"/>
      <c r="D6" s="702"/>
      <c r="E6" s="288"/>
      <c r="F6" s="701" t="s">
        <v>881</v>
      </c>
      <c r="G6" s="701"/>
      <c r="H6" s="701"/>
      <c r="I6" s="197"/>
      <c r="J6" s="197"/>
      <c r="K6" s="197"/>
      <c r="L6" s="230"/>
      <c r="M6" s="230"/>
      <c r="N6" s="699"/>
      <c r="O6" s="699"/>
    </row>
    <row r="7" spans="1:15" ht="31.5" customHeight="1" x14ac:dyDescent="0.25">
      <c r="A7" s="648" t="s">
        <v>2</v>
      </c>
      <c r="B7" s="648" t="s">
        <v>3</v>
      </c>
      <c r="C7" s="700" t="s">
        <v>407</v>
      </c>
      <c r="D7" s="696" t="s">
        <v>516</v>
      </c>
      <c r="E7" s="697"/>
      <c r="F7" s="697"/>
      <c r="G7" s="697"/>
      <c r="H7" s="698"/>
    </row>
    <row r="8" spans="1:15" ht="34.5" customHeight="1" x14ac:dyDescent="0.25">
      <c r="A8" s="648"/>
      <c r="B8" s="648"/>
      <c r="C8" s="700"/>
      <c r="D8" s="289" t="s">
        <v>517</v>
      </c>
      <c r="E8" s="289" t="s">
        <v>518</v>
      </c>
      <c r="F8" s="289" t="s">
        <v>519</v>
      </c>
      <c r="G8" s="289" t="s">
        <v>739</v>
      </c>
      <c r="H8" s="289" t="s">
        <v>49</v>
      </c>
    </row>
    <row r="9" spans="1:15" ht="14.4" x14ac:dyDescent="0.25">
      <c r="A9" s="231">
        <v>1</v>
      </c>
      <c r="B9" s="231">
        <v>2</v>
      </c>
      <c r="C9" s="231">
        <v>3</v>
      </c>
      <c r="D9" s="308">
        <v>4</v>
      </c>
      <c r="E9" s="308">
        <v>5</v>
      </c>
      <c r="F9" s="308">
        <v>6</v>
      </c>
      <c r="G9" s="308">
        <v>7</v>
      </c>
      <c r="H9" s="308">
        <v>8</v>
      </c>
    </row>
    <row r="10" spans="1:15" x14ac:dyDescent="0.25">
      <c r="A10" s="8">
        <v>1</v>
      </c>
      <c r="B10" s="359" t="s">
        <v>836</v>
      </c>
      <c r="C10" s="8">
        <v>116</v>
      </c>
      <c r="D10" s="385">
        <v>99</v>
      </c>
      <c r="E10" s="385">
        <v>0</v>
      </c>
      <c r="F10" s="385">
        <v>17</v>
      </c>
      <c r="G10" s="385">
        <v>0</v>
      </c>
      <c r="H10" s="385">
        <v>0</v>
      </c>
    </row>
    <row r="11" spans="1:15" x14ac:dyDescent="0.25">
      <c r="A11" s="8">
        <v>2</v>
      </c>
      <c r="B11" s="359" t="s">
        <v>837</v>
      </c>
      <c r="C11" s="8">
        <v>167</v>
      </c>
      <c r="D11" s="385">
        <v>0</v>
      </c>
      <c r="E11" s="385">
        <v>0</v>
      </c>
      <c r="F11" s="385">
        <v>167</v>
      </c>
      <c r="G11" s="385">
        <v>0</v>
      </c>
      <c r="H11" s="385">
        <v>0</v>
      </c>
    </row>
    <row r="12" spans="1:15" x14ac:dyDescent="0.25">
      <c r="A12" s="8">
        <v>3</v>
      </c>
      <c r="B12" s="359" t="s">
        <v>838</v>
      </c>
      <c r="C12" s="8">
        <v>55</v>
      </c>
      <c r="D12" s="385">
        <v>0</v>
      </c>
      <c r="E12" s="385">
        <v>0</v>
      </c>
      <c r="F12" s="385">
        <v>55</v>
      </c>
      <c r="G12" s="385">
        <v>0</v>
      </c>
      <c r="H12" s="385">
        <v>0</v>
      </c>
    </row>
    <row r="13" spans="1:15" ht="12.75" customHeight="1" x14ac:dyDescent="0.25">
      <c r="A13" s="142" t="s">
        <v>19</v>
      </c>
      <c r="B13" s="142"/>
      <c r="C13" s="164">
        <f t="shared" ref="C13:H13" si="0">SUM(C10:C12)</f>
        <v>338</v>
      </c>
      <c r="D13" s="378">
        <f t="shared" si="0"/>
        <v>99</v>
      </c>
      <c r="E13" s="378">
        <f t="shared" si="0"/>
        <v>0</v>
      </c>
      <c r="F13" s="378">
        <f t="shared" si="0"/>
        <v>239</v>
      </c>
      <c r="G13" s="378">
        <f t="shared" si="0"/>
        <v>0</v>
      </c>
      <c r="H13" s="378">
        <f t="shared" si="0"/>
        <v>0</v>
      </c>
    </row>
    <row r="14" spans="1:15" ht="15" customHeight="1" x14ac:dyDescent="0.25">
      <c r="A14" s="203"/>
      <c r="B14" s="203"/>
      <c r="C14" s="203"/>
      <c r="D14" s="204"/>
      <c r="E14" s="204"/>
      <c r="F14" s="204"/>
      <c r="G14" s="304"/>
      <c r="H14" s="204"/>
    </row>
    <row r="15" spans="1:15" ht="15" customHeight="1" x14ac:dyDescent="0.25">
      <c r="A15" s="203"/>
      <c r="B15" s="203"/>
      <c r="C15" s="203"/>
      <c r="D15" s="204"/>
      <c r="E15" s="204"/>
      <c r="F15" s="204"/>
      <c r="G15" s="304"/>
      <c r="H15" s="204"/>
    </row>
    <row r="16" spans="1:15" ht="15" customHeight="1" x14ac:dyDescent="0.25">
      <c r="A16" s="203"/>
      <c r="B16" s="203"/>
      <c r="C16" s="203"/>
      <c r="D16" s="584" t="s">
        <v>13</v>
      </c>
      <c r="E16" s="584"/>
      <c r="F16" s="584"/>
      <c r="G16" s="584"/>
      <c r="H16" s="584"/>
      <c r="I16" s="584"/>
    </row>
    <row r="17" spans="1:9" x14ac:dyDescent="0.25">
      <c r="A17" s="203" t="s">
        <v>12</v>
      </c>
      <c r="C17" s="203"/>
      <c r="D17" s="584" t="s">
        <v>14</v>
      </c>
      <c r="E17" s="584"/>
      <c r="F17" s="584"/>
      <c r="G17" s="584"/>
      <c r="H17" s="584"/>
      <c r="I17" s="584"/>
    </row>
    <row r="18" spans="1:9" x14ac:dyDescent="0.25">
      <c r="D18" s="584" t="s">
        <v>89</v>
      </c>
      <c r="E18" s="584"/>
      <c r="F18" s="584"/>
      <c r="G18" s="584"/>
      <c r="H18" s="584"/>
      <c r="I18" s="584"/>
    </row>
    <row r="19" spans="1:9" x14ac:dyDescent="0.25">
      <c r="D19" s="585" t="s">
        <v>86</v>
      </c>
      <c r="E19" s="585"/>
      <c r="F19" s="585"/>
      <c r="G19" s="585"/>
      <c r="H19" s="585"/>
      <c r="I19" s="203"/>
    </row>
  </sheetData>
  <mergeCells count="14">
    <mergeCell ref="N6:O6"/>
    <mergeCell ref="A7:A8"/>
    <mergeCell ref="B7:B8"/>
    <mergeCell ref="C7:C8"/>
    <mergeCell ref="F6:H6"/>
    <mergeCell ref="A6:D6"/>
    <mergeCell ref="D16:I16"/>
    <mergeCell ref="D17:I17"/>
    <mergeCell ref="D18:I18"/>
    <mergeCell ref="D19:H19"/>
    <mergeCell ref="A2:H2"/>
    <mergeCell ref="A3:H3"/>
    <mergeCell ref="A5:H5"/>
    <mergeCell ref="D7:H7"/>
  </mergeCells>
  <printOptions horizontalCentered="1"/>
  <pageMargins left="0.53" right="0.35" top="0.23622047244094491" bottom="0" header="0.31496062992125984"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topLeftCell="A25" zoomScale="80" zoomScaleNormal="80" zoomScaleSheetLayoutView="86" workbookViewId="0">
      <selection activeCell="F50" sqref="F50"/>
    </sheetView>
  </sheetViews>
  <sheetFormatPr defaultColWidth="9.109375" defaultRowHeight="13.2" x14ac:dyDescent="0.25"/>
  <cols>
    <col min="1" max="1" width="9.33203125" style="15" customWidth="1"/>
    <col min="2" max="3" width="8.5546875" style="15" customWidth="1"/>
    <col min="4" max="4" width="12" style="15" customWidth="1"/>
    <col min="5" max="5" width="8.5546875" style="15" customWidth="1"/>
    <col min="6" max="6" width="9.5546875" style="15" customWidth="1"/>
    <col min="7" max="7" width="8.5546875" style="15" customWidth="1"/>
    <col min="8" max="8" width="11.6640625" style="15" customWidth="1"/>
    <col min="9" max="15" width="8.5546875" style="15" customWidth="1"/>
    <col min="16" max="16" width="8.44140625" style="15" customWidth="1"/>
    <col min="17" max="19" width="8.5546875" style="15" customWidth="1"/>
    <col min="20" max="16384" width="9.109375" style="15"/>
  </cols>
  <sheetData>
    <row r="1" spans="1:19" x14ac:dyDescent="0.25">
      <c r="A1" s="15" t="s">
        <v>11</v>
      </c>
      <c r="H1" s="531"/>
      <c r="I1" s="531"/>
      <c r="R1" s="527" t="s">
        <v>58</v>
      </c>
      <c r="S1" s="527"/>
    </row>
    <row r="2" spans="1:19" s="14" customFormat="1" ht="15.6" x14ac:dyDescent="0.3">
      <c r="A2" s="528" t="s">
        <v>0</v>
      </c>
      <c r="B2" s="528"/>
      <c r="C2" s="528"/>
      <c r="D2" s="528"/>
      <c r="E2" s="528"/>
      <c r="F2" s="528"/>
      <c r="G2" s="528"/>
      <c r="H2" s="528"/>
      <c r="I2" s="528"/>
      <c r="J2" s="528"/>
      <c r="K2" s="528"/>
      <c r="L2" s="528"/>
      <c r="M2" s="528"/>
      <c r="N2" s="528"/>
      <c r="O2" s="528"/>
      <c r="P2" s="528"/>
      <c r="Q2" s="528"/>
      <c r="R2" s="528"/>
      <c r="S2" s="528"/>
    </row>
    <row r="3" spans="1:19" s="14" customFormat="1" ht="20.25" customHeight="1" x14ac:dyDescent="0.4">
      <c r="A3" s="529" t="s">
        <v>674</v>
      </c>
      <c r="B3" s="529"/>
      <c r="C3" s="529"/>
      <c r="D3" s="529"/>
      <c r="E3" s="529"/>
      <c r="F3" s="529"/>
      <c r="G3" s="529"/>
      <c r="H3" s="529"/>
      <c r="I3" s="529"/>
      <c r="J3" s="529"/>
      <c r="K3" s="529"/>
      <c r="L3" s="529"/>
      <c r="M3" s="529"/>
      <c r="N3" s="529"/>
      <c r="O3" s="529"/>
      <c r="P3" s="529"/>
      <c r="Q3" s="529"/>
      <c r="R3" s="529"/>
      <c r="S3" s="529"/>
    </row>
    <row r="5" spans="1:19" s="14" customFormat="1" ht="15.6" x14ac:dyDescent="0.3">
      <c r="A5" s="530" t="s">
        <v>675</v>
      </c>
      <c r="B5" s="530"/>
      <c r="C5" s="530"/>
      <c r="D5" s="530"/>
      <c r="E5" s="530"/>
      <c r="F5" s="530"/>
      <c r="G5" s="530"/>
      <c r="H5" s="530"/>
      <c r="I5" s="530"/>
      <c r="J5" s="530"/>
      <c r="K5" s="530"/>
      <c r="L5" s="530"/>
      <c r="M5" s="530"/>
      <c r="N5" s="530"/>
      <c r="O5" s="530"/>
      <c r="P5" s="530"/>
      <c r="Q5" s="530"/>
      <c r="R5" s="530"/>
      <c r="S5" s="530"/>
    </row>
    <row r="6" spans="1:19" x14ac:dyDescent="0.25">
      <c r="A6" s="36" t="s">
        <v>835</v>
      </c>
      <c r="B6" s="36"/>
    </row>
    <row r="7" spans="1:19" x14ac:dyDescent="0.25">
      <c r="A7" s="483" t="s">
        <v>175</v>
      </c>
      <c r="B7" s="483"/>
      <c r="C7" s="483"/>
      <c r="D7" s="483"/>
      <c r="E7" s="483"/>
      <c r="F7" s="483"/>
      <c r="G7" s="483"/>
      <c r="H7" s="483"/>
      <c r="I7" s="483"/>
      <c r="R7" s="31"/>
      <c r="S7" s="31"/>
    </row>
    <row r="9" spans="1:19" ht="18" customHeight="1" x14ac:dyDescent="0.25">
      <c r="A9" s="5"/>
      <c r="B9" s="518" t="s">
        <v>45</v>
      </c>
      <c r="C9" s="518"/>
      <c r="D9" s="518" t="s">
        <v>46</v>
      </c>
      <c r="E9" s="518"/>
      <c r="F9" s="518" t="s">
        <v>47</v>
      </c>
      <c r="G9" s="518"/>
      <c r="H9" s="532" t="s">
        <v>48</v>
      </c>
      <c r="I9" s="532"/>
      <c r="J9" s="518" t="s">
        <v>49</v>
      </c>
      <c r="K9" s="518"/>
      <c r="L9" s="27" t="s">
        <v>19</v>
      </c>
    </row>
    <row r="10" spans="1:19" s="70" customFormat="1" ht="13.5" customHeight="1" x14ac:dyDescent="0.25">
      <c r="A10" s="71">
        <v>1</v>
      </c>
      <c r="B10" s="514">
        <v>2</v>
      </c>
      <c r="C10" s="514"/>
      <c r="D10" s="514">
        <v>3</v>
      </c>
      <c r="E10" s="514"/>
      <c r="F10" s="514">
        <v>4</v>
      </c>
      <c r="G10" s="514"/>
      <c r="H10" s="514">
        <v>5</v>
      </c>
      <c r="I10" s="514"/>
      <c r="J10" s="514">
        <v>6</v>
      </c>
      <c r="K10" s="514"/>
      <c r="L10" s="71">
        <v>7</v>
      </c>
    </row>
    <row r="11" spans="1:19" x14ac:dyDescent="0.25">
      <c r="A11" s="3" t="s">
        <v>50</v>
      </c>
      <c r="B11" s="500">
        <v>0</v>
      </c>
      <c r="C11" s="500"/>
      <c r="D11" s="500">
        <v>22</v>
      </c>
      <c r="E11" s="500"/>
      <c r="F11" s="500">
        <v>15</v>
      </c>
      <c r="G11" s="500"/>
      <c r="H11" s="500">
        <v>9</v>
      </c>
      <c r="I11" s="500"/>
      <c r="J11" s="500">
        <v>106</v>
      </c>
      <c r="K11" s="500"/>
      <c r="L11" s="18">
        <f>SUM(B11:K11)</f>
        <v>152</v>
      </c>
    </row>
    <row r="12" spans="1:19" x14ac:dyDescent="0.25">
      <c r="A12" s="3" t="s">
        <v>51</v>
      </c>
      <c r="B12" s="500">
        <v>0</v>
      </c>
      <c r="C12" s="500"/>
      <c r="D12" s="500">
        <v>39</v>
      </c>
      <c r="E12" s="500"/>
      <c r="F12" s="500">
        <v>76</v>
      </c>
      <c r="G12" s="500"/>
      <c r="H12" s="500">
        <v>11</v>
      </c>
      <c r="I12" s="500"/>
      <c r="J12" s="500">
        <v>443</v>
      </c>
      <c r="K12" s="500"/>
      <c r="L12" s="18">
        <f>SUM(B12:K12)</f>
        <v>569</v>
      </c>
    </row>
    <row r="13" spans="1:19" x14ac:dyDescent="0.25">
      <c r="A13" s="3" t="s">
        <v>19</v>
      </c>
      <c r="B13" s="515">
        <f>SUM(B11:B12)</f>
        <v>0</v>
      </c>
      <c r="C13" s="515"/>
      <c r="D13" s="515">
        <f>SUM(D11:D12)</f>
        <v>61</v>
      </c>
      <c r="E13" s="515"/>
      <c r="F13" s="515">
        <f>SUM(F11:F12)</f>
        <v>91</v>
      </c>
      <c r="G13" s="515"/>
      <c r="H13" s="515">
        <f>SUM(H11:H12)</f>
        <v>20</v>
      </c>
      <c r="I13" s="515"/>
      <c r="J13" s="515">
        <f>SUM(J11:J12)</f>
        <v>549</v>
      </c>
      <c r="K13" s="515"/>
      <c r="L13" s="3">
        <f>SUM(B13:K13)</f>
        <v>721</v>
      </c>
    </row>
    <row r="14" spans="1:19" x14ac:dyDescent="0.25">
      <c r="A14" s="12"/>
      <c r="B14" s="12"/>
      <c r="C14" s="12"/>
      <c r="D14" s="12"/>
      <c r="E14" s="12"/>
      <c r="F14" s="12"/>
      <c r="G14" s="12"/>
      <c r="H14" s="12"/>
      <c r="I14" s="12"/>
      <c r="J14" s="12"/>
      <c r="K14" s="12"/>
      <c r="L14" s="12"/>
    </row>
    <row r="15" spans="1:19" x14ac:dyDescent="0.25">
      <c r="A15" s="533" t="s">
        <v>448</v>
      </c>
      <c r="B15" s="533"/>
      <c r="C15" s="533"/>
      <c r="D15" s="533"/>
      <c r="E15" s="533"/>
      <c r="F15" s="533"/>
      <c r="G15" s="533"/>
      <c r="H15" s="12"/>
      <c r="I15" s="12"/>
      <c r="J15" s="12"/>
      <c r="K15" s="12"/>
      <c r="L15" s="12"/>
    </row>
    <row r="16" spans="1:19" ht="12.75" customHeight="1" x14ac:dyDescent="0.25">
      <c r="A16" s="535" t="s">
        <v>184</v>
      </c>
      <c r="B16" s="536"/>
      <c r="C16" s="534" t="s">
        <v>213</v>
      </c>
      <c r="D16" s="534"/>
      <c r="E16" s="3" t="s">
        <v>19</v>
      </c>
      <c r="I16" s="12"/>
      <c r="J16" s="12"/>
      <c r="K16" s="12"/>
      <c r="L16" s="12"/>
    </row>
    <row r="17" spans="1:20" x14ac:dyDescent="0.25">
      <c r="A17" s="491">
        <v>1000</v>
      </c>
      <c r="B17" s="492"/>
      <c r="C17" s="491">
        <v>0</v>
      </c>
      <c r="D17" s="492"/>
      <c r="E17" s="3">
        <v>1000</v>
      </c>
      <c r="I17" s="12"/>
      <c r="J17" s="12"/>
      <c r="K17" s="12"/>
      <c r="L17" s="12"/>
    </row>
    <row r="18" spans="1:20" x14ac:dyDescent="0.25">
      <c r="A18" s="263"/>
      <c r="B18" s="263"/>
      <c r="C18" s="263"/>
      <c r="D18" s="263"/>
      <c r="E18" s="263"/>
      <c r="F18" s="263"/>
      <c r="G18" s="263"/>
      <c r="H18" s="12"/>
      <c r="I18" s="12"/>
      <c r="J18" s="12"/>
      <c r="K18" s="12"/>
      <c r="L18" s="12"/>
    </row>
    <row r="20" spans="1:20" ht="19.2" customHeight="1" x14ac:dyDescent="0.25">
      <c r="A20" s="537" t="s">
        <v>176</v>
      </c>
      <c r="B20" s="537"/>
      <c r="C20" s="537"/>
      <c r="D20" s="537"/>
      <c r="E20" s="537"/>
      <c r="F20" s="537"/>
      <c r="G20" s="537"/>
      <c r="H20" s="537"/>
      <c r="I20" s="537"/>
      <c r="J20" s="537"/>
      <c r="K20" s="537"/>
      <c r="L20" s="537"/>
      <c r="M20" s="537"/>
      <c r="N20" s="537"/>
      <c r="O20" s="537"/>
      <c r="P20" s="537"/>
      <c r="Q20" s="537"/>
      <c r="R20" s="537"/>
      <c r="S20" s="537"/>
    </row>
    <row r="21" spans="1:20" x14ac:dyDescent="0.25">
      <c r="A21" s="518" t="s">
        <v>26</v>
      </c>
      <c r="B21" s="518" t="s">
        <v>52</v>
      </c>
      <c r="C21" s="518"/>
      <c r="D21" s="518"/>
      <c r="E21" s="487" t="s">
        <v>27</v>
      </c>
      <c r="F21" s="487"/>
      <c r="G21" s="487"/>
      <c r="H21" s="487"/>
      <c r="I21" s="487"/>
      <c r="J21" s="487"/>
      <c r="K21" s="487"/>
      <c r="L21" s="487"/>
      <c r="M21" s="515" t="s">
        <v>28</v>
      </c>
      <c r="N21" s="515"/>
      <c r="O21" s="515"/>
      <c r="P21" s="515"/>
      <c r="Q21" s="515"/>
      <c r="R21" s="515"/>
      <c r="S21" s="515"/>
      <c r="T21" s="515"/>
    </row>
    <row r="22" spans="1:20" ht="33.75" customHeight="1" x14ac:dyDescent="0.25">
      <c r="A22" s="518"/>
      <c r="B22" s="518"/>
      <c r="C22" s="518"/>
      <c r="D22" s="518"/>
      <c r="E22" s="501" t="s">
        <v>140</v>
      </c>
      <c r="F22" s="502"/>
      <c r="G22" s="501" t="s">
        <v>177</v>
      </c>
      <c r="H22" s="502"/>
      <c r="I22" s="518" t="s">
        <v>53</v>
      </c>
      <c r="J22" s="518"/>
      <c r="K22" s="501" t="s">
        <v>98</v>
      </c>
      <c r="L22" s="502"/>
      <c r="M22" s="501" t="s">
        <v>99</v>
      </c>
      <c r="N22" s="502"/>
      <c r="O22" s="501" t="s">
        <v>177</v>
      </c>
      <c r="P22" s="502"/>
      <c r="Q22" s="518" t="s">
        <v>53</v>
      </c>
      <c r="R22" s="518"/>
      <c r="S22" s="518" t="s">
        <v>98</v>
      </c>
      <c r="T22" s="518"/>
    </row>
    <row r="23" spans="1:20" s="70" customFormat="1" ht="15.75" customHeight="1" x14ac:dyDescent="0.25">
      <c r="A23" s="71">
        <v>1</v>
      </c>
      <c r="B23" s="512">
        <v>2</v>
      </c>
      <c r="C23" s="526"/>
      <c r="D23" s="513"/>
      <c r="E23" s="512">
        <v>3</v>
      </c>
      <c r="F23" s="513"/>
      <c r="G23" s="512">
        <v>4</v>
      </c>
      <c r="H23" s="513"/>
      <c r="I23" s="514">
        <v>5</v>
      </c>
      <c r="J23" s="514"/>
      <c r="K23" s="514">
        <v>6</v>
      </c>
      <c r="L23" s="514"/>
      <c r="M23" s="512">
        <v>3</v>
      </c>
      <c r="N23" s="513"/>
      <c r="O23" s="512">
        <v>4</v>
      </c>
      <c r="P23" s="513"/>
      <c r="Q23" s="514">
        <v>5</v>
      </c>
      <c r="R23" s="514"/>
      <c r="S23" s="514">
        <v>6</v>
      </c>
      <c r="T23" s="514"/>
    </row>
    <row r="24" spans="1:20" ht="27.75" customHeight="1" x14ac:dyDescent="0.25">
      <c r="A24" s="69">
        <v>1</v>
      </c>
      <c r="B24" s="509" t="s">
        <v>509</v>
      </c>
      <c r="C24" s="510"/>
      <c r="D24" s="511"/>
      <c r="E24" s="485">
        <v>100</v>
      </c>
      <c r="F24" s="486"/>
      <c r="G24" s="516" t="s">
        <v>374</v>
      </c>
      <c r="H24" s="517"/>
      <c r="I24" s="503">
        <v>450</v>
      </c>
      <c r="J24" s="504"/>
      <c r="K24" s="503">
        <v>12</v>
      </c>
      <c r="L24" s="504"/>
      <c r="M24" s="485">
        <v>150</v>
      </c>
      <c r="N24" s="486"/>
      <c r="O24" s="516" t="s">
        <v>374</v>
      </c>
      <c r="P24" s="517"/>
      <c r="Q24" s="503">
        <v>700</v>
      </c>
      <c r="R24" s="504"/>
      <c r="S24" s="503">
        <v>20</v>
      </c>
      <c r="T24" s="504"/>
    </row>
    <row r="25" spans="1:20" x14ac:dyDescent="0.25">
      <c r="A25" s="69">
        <v>2</v>
      </c>
      <c r="B25" s="519" t="s">
        <v>54</v>
      </c>
      <c r="C25" s="520"/>
      <c r="D25" s="521"/>
      <c r="E25" s="485">
        <v>20</v>
      </c>
      <c r="F25" s="486"/>
      <c r="G25" s="503">
        <v>10.130000000000001</v>
      </c>
      <c r="H25" s="504"/>
      <c r="I25" s="505"/>
      <c r="J25" s="506"/>
      <c r="K25" s="505"/>
      <c r="L25" s="506"/>
      <c r="M25" s="485">
        <v>30</v>
      </c>
      <c r="N25" s="486"/>
      <c r="O25" s="503">
        <v>12.18</v>
      </c>
      <c r="P25" s="504"/>
      <c r="Q25" s="505"/>
      <c r="R25" s="506"/>
      <c r="S25" s="505"/>
      <c r="T25" s="506"/>
    </row>
    <row r="26" spans="1:20" x14ac:dyDescent="0.25">
      <c r="A26" s="69">
        <v>3</v>
      </c>
      <c r="B26" s="519" t="s">
        <v>178</v>
      </c>
      <c r="C26" s="520"/>
      <c r="D26" s="521"/>
      <c r="E26" s="485">
        <v>50</v>
      </c>
      <c r="F26" s="486"/>
      <c r="G26" s="505"/>
      <c r="H26" s="506"/>
      <c r="I26" s="505"/>
      <c r="J26" s="506"/>
      <c r="K26" s="505"/>
      <c r="L26" s="506"/>
      <c r="M26" s="485">
        <v>75</v>
      </c>
      <c r="N26" s="486"/>
      <c r="O26" s="505"/>
      <c r="P26" s="506"/>
      <c r="Q26" s="505"/>
      <c r="R26" s="506"/>
      <c r="S26" s="505"/>
      <c r="T26" s="506"/>
    </row>
    <row r="27" spans="1:20" x14ac:dyDescent="0.25">
      <c r="A27" s="69">
        <v>4</v>
      </c>
      <c r="B27" s="519" t="s">
        <v>55</v>
      </c>
      <c r="C27" s="520"/>
      <c r="D27" s="521"/>
      <c r="E27" s="485">
        <v>5</v>
      </c>
      <c r="F27" s="486"/>
      <c r="G27" s="505"/>
      <c r="H27" s="506"/>
      <c r="I27" s="505"/>
      <c r="J27" s="506"/>
      <c r="K27" s="505"/>
      <c r="L27" s="506"/>
      <c r="M27" s="485">
        <v>7.5</v>
      </c>
      <c r="N27" s="486"/>
      <c r="O27" s="505"/>
      <c r="P27" s="506"/>
      <c r="Q27" s="505"/>
      <c r="R27" s="506"/>
      <c r="S27" s="505"/>
      <c r="T27" s="506"/>
    </row>
    <row r="28" spans="1:20" x14ac:dyDescent="0.25">
      <c r="A28" s="69">
        <v>5</v>
      </c>
      <c r="B28" s="519" t="s">
        <v>56</v>
      </c>
      <c r="C28" s="520"/>
      <c r="D28" s="521"/>
      <c r="E28" s="485" t="s">
        <v>843</v>
      </c>
      <c r="F28" s="486"/>
      <c r="G28" s="505"/>
      <c r="H28" s="506"/>
      <c r="I28" s="505"/>
      <c r="J28" s="506"/>
      <c r="K28" s="505"/>
      <c r="L28" s="506"/>
      <c r="M28" s="485" t="s">
        <v>843</v>
      </c>
      <c r="N28" s="486"/>
      <c r="O28" s="505"/>
      <c r="P28" s="506"/>
      <c r="Q28" s="505"/>
      <c r="R28" s="506"/>
      <c r="S28" s="505"/>
      <c r="T28" s="506"/>
    </row>
    <row r="29" spans="1:20" x14ac:dyDescent="0.25">
      <c r="A29" s="69">
        <v>6</v>
      </c>
      <c r="B29" s="519" t="s">
        <v>57</v>
      </c>
      <c r="C29" s="520"/>
      <c r="D29" s="521"/>
      <c r="E29" s="485" t="s">
        <v>843</v>
      </c>
      <c r="F29" s="486"/>
      <c r="G29" s="505"/>
      <c r="H29" s="506"/>
      <c r="I29" s="505"/>
      <c r="J29" s="506"/>
      <c r="K29" s="505"/>
      <c r="L29" s="506"/>
      <c r="M29" s="485" t="s">
        <v>843</v>
      </c>
      <c r="N29" s="486"/>
      <c r="O29" s="505"/>
      <c r="P29" s="506"/>
      <c r="Q29" s="505"/>
      <c r="R29" s="506"/>
      <c r="S29" s="505"/>
      <c r="T29" s="506"/>
    </row>
    <row r="30" spans="1:20" x14ac:dyDescent="0.25">
      <c r="A30" s="69">
        <v>7</v>
      </c>
      <c r="B30" s="524" t="s">
        <v>179</v>
      </c>
      <c r="C30" s="524"/>
      <c r="D30" s="524"/>
      <c r="E30" s="488" t="s">
        <v>7</v>
      </c>
      <c r="F30" s="489"/>
      <c r="G30" s="507"/>
      <c r="H30" s="508"/>
      <c r="I30" s="507"/>
      <c r="J30" s="508"/>
      <c r="K30" s="507"/>
      <c r="L30" s="508"/>
      <c r="M30" s="488" t="s">
        <v>7</v>
      </c>
      <c r="N30" s="489"/>
      <c r="O30" s="507"/>
      <c r="P30" s="508"/>
      <c r="Q30" s="507"/>
      <c r="R30" s="508"/>
      <c r="S30" s="507"/>
      <c r="T30" s="508"/>
    </row>
    <row r="31" spans="1:20" x14ac:dyDescent="0.25">
      <c r="A31" s="69"/>
      <c r="B31" s="518" t="s">
        <v>19</v>
      </c>
      <c r="C31" s="518"/>
      <c r="D31" s="518"/>
      <c r="E31" s="487"/>
      <c r="F31" s="487"/>
      <c r="G31" s="487">
        <v>10.130000000000001</v>
      </c>
      <c r="H31" s="487"/>
      <c r="I31" s="487">
        <v>450</v>
      </c>
      <c r="J31" s="487"/>
      <c r="K31" s="487">
        <v>12</v>
      </c>
      <c r="L31" s="487"/>
      <c r="M31" s="487"/>
      <c r="N31" s="487"/>
      <c r="O31" s="487">
        <v>12.18</v>
      </c>
      <c r="P31" s="487"/>
      <c r="Q31" s="487">
        <v>700</v>
      </c>
      <c r="R31" s="487"/>
      <c r="S31" s="487">
        <v>20</v>
      </c>
      <c r="T31" s="487"/>
    </row>
    <row r="32" spans="1:20" x14ac:dyDescent="0.25">
      <c r="A32" s="120"/>
      <c r="B32" s="121"/>
      <c r="C32" s="121"/>
      <c r="D32" s="121"/>
      <c r="E32" s="12"/>
      <c r="F32" s="12"/>
      <c r="G32" s="12"/>
      <c r="H32" s="12"/>
      <c r="I32" s="12"/>
      <c r="J32" s="12"/>
      <c r="K32" s="12"/>
      <c r="L32" s="12"/>
      <c r="M32" s="12"/>
      <c r="N32" s="12"/>
      <c r="O32" s="12"/>
      <c r="P32" s="12"/>
      <c r="Q32" s="12"/>
      <c r="R32" s="12"/>
      <c r="S32" s="12"/>
      <c r="T32" s="12"/>
    </row>
    <row r="33" spans="1:20" ht="12.75" customHeight="1" x14ac:dyDescent="0.25">
      <c r="A33" s="266" t="s">
        <v>427</v>
      </c>
      <c r="B33" s="525" t="s">
        <v>486</v>
      </c>
      <c r="C33" s="525"/>
      <c r="D33" s="525"/>
      <c r="E33" s="525"/>
      <c r="F33" s="525"/>
      <c r="G33" s="525"/>
      <c r="H33" s="525"/>
      <c r="I33" s="12"/>
      <c r="J33" s="12"/>
      <c r="K33" s="12"/>
      <c r="L33" s="12"/>
      <c r="M33" s="12"/>
      <c r="N33" s="12"/>
      <c r="O33" s="12"/>
      <c r="P33" s="12"/>
      <c r="Q33" s="12"/>
      <c r="R33" s="12"/>
      <c r="S33" s="12"/>
      <c r="T33" s="12"/>
    </row>
    <row r="34" spans="1:20" x14ac:dyDescent="0.25">
      <c r="A34" s="266"/>
      <c r="B34" s="121"/>
      <c r="C34" s="121"/>
      <c r="D34" s="121"/>
      <c r="E34" s="12"/>
      <c r="F34" s="12"/>
      <c r="G34" s="12"/>
      <c r="H34" s="12"/>
      <c r="I34" s="12"/>
      <c r="J34" s="12"/>
      <c r="K34" s="12"/>
      <c r="L34" s="12"/>
      <c r="M34" s="12"/>
      <c r="N34" s="12"/>
      <c r="O34" s="12"/>
      <c r="P34" s="12"/>
      <c r="Q34" s="12"/>
      <c r="R34" s="12"/>
      <c r="S34" s="12"/>
      <c r="T34" s="12"/>
    </row>
    <row r="35" spans="1:20" s="31" customFormat="1" ht="17.25" customHeight="1" x14ac:dyDescent="0.25">
      <c r="A35" s="2" t="s">
        <v>26</v>
      </c>
      <c r="B35" s="539" t="s">
        <v>428</v>
      </c>
      <c r="C35" s="540"/>
      <c r="D35" s="541"/>
      <c r="E35" s="501" t="s">
        <v>27</v>
      </c>
      <c r="F35" s="522"/>
      <c r="G35" s="522"/>
      <c r="H35" s="522"/>
      <c r="I35" s="522"/>
      <c r="J35" s="502"/>
      <c r="K35" s="515" t="s">
        <v>28</v>
      </c>
      <c r="L35" s="515"/>
      <c r="M35" s="515"/>
      <c r="N35" s="515"/>
      <c r="O35" s="515"/>
      <c r="P35" s="515"/>
      <c r="Q35" s="490"/>
      <c r="R35" s="490"/>
      <c r="S35" s="490"/>
      <c r="T35" s="490"/>
    </row>
    <row r="36" spans="1:20" x14ac:dyDescent="0.25">
      <c r="A36" s="4"/>
      <c r="B36" s="542"/>
      <c r="C36" s="543"/>
      <c r="D36" s="544"/>
      <c r="E36" s="491" t="s">
        <v>445</v>
      </c>
      <c r="F36" s="492"/>
      <c r="G36" s="491" t="s">
        <v>446</v>
      </c>
      <c r="H36" s="492"/>
      <c r="I36" s="491" t="s">
        <v>447</v>
      </c>
      <c r="J36" s="492"/>
      <c r="K36" s="515" t="s">
        <v>445</v>
      </c>
      <c r="L36" s="515"/>
      <c r="M36" s="515" t="s">
        <v>446</v>
      </c>
      <c r="N36" s="515"/>
      <c r="O36" s="515" t="s">
        <v>447</v>
      </c>
      <c r="P36" s="515"/>
      <c r="Q36" s="12"/>
      <c r="R36" s="12"/>
      <c r="S36" s="12"/>
      <c r="T36" s="12"/>
    </row>
    <row r="37" spans="1:20" x14ac:dyDescent="0.25">
      <c r="A37" s="69">
        <v>1</v>
      </c>
      <c r="B37" s="491" t="s">
        <v>844</v>
      </c>
      <c r="C37" s="523"/>
      <c r="D37" s="492"/>
      <c r="E37" s="491">
        <v>1</v>
      </c>
      <c r="F37" s="492"/>
      <c r="G37" s="491">
        <v>6.5</v>
      </c>
      <c r="H37" s="492"/>
      <c r="I37" s="491" t="s">
        <v>845</v>
      </c>
      <c r="J37" s="492"/>
      <c r="K37" s="515">
        <v>1</v>
      </c>
      <c r="L37" s="515"/>
      <c r="M37" s="515">
        <v>6.5</v>
      </c>
      <c r="N37" s="515"/>
      <c r="O37" s="515" t="s">
        <v>845</v>
      </c>
      <c r="P37" s="515"/>
      <c r="Q37" s="12"/>
      <c r="R37" s="12"/>
      <c r="S37" s="12"/>
      <c r="T37" s="12"/>
    </row>
    <row r="38" spans="1:20" x14ac:dyDescent="0.25">
      <c r="A38" s="69">
        <v>2</v>
      </c>
      <c r="B38" s="491" t="s">
        <v>846</v>
      </c>
      <c r="C38" s="523"/>
      <c r="D38" s="492"/>
      <c r="E38" s="491" t="s">
        <v>847</v>
      </c>
      <c r="F38" s="492"/>
      <c r="G38" s="491">
        <v>6</v>
      </c>
      <c r="H38" s="492"/>
      <c r="I38" s="491" t="s">
        <v>848</v>
      </c>
      <c r="J38" s="492"/>
      <c r="K38" s="515" t="s">
        <v>847</v>
      </c>
      <c r="L38" s="515"/>
      <c r="M38" s="515">
        <v>6</v>
      </c>
      <c r="N38" s="515"/>
      <c r="O38" s="515" t="s">
        <v>848</v>
      </c>
      <c r="P38" s="515"/>
      <c r="Q38" s="12"/>
      <c r="R38" s="12"/>
      <c r="S38" s="12"/>
      <c r="T38" s="12"/>
    </row>
    <row r="41" spans="1:20" ht="13.95" customHeight="1" x14ac:dyDescent="0.25">
      <c r="A41" s="538" t="s">
        <v>190</v>
      </c>
      <c r="B41" s="538"/>
      <c r="C41" s="538"/>
      <c r="D41" s="538"/>
      <c r="E41" s="538"/>
      <c r="F41" s="538"/>
      <c r="G41" s="538"/>
      <c r="H41" s="538"/>
      <c r="I41" s="538"/>
    </row>
    <row r="42" spans="1:20" ht="13.95" customHeight="1" x14ac:dyDescent="0.25">
      <c r="A42" s="495" t="s">
        <v>60</v>
      </c>
      <c r="B42" s="495" t="s">
        <v>27</v>
      </c>
      <c r="C42" s="495"/>
      <c r="D42" s="495"/>
      <c r="E42" s="497" t="s">
        <v>28</v>
      </c>
      <c r="F42" s="497"/>
      <c r="G42" s="497"/>
      <c r="H42" s="498" t="s">
        <v>153</v>
      </c>
      <c r="I42"/>
    </row>
    <row r="43" spans="1:20" ht="13.8" x14ac:dyDescent="0.25">
      <c r="A43" s="495"/>
      <c r="B43" s="50" t="s">
        <v>180</v>
      </c>
      <c r="C43" s="72" t="s">
        <v>105</v>
      </c>
      <c r="D43" s="50" t="s">
        <v>19</v>
      </c>
      <c r="E43" s="50" t="s">
        <v>180</v>
      </c>
      <c r="F43" s="72" t="s">
        <v>105</v>
      </c>
      <c r="G43" s="50" t="s">
        <v>19</v>
      </c>
      <c r="H43" s="499"/>
      <c r="I43"/>
    </row>
    <row r="44" spans="1:20" ht="13.8" x14ac:dyDescent="0.25">
      <c r="A44" s="30" t="s">
        <v>534</v>
      </c>
      <c r="B44" s="53">
        <v>4.13</v>
      </c>
      <c r="C44" s="53">
        <v>6</v>
      </c>
      <c r="D44" s="8">
        <v>10.130000000000001</v>
      </c>
      <c r="E44" s="8">
        <v>6.18</v>
      </c>
      <c r="F44" s="53">
        <v>6</v>
      </c>
      <c r="G44" s="53">
        <v>12.18</v>
      </c>
      <c r="H44" s="53"/>
      <c r="I44"/>
    </row>
    <row r="45" spans="1:20" ht="13.8" x14ac:dyDescent="0.25">
      <c r="A45" s="30" t="s">
        <v>899</v>
      </c>
      <c r="B45" s="53">
        <v>4.4400000000000004</v>
      </c>
      <c r="C45" s="347">
        <v>6</v>
      </c>
      <c r="D45" s="8">
        <v>10.44</v>
      </c>
      <c r="E45" s="8">
        <v>6.64</v>
      </c>
      <c r="F45" s="53">
        <v>6</v>
      </c>
      <c r="G45" s="53">
        <v>12.64</v>
      </c>
      <c r="H45" s="53" t="s">
        <v>181</v>
      </c>
      <c r="I45"/>
    </row>
    <row r="46" spans="1:20" ht="15" customHeight="1" x14ac:dyDescent="0.25">
      <c r="A46" s="496" t="s">
        <v>242</v>
      </c>
      <c r="B46" s="496"/>
      <c r="C46" s="496"/>
      <c r="D46" s="496"/>
      <c r="E46" s="496"/>
      <c r="F46" s="496"/>
      <c r="G46" s="496"/>
      <c r="H46" s="496"/>
      <c r="I46" s="496"/>
      <c r="J46" s="496"/>
      <c r="K46" s="496"/>
      <c r="L46" s="496"/>
      <c r="M46" s="496"/>
      <c r="N46" s="496"/>
      <c r="O46" s="496"/>
      <c r="P46" s="496"/>
      <c r="Q46" s="496"/>
      <c r="R46" s="496"/>
      <c r="S46" s="496"/>
      <c r="T46" s="496"/>
    </row>
    <row r="47" spans="1:20" ht="13.8" x14ac:dyDescent="0.25">
      <c r="A47" s="119"/>
      <c r="B47" s="264"/>
      <c r="C47" s="264"/>
      <c r="D47" s="13"/>
      <c r="E47" s="13"/>
      <c r="F47" s="265"/>
      <c r="G47" s="265"/>
      <c r="H47" s="265"/>
      <c r="I47"/>
    </row>
    <row r="48" spans="1:20" ht="13.8" x14ac:dyDescent="0.25">
      <c r="A48" s="31"/>
      <c r="B48" s="267"/>
      <c r="C48" s="267"/>
      <c r="D48" s="237"/>
      <c r="E48" s="237"/>
      <c r="F48" s="265"/>
      <c r="G48" s="265"/>
      <c r="H48" s="265"/>
      <c r="I48"/>
    </row>
    <row r="51" spans="1:19" s="16" customFormat="1" ht="12.75" customHeight="1" x14ac:dyDescent="0.25">
      <c r="A51" s="15" t="s">
        <v>12</v>
      </c>
      <c r="B51" s="15"/>
      <c r="C51" s="15"/>
      <c r="D51" s="15"/>
      <c r="E51" s="15"/>
      <c r="F51" s="15"/>
      <c r="G51" s="15"/>
      <c r="I51" s="15"/>
      <c r="O51" s="493" t="s">
        <v>13</v>
      </c>
      <c r="P51" s="493"/>
      <c r="Q51" s="494"/>
    </row>
    <row r="52" spans="1:19" s="16" customFormat="1" ht="12.75" customHeight="1" x14ac:dyDescent="0.25">
      <c r="A52" s="493" t="s">
        <v>14</v>
      </c>
      <c r="B52" s="493"/>
      <c r="C52" s="493"/>
      <c r="D52" s="493"/>
      <c r="E52" s="493"/>
      <c r="F52" s="493"/>
      <c r="G52" s="493"/>
      <c r="H52" s="493"/>
      <c r="I52" s="493"/>
      <c r="J52" s="493"/>
      <c r="K52" s="493"/>
      <c r="L52" s="493"/>
      <c r="M52" s="493"/>
      <c r="N52" s="493"/>
      <c r="O52" s="493"/>
      <c r="P52" s="493"/>
      <c r="Q52" s="493"/>
    </row>
    <row r="53" spans="1:19" s="16" customFormat="1" ht="13.2" customHeight="1" x14ac:dyDescent="0.25">
      <c r="A53" s="484" t="s">
        <v>94</v>
      </c>
      <c r="B53" s="484"/>
      <c r="C53" s="484"/>
      <c r="D53" s="484"/>
      <c r="E53" s="484"/>
      <c r="F53" s="484"/>
      <c r="G53" s="484"/>
      <c r="H53" s="484"/>
      <c r="I53" s="484"/>
      <c r="J53" s="484"/>
      <c r="K53" s="484"/>
      <c r="L53" s="484"/>
      <c r="M53" s="484"/>
      <c r="N53" s="484"/>
      <c r="O53" s="484"/>
      <c r="P53" s="484"/>
      <c r="Q53" s="484"/>
      <c r="R53" s="484"/>
      <c r="S53" s="484"/>
    </row>
    <row r="54" spans="1:19" ht="12.75" customHeight="1" x14ac:dyDescent="0.25">
      <c r="N54" s="483" t="s">
        <v>86</v>
      </c>
      <c r="O54" s="483"/>
      <c r="P54" s="483"/>
      <c r="Q54" s="483"/>
    </row>
  </sheetData>
  <mergeCells count="132">
    <mergeCell ref="A41:I41"/>
    <mergeCell ref="M36:N36"/>
    <mergeCell ref="O36:P36"/>
    <mergeCell ref="K37:L37"/>
    <mergeCell ref="K36:L36"/>
    <mergeCell ref="E36:F36"/>
    <mergeCell ref="E37:F37"/>
    <mergeCell ref="B35:D36"/>
    <mergeCell ref="K35:P35"/>
    <mergeCell ref="K38:L38"/>
    <mergeCell ref="M38:N38"/>
    <mergeCell ref="O38:P38"/>
    <mergeCell ref="M37:N37"/>
    <mergeCell ref="O37:P37"/>
    <mergeCell ref="M23:N23"/>
    <mergeCell ref="O23:P23"/>
    <mergeCell ref="Q23:R23"/>
    <mergeCell ref="S23:T23"/>
    <mergeCell ref="Q24:R30"/>
    <mergeCell ref="M25:N25"/>
    <mergeCell ref="Q22:R22"/>
    <mergeCell ref="O22:P22"/>
    <mergeCell ref="A20:S20"/>
    <mergeCell ref="S22:T22"/>
    <mergeCell ref="M22:N22"/>
    <mergeCell ref="B28:D28"/>
    <mergeCell ref="E28:F28"/>
    <mergeCell ref="E24:F24"/>
    <mergeCell ref="B25:D25"/>
    <mergeCell ref="B26:D26"/>
    <mergeCell ref="O24:P24"/>
    <mergeCell ref="M27:N27"/>
    <mergeCell ref="J12:K12"/>
    <mergeCell ref="D13:E13"/>
    <mergeCell ref="A21:A22"/>
    <mergeCell ref="F13:G13"/>
    <mergeCell ref="B12:C12"/>
    <mergeCell ref="H13:I13"/>
    <mergeCell ref="H12:I12"/>
    <mergeCell ref="A15:G15"/>
    <mergeCell ref="C16:D16"/>
    <mergeCell ref="A16:B16"/>
    <mergeCell ref="A17:B17"/>
    <mergeCell ref="D12:E12"/>
    <mergeCell ref="F12:G12"/>
    <mergeCell ref="C17:D17"/>
    <mergeCell ref="K22:L22"/>
    <mergeCell ref="J13:K13"/>
    <mergeCell ref="E21:L21"/>
    <mergeCell ref="R1:S1"/>
    <mergeCell ref="A2:S2"/>
    <mergeCell ref="A3:S3"/>
    <mergeCell ref="A5:S5"/>
    <mergeCell ref="B9:C9"/>
    <mergeCell ref="A7:I7"/>
    <mergeCell ref="D9:E9"/>
    <mergeCell ref="F9:G9"/>
    <mergeCell ref="H1:I1"/>
    <mergeCell ref="J9:K9"/>
    <mergeCell ref="H9:I9"/>
    <mergeCell ref="J10:K10"/>
    <mergeCell ref="B11:C11"/>
    <mergeCell ref="B31:D31"/>
    <mergeCell ref="E31:F31"/>
    <mergeCell ref="G31:H31"/>
    <mergeCell ref="B27:D27"/>
    <mergeCell ref="E27:F27"/>
    <mergeCell ref="E38:F38"/>
    <mergeCell ref="E35:J35"/>
    <mergeCell ref="G38:H38"/>
    <mergeCell ref="B37:D37"/>
    <mergeCell ref="G36:H36"/>
    <mergeCell ref="G37:H37"/>
    <mergeCell ref="E29:F29"/>
    <mergeCell ref="B38:D38"/>
    <mergeCell ref="B30:D30"/>
    <mergeCell ref="B33:H33"/>
    <mergeCell ref="E25:F25"/>
    <mergeCell ref="B29:D29"/>
    <mergeCell ref="D10:E10"/>
    <mergeCell ref="F10:G10"/>
    <mergeCell ref="H10:I10"/>
    <mergeCell ref="B10:C10"/>
    <mergeCell ref="B23:D23"/>
    <mergeCell ref="J11:K11"/>
    <mergeCell ref="F11:G11"/>
    <mergeCell ref="H11:I11"/>
    <mergeCell ref="G22:H22"/>
    <mergeCell ref="O25:P30"/>
    <mergeCell ref="B24:D24"/>
    <mergeCell ref="E23:F23"/>
    <mergeCell ref="K23:L23"/>
    <mergeCell ref="M21:T21"/>
    <mergeCell ref="E22:F22"/>
    <mergeCell ref="G23:H23"/>
    <mergeCell ref="I23:J23"/>
    <mergeCell ref="E26:F26"/>
    <mergeCell ref="G24:H24"/>
    <mergeCell ref="M26:N26"/>
    <mergeCell ref="M24:N24"/>
    <mergeCell ref="G25:H30"/>
    <mergeCell ref="I24:J30"/>
    <mergeCell ref="K24:L30"/>
    <mergeCell ref="S24:T30"/>
    <mergeCell ref="D11:E11"/>
    <mergeCell ref="B13:C13"/>
    <mergeCell ref="I22:J22"/>
    <mergeCell ref="B21:D22"/>
    <mergeCell ref="N54:Q54"/>
    <mergeCell ref="A53:S53"/>
    <mergeCell ref="M28:N28"/>
    <mergeCell ref="M29:N29"/>
    <mergeCell ref="K31:L31"/>
    <mergeCell ref="E30:F30"/>
    <mergeCell ref="I31:J31"/>
    <mergeCell ref="S35:T35"/>
    <mergeCell ref="I36:J36"/>
    <mergeCell ref="I37:J37"/>
    <mergeCell ref="I38:J38"/>
    <mergeCell ref="Q35:R35"/>
    <mergeCell ref="O51:Q51"/>
    <mergeCell ref="A52:Q52"/>
    <mergeCell ref="A42:A43"/>
    <mergeCell ref="A46:T46"/>
    <mergeCell ref="B42:D42"/>
    <mergeCell ref="E42:G42"/>
    <mergeCell ref="H42:H43"/>
    <mergeCell ref="S31:T31"/>
    <mergeCell ref="M30:N30"/>
    <mergeCell ref="M31:N31"/>
    <mergeCell ref="O31:P31"/>
    <mergeCell ref="Q31:R31"/>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SheetLayoutView="90" workbookViewId="0">
      <selection activeCell="A4" sqref="A4:N4"/>
    </sheetView>
  </sheetViews>
  <sheetFormatPr defaultRowHeight="13.2" x14ac:dyDescent="0.25"/>
  <cols>
    <col min="2" max="2" width="15.109375" customWidth="1"/>
    <col min="3" max="3" width="16.6640625" customWidth="1"/>
    <col min="4" max="4" width="9.44140625" customWidth="1"/>
    <col min="5" max="5" width="6.88671875" customWidth="1"/>
    <col min="6" max="6" width="11.5546875" customWidth="1"/>
    <col min="7" max="7" width="10.44140625" customWidth="1"/>
    <col min="8" max="8" width="8" customWidth="1"/>
    <col min="9" max="10" width="10.44140625" style="291" customWidth="1"/>
    <col min="11" max="11" width="8.33203125" customWidth="1"/>
    <col min="12" max="12" width="8.88671875" customWidth="1"/>
    <col min="13" max="13" width="11.5546875" customWidth="1"/>
    <col min="14" max="14" width="8.109375" customWidth="1"/>
  </cols>
  <sheetData>
    <row r="1" spans="1:14" ht="16.2" x14ac:dyDescent="0.35">
      <c r="A1" s="586" t="s">
        <v>0</v>
      </c>
      <c r="B1" s="586"/>
      <c r="C1" s="586"/>
      <c r="D1" s="586"/>
      <c r="E1" s="586"/>
      <c r="F1" s="586"/>
      <c r="G1" s="586"/>
      <c r="H1" s="586"/>
      <c r="I1" s="586"/>
      <c r="J1" s="586"/>
      <c r="K1" s="586"/>
      <c r="N1" s="238" t="s">
        <v>541</v>
      </c>
    </row>
    <row r="2" spans="1:14" ht="22.2" x14ac:dyDescent="0.45">
      <c r="A2" s="587" t="s">
        <v>674</v>
      </c>
      <c r="B2" s="587"/>
      <c r="C2" s="587"/>
      <c r="D2" s="587"/>
      <c r="E2" s="587"/>
      <c r="F2" s="587"/>
      <c r="G2" s="587"/>
      <c r="H2" s="587"/>
      <c r="I2" s="587"/>
      <c r="J2" s="587"/>
      <c r="K2" s="587"/>
      <c r="L2" s="587"/>
      <c r="M2" s="587"/>
      <c r="N2" s="587"/>
    </row>
    <row r="3" spans="1:14" ht="14.4" x14ac:dyDescent="0.35">
      <c r="A3" s="197"/>
      <c r="B3" s="197"/>
      <c r="C3" s="197"/>
      <c r="D3" s="197"/>
      <c r="E3" s="197"/>
      <c r="F3" s="197"/>
      <c r="G3" s="197"/>
      <c r="H3" s="197"/>
      <c r="I3" s="288"/>
      <c r="J3" s="288"/>
    </row>
    <row r="4" spans="1:14" ht="16.2" x14ac:dyDescent="0.35">
      <c r="A4" s="586" t="s">
        <v>540</v>
      </c>
      <c r="B4" s="586"/>
      <c r="C4" s="586"/>
      <c r="D4" s="586"/>
      <c r="E4" s="586"/>
      <c r="F4" s="586"/>
      <c r="G4" s="586"/>
      <c r="H4" s="586"/>
      <c r="I4" s="586"/>
      <c r="J4" s="586"/>
      <c r="K4" s="586"/>
      <c r="L4" s="586"/>
      <c r="M4" s="586"/>
      <c r="N4" s="586"/>
    </row>
    <row r="5" spans="1:14" ht="14.4" x14ac:dyDescent="0.35">
      <c r="A5" s="198" t="s">
        <v>835</v>
      </c>
      <c r="B5" s="198"/>
      <c r="C5" s="198"/>
      <c r="D5" s="198"/>
      <c r="E5" s="198"/>
      <c r="F5" s="198"/>
      <c r="G5" s="198"/>
      <c r="H5" s="197"/>
      <c r="I5" s="288"/>
      <c r="J5" s="288"/>
      <c r="L5" t="s">
        <v>881</v>
      </c>
    </row>
    <row r="6" spans="1:14" ht="28.5" customHeight="1" x14ac:dyDescent="0.25">
      <c r="A6" s="646" t="s">
        <v>2</v>
      </c>
      <c r="B6" s="646" t="s">
        <v>39</v>
      </c>
      <c r="C6" s="518" t="s">
        <v>420</v>
      </c>
      <c r="D6" s="522" t="s">
        <v>474</v>
      </c>
      <c r="E6" s="522"/>
      <c r="F6" s="522"/>
      <c r="G6" s="522"/>
      <c r="H6" s="502"/>
      <c r="I6" s="703" t="s">
        <v>567</v>
      </c>
      <c r="J6" s="703" t="s">
        <v>568</v>
      </c>
      <c r="K6" s="648" t="s">
        <v>520</v>
      </c>
      <c r="L6" s="648"/>
      <c r="M6" s="648"/>
      <c r="N6" s="648"/>
    </row>
    <row r="7" spans="1:14" ht="39" customHeight="1" x14ac:dyDescent="0.25">
      <c r="A7" s="647"/>
      <c r="B7" s="647"/>
      <c r="C7" s="518"/>
      <c r="D7" s="5" t="s">
        <v>473</v>
      </c>
      <c r="E7" s="5" t="s">
        <v>421</v>
      </c>
      <c r="F7" s="69" t="s">
        <v>422</v>
      </c>
      <c r="G7" s="5" t="s">
        <v>423</v>
      </c>
      <c r="H7" s="5" t="s">
        <v>49</v>
      </c>
      <c r="I7" s="703"/>
      <c r="J7" s="703"/>
      <c r="K7" s="231" t="s">
        <v>424</v>
      </c>
      <c r="L7" s="27" t="s">
        <v>521</v>
      </c>
      <c r="M7" s="5" t="s">
        <v>425</v>
      </c>
      <c r="N7" s="27" t="s">
        <v>426</v>
      </c>
    </row>
    <row r="8" spans="1:14" ht="14.4" x14ac:dyDescent="0.25">
      <c r="A8" s="201" t="s">
        <v>278</v>
      </c>
      <c r="B8" s="201" t="s">
        <v>279</v>
      </c>
      <c r="C8" s="201" t="s">
        <v>280</v>
      </c>
      <c r="D8" s="201" t="s">
        <v>281</v>
      </c>
      <c r="E8" s="201" t="s">
        <v>282</v>
      </c>
      <c r="F8" s="201" t="s">
        <v>283</v>
      </c>
      <c r="G8" s="201" t="s">
        <v>284</v>
      </c>
      <c r="H8" s="201" t="s">
        <v>285</v>
      </c>
      <c r="I8" s="318" t="s">
        <v>305</v>
      </c>
      <c r="J8" s="318" t="s">
        <v>306</v>
      </c>
      <c r="K8" s="201" t="s">
        <v>307</v>
      </c>
      <c r="L8" s="201" t="s">
        <v>335</v>
      </c>
      <c r="M8" s="201" t="s">
        <v>336</v>
      </c>
      <c r="N8" s="201" t="s">
        <v>337</v>
      </c>
    </row>
    <row r="9" spans="1:14" ht="14.4" x14ac:dyDescent="0.25">
      <c r="A9" s="293">
        <v>1</v>
      </c>
      <c r="B9" s="359" t="s">
        <v>836</v>
      </c>
      <c r="C9" s="293">
        <v>116</v>
      </c>
      <c r="D9" s="293">
        <v>0</v>
      </c>
      <c r="E9" s="293">
        <v>111</v>
      </c>
      <c r="F9" s="293">
        <v>0</v>
      </c>
      <c r="G9" s="293">
        <v>1</v>
      </c>
      <c r="H9" s="293">
        <v>4</v>
      </c>
      <c r="I9" s="386">
        <v>116</v>
      </c>
      <c r="J9" s="386">
        <v>116</v>
      </c>
      <c r="K9" s="293">
        <v>116</v>
      </c>
      <c r="L9" s="293">
        <v>116</v>
      </c>
      <c r="M9" s="293">
        <v>116</v>
      </c>
      <c r="N9" s="293">
        <v>0</v>
      </c>
    </row>
    <row r="10" spans="1:14" ht="14.4" x14ac:dyDescent="0.25">
      <c r="A10" s="293">
        <v>2</v>
      </c>
      <c r="B10" s="359" t="s">
        <v>837</v>
      </c>
      <c r="C10" s="293">
        <v>166</v>
      </c>
      <c r="D10" s="293">
        <v>0</v>
      </c>
      <c r="E10" s="293">
        <v>124</v>
      </c>
      <c r="F10" s="293">
        <v>1</v>
      </c>
      <c r="G10" s="293">
        <v>20</v>
      </c>
      <c r="H10" s="293">
        <v>21</v>
      </c>
      <c r="I10" s="386">
        <v>161</v>
      </c>
      <c r="J10" s="386">
        <v>161</v>
      </c>
      <c r="K10" s="293">
        <v>161</v>
      </c>
      <c r="L10" s="293">
        <v>161</v>
      </c>
      <c r="M10" s="293">
        <v>161</v>
      </c>
      <c r="N10" s="293">
        <v>0</v>
      </c>
    </row>
    <row r="11" spans="1:14" ht="14.4" x14ac:dyDescent="0.25">
      <c r="A11" s="293">
        <v>3</v>
      </c>
      <c r="B11" s="359" t="s">
        <v>838</v>
      </c>
      <c r="C11" s="293">
        <v>55</v>
      </c>
      <c r="D11" s="293">
        <v>0</v>
      </c>
      <c r="E11" s="293">
        <v>41</v>
      </c>
      <c r="F11" s="293">
        <v>0</v>
      </c>
      <c r="G11" s="293">
        <v>2</v>
      </c>
      <c r="H11" s="293">
        <v>12</v>
      </c>
      <c r="I11" s="386">
        <v>55</v>
      </c>
      <c r="J11" s="386">
        <v>55</v>
      </c>
      <c r="K11" s="293">
        <v>55</v>
      </c>
      <c r="L11" s="293">
        <v>55</v>
      </c>
      <c r="M11" s="293">
        <v>55</v>
      </c>
      <c r="N11" s="293">
        <v>0</v>
      </c>
    </row>
    <row r="12" spans="1:14" x14ac:dyDescent="0.25">
      <c r="A12" s="30" t="s">
        <v>19</v>
      </c>
      <c r="B12" s="9"/>
      <c r="C12" s="376">
        <f t="shared" ref="C12:N12" si="0">SUM(C9:C11)</f>
        <v>337</v>
      </c>
      <c r="D12" s="376">
        <f t="shared" si="0"/>
        <v>0</v>
      </c>
      <c r="E12" s="376">
        <f t="shared" si="0"/>
        <v>276</v>
      </c>
      <c r="F12" s="376">
        <f t="shared" si="0"/>
        <v>1</v>
      </c>
      <c r="G12" s="376">
        <f t="shared" si="0"/>
        <v>23</v>
      </c>
      <c r="H12" s="376">
        <f t="shared" si="0"/>
        <v>37</v>
      </c>
      <c r="I12" s="364">
        <f t="shared" si="0"/>
        <v>332</v>
      </c>
      <c r="J12" s="364">
        <f t="shared" si="0"/>
        <v>332</v>
      </c>
      <c r="K12" s="376">
        <f t="shared" si="0"/>
        <v>332</v>
      </c>
      <c r="L12" s="376">
        <f t="shared" si="0"/>
        <v>332</v>
      </c>
      <c r="M12" s="376">
        <f t="shared" si="0"/>
        <v>332</v>
      </c>
      <c r="N12" s="376">
        <f t="shared" si="0"/>
        <v>0</v>
      </c>
    </row>
    <row r="15" spans="1:14" ht="12.75" customHeight="1" x14ac:dyDescent="0.25">
      <c r="A15" s="203"/>
      <c r="B15" s="203"/>
      <c r="C15" s="203"/>
      <c r="D15" s="203"/>
      <c r="H15" s="584" t="s">
        <v>13</v>
      </c>
      <c r="I15" s="584"/>
      <c r="J15" s="584"/>
      <c r="K15" s="584"/>
      <c r="L15" s="584"/>
      <c r="M15" s="584"/>
      <c r="N15" s="584"/>
    </row>
    <row r="16" spans="1:14" ht="12.75" customHeight="1" x14ac:dyDescent="0.25">
      <c r="A16" s="203"/>
      <c r="B16" s="203"/>
      <c r="C16" s="203"/>
      <c r="D16" s="203"/>
      <c r="H16" s="584" t="s">
        <v>14</v>
      </c>
      <c r="I16" s="584"/>
      <c r="J16" s="584"/>
      <c r="K16" s="584"/>
      <c r="L16" s="584"/>
      <c r="M16" s="584"/>
      <c r="N16" s="584"/>
    </row>
    <row r="17" spans="1:14" ht="12.75" customHeight="1" x14ac:dyDescent="0.25">
      <c r="A17" s="203"/>
      <c r="B17" s="203"/>
      <c r="C17" s="203"/>
      <c r="D17" s="203"/>
      <c r="K17" s="204" t="s">
        <v>89</v>
      </c>
    </row>
    <row r="18" spans="1:14" x14ac:dyDescent="0.25">
      <c r="A18" s="203" t="s">
        <v>12</v>
      </c>
      <c r="C18" s="203"/>
      <c r="D18" s="203"/>
      <c r="I18" s="208" t="s">
        <v>86</v>
      </c>
      <c r="J18" s="208"/>
      <c r="K18" s="208"/>
      <c r="L18" s="208"/>
      <c r="M18" s="208"/>
      <c r="N18" s="208"/>
    </row>
  </sheetData>
  <mergeCells count="12">
    <mergeCell ref="A1:K1"/>
    <mergeCell ref="A6:A7"/>
    <mergeCell ref="B6:B7"/>
    <mergeCell ref="K6:N6"/>
    <mergeCell ref="I6:I7"/>
    <mergeCell ref="J6:J7"/>
    <mergeCell ref="H15:N15"/>
    <mergeCell ref="H16:N16"/>
    <mergeCell ref="A4:N4"/>
    <mergeCell ref="A2:N2"/>
    <mergeCell ref="D6:H6"/>
    <mergeCell ref="C6:C7"/>
  </mergeCells>
  <printOptions horizontalCentered="1"/>
  <pageMargins left="0.34" right="0.32" top="0.23622047244094491" bottom="0" header="0.31496062992125984" footer="0.31496062992125984"/>
  <pageSetup paperSize="9" scale="9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SheetLayoutView="120" workbookViewId="0">
      <selection activeCell="H9" sqref="H9:H11"/>
    </sheetView>
  </sheetViews>
  <sheetFormatPr defaultRowHeight="13.2" x14ac:dyDescent="0.25"/>
  <cols>
    <col min="1" max="1" width="8.33203125" customWidth="1"/>
    <col min="2" max="2" width="23.5546875" customWidth="1"/>
    <col min="3" max="3" width="16.6640625" customWidth="1"/>
    <col min="4" max="4" width="12.5546875" customWidth="1"/>
    <col min="5" max="5" width="13" customWidth="1"/>
    <col min="6" max="6" width="14.6640625" customWidth="1"/>
    <col min="7" max="7" width="13.5546875" customWidth="1"/>
    <col min="8" max="8" width="15.5546875" customWidth="1"/>
  </cols>
  <sheetData>
    <row r="1" spans="1:8" ht="16.2" x14ac:dyDescent="0.35">
      <c r="A1" s="586" t="s">
        <v>0</v>
      </c>
      <c r="B1" s="586"/>
      <c r="C1" s="586"/>
      <c r="D1" s="586"/>
      <c r="E1" s="586"/>
      <c r="F1" s="586"/>
      <c r="G1" s="586"/>
      <c r="H1" s="238" t="s">
        <v>543</v>
      </c>
    </row>
    <row r="2" spans="1:8" ht="22.2" x14ac:dyDescent="0.45">
      <c r="A2" s="587" t="s">
        <v>674</v>
      </c>
      <c r="B2" s="587"/>
      <c r="C2" s="587"/>
      <c r="D2" s="587"/>
      <c r="E2" s="587"/>
      <c r="F2" s="587"/>
      <c r="G2" s="587"/>
    </row>
    <row r="3" spans="1:8" ht="14.4" x14ac:dyDescent="0.35">
      <c r="A3" s="197"/>
      <c r="B3" s="197"/>
      <c r="C3" s="197"/>
      <c r="D3" s="197"/>
      <c r="E3" s="197"/>
      <c r="F3" s="197"/>
      <c r="G3" s="197"/>
    </row>
    <row r="4" spans="1:8" ht="16.2" x14ac:dyDescent="0.35">
      <c r="A4" s="586" t="s">
        <v>542</v>
      </c>
      <c r="B4" s="586"/>
      <c r="C4" s="586"/>
      <c r="D4" s="586"/>
      <c r="E4" s="586"/>
      <c r="F4" s="586"/>
      <c r="G4" s="586"/>
    </row>
    <row r="5" spans="1:8" ht="14.4" x14ac:dyDescent="0.35">
      <c r="A5" s="198" t="s">
        <v>835</v>
      </c>
      <c r="B5" s="198"/>
      <c r="C5" s="198"/>
      <c r="D5" s="198"/>
      <c r="E5" s="198"/>
      <c r="F5" s="198"/>
      <c r="G5" s="198" t="s">
        <v>881</v>
      </c>
    </row>
    <row r="6" spans="1:8" ht="21.75" customHeight="1" x14ac:dyDescent="0.25">
      <c r="A6" s="646" t="s">
        <v>2</v>
      </c>
      <c r="B6" s="646" t="s">
        <v>522</v>
      </c>
      <c r="C6" s="518" t="s">
        <v>39</v>
      </c>
      <c r="D6" s="518" t="s">
        <v>527</v>
      </c>
      <c r="E6" s="518"/>
      <c r="F6" s="522" t="s">
        <v>528</v>
      </c>
      <c r="G6" s="522"/>
      <c r="H6" s="646" t="s">
        <v>237</v>
      </c>
    </row>
    <row r="7" spans="1:8" ht="25.5" customHeight="1" x14ac:dyDescent="0.25">
      <c r="A7" s="647"/>
      <c r="B7" s="647"/>
      <c r="C7" s="518"/>
      <c r="D7" s="5" t="s">
        <v>523</v>
      </c>
      <c r="E7" s="5" t="s">
        <v>524</v>
      </c>
      <c r="F7" s="69" t="s">
        <v>525</v>
      </c>
      <c r="G7" s="5" t="s">
        <v>526</v>
      </c>
      <c r="H7" s="647"/>
    </row>
    <row r="8" spans="1:8" ht="14.4" x14ac:dyDescent="0.25">
      <c r="A8" s="201" t="s">
        <v>278</v>
      </c>
      <c r="B8" s="201" t="s">
        <v>279</v>
      </c>
      <c r="C8" s="201" t="s">
        <v>280</v>
      </c>
      <c r="D8" s="201" t="s">
        <v>281</v>
      </c>
      <c r="E8" s="201" t="s">
        <v>282</v>
      </c>
      <c r="F8" s="201" t="s">
        <v>283</v>
      </c>
      <c r="G8" s="201" t="s">
        <v>284</v>
      </c>
      <c r="H8" s="201">
        <v>8</v>
      </c>
    </row>
    <row r="9" spans="1:8" ht="26.25" customHeight="1" x14ac:dyDescent="0.25">
      <c r="A9" s="293">
        <v>1</v>
      </c>
      <c r="B9" s="377" t="s">
        <v>840</v>
      </c>
      <c r="C9" s="359" t="s">
        <v>836</v>
      </c>
      <c r="D9" s="214" t="s">
        <v>840</v>
      </c>
      <c r="E9" s="214" t="s">
        <v>840</v>
      </c>
      <c r="F9" s="214" t="s">
        <v>840</v>
      </c>
      <c r="G9" s="214" t="s">
        <v>840</v>
      </c>
      <c r="H9" s="704" t="s">
        <v>857</v>
      </c>
    </row>
    <row r="10" spans="1:8" ht="27" customHeight="1" x14ac:dyDescent="0.25">
      <c r="A10" s="293">
        <v>2</v>
      </c>
      <c r="B10" s="377" t="s">
        <v>840</v>
      </c>
      <c r="C10" s="359" t="s">
        <v>837</v>
      </c>
      <c r="D10" s="214" t="s">
        <v>840</v>
      </c>
      <c r="E10" s="214" t="s">
        <v>840</v>
      </c>
      <c r="F10" s="214" t="s">
        <v>840</v>
      </c>
      <c r="G10" s="214" t="s">
        <v>840</v>
      </c>
      <c r="H10" s="705"/>
    </row>
    <row r="11" spans="1:8" ht="23.25" customHeight="1" x14ac:dyDescent="0.25">
      <c r="A11" s="293">
        <v>3</v>
      </c>
      <c r="B11" s="377" t="s">
        <v>840</v>
      </c>
      <c r="C11" s="359" t="s">
        <v>838</v>
      </c>
      <c r="D11" s="214" t="s">
        <v>840</v>
      </c>
      <c r="E11" s="214" t="s">
        <v>840</v>
      </c>
      <c r="F11" s="214" t="s">
        <v>840</v>
      </c>
      <c r="G11" s="214" t="s">
        <v>840</v>
      </c>
      <c r="H11" s="706"/>
    </row>
    <row r="14" spans="1:8" ht="12.75" customHeight="1" x14ac:dyDescent="0.25">
      <c r="A14" s="203"/>
      <c r="B14" s="203"/>
      <c r="C14" s="203"/>
      <c r="D14" s="203"/>
      <c r="F14" s="584" t="s">
        <v>13</v>
      </c>
      <c r="G14" s="584"/>
      <c r="H14" s="584"/>
    </row>
    <row r="15" spans="1:8" ht="12.75" customHeight="1" x14ac:dyDescent="0.25">
      <c r="A15" s="203"/>
      <c r="B15" s="203"/>
      <c r="C15" s="203"/>
      <c r="D15" s="203"/>
      <c r="F15" s="584" t="s">
        <v>14</v>
      </c>
      <c r="G15" s="584"/>
      <c r="H15" s="584"/>
    </row>
    <row r="16" spans="1:8" ht="12.75" customHeight="1" x14ac:dyDescent="0.25">
      <c r="A16" s="203"/>
      <c r="B16" s="203"/>
      <c r="C16" s="203"/>
      <c r="D16" s="203"/>
      <c r="G16" s="204" t="s">
        <v>89</v>
      </c>
    </row>
    <row r="17" spans="1:7" x14ac:dyDescent="0.25">
      <c r="A17" s="203" t="s">
        <v>12</v>
      </c>
      <c r="C17" s="203"/>
      <c r="D17" s="203"/>
      <c r="G17" s="205" t="s">
        <v>86</v>
      </c>
    </row>
  </sheetData>
  <mergeCells count="12">
    <mergeCell ref="F15:H15"/>
    <mergeCell ref="A1:G1"/>
    <mergeCell ref="A2:G2"/>
    <mergeCell ref="A4:G4"/>
    <mergeCell ref="A6:A7"/>
    <mergeCell ref="B6:B7"/>
    <mergeCell ref="C6:C7"/>
    <mergeCell ref="F6:G6"/>
    <mergeCell ref="D6:E6"/>
    <mergeCell ref="H6:H7"/>
    <mergeCell ref="F14:H14"/>
    <mergeCell ref="H9:H11"/>
  </mergeCells>
  <printOptions horizontalCentered="1"/>
  <pageMargins left="0.51" right="0.44" top="0.44" bottom="0"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SheetLayoutView="84" workbookViewId="0">
      <selection activeCell="J6" sqref="J6:L6"/>
    </sheetView>
  </sheetViews>
  <sheetFormatPr defaultRowHeight="13.2" x14ac:dyDescent="0.25"/>
  <cols>
    <col min="1" max="1" width="6.44140625" customWidth="1"/>
    <col min="2" max="2" width="15.44140625" customWidth="1"/>
    <col min="3" max="3" width="15.33203125" customWidth="1"/>
    <col min="4" max="5" width="15.44140625" customWidth="1"/>
    <col min="6" max="9" width="15.6640625" customWidth="1"/>
    <col min="10" max="10" width="15.44140625" customWidth="1"/>
    <col min="11" max="11" width="20" customWidth="1"/>
    <col min="12" max="12" width="14.88671875" customWidth="1"/>
  </cols>
  <sheetData>
    <row r="1" spans="1:14" ht="16.2" x14ac:dyDescent="0.35">
      <c r="A1" s="586" t="s">
        <v>0</v>
      </c>
      <c r="B1" s="586"/>
      <c r="C1" s="586"/>
      <c r="D1" s="586"/>
      <c r="E1" s="586"/>
      <c r="F1" s="586"/>
      <c r="G1" s="586"/>
      <c r="H1" s="586"/>
      <c r="I1" s="586"/>
      <c r="J1" s="586"/>
      <c r="K1" s="586"/>
      <c r="L1" s="238" t="s">
        <v>545</v>
      </c>
    </row>
    <row r="2" spans="1:14" ht="22.2" x14ac:dyDescent="0.45">
      <c r="A2" s="587" t="s">
        <v>674</v>
      </c>
      <c r="B2" s="587"/>
      <c r="C2" s="587"/>
      <c r="D2" s="587"/>
      <c r="E2" s="587"/>
      <c r="F2" s="587"/>
      <c r="G2" s="587"/>
      <c r="H2" s="587"/>
      <c r="I2" s="587"/>
      <c r="J2" s="587"/>
      <c r="K2" s="587"/>
      <c r="L2" s="587"/>
    </row>
    <row r="3" spans="1:14" ht="14.4" x14ac:dyDescent="0.35">
      <c r="A3" s="197"/>
      <c r="B3" s="197"/>
      <c r="C3" s="197"/>
      <c r="D3" s="197"/>
      <c r="E3" s="197"/>
      <c r="F3" s="197"/>
      <c r="G3" s="197"/>
      <c r="H3" s="197"/>
      <c r="I3" s="197"/>
      <c r="J3" s="197"/>
      <c r="K3" s="197"/>
    </row>
    <row r="4" spans="1:14" ht="16.2" x14ac:dyDescent="0.35">
      <c r="A4" s="586" t="s">
        <v>544</v>
      </c>
      <c r="B4" s="586"/>
      <c r="C4" s="586"/>
      <c r="D4" s="586"/>
      <c r="E4" s="586"/>
      <c r="F4" s="586"/>
      <c r="G4" s="586"/>
      <c r="H4" s="586"/>
      <c r="I4" s="586"/>
      <c r="J4" s="586"/>
      <c r="K4" s="586"/>
      <c r="L4" s="586"/>
    </row>
    <row r="5" spans="1:14" ht="14.4" x14ac:dyDescent="0.35">
      <c r="A5" s="198" t="s">
        <v>835</v>
      </c>
      <c r="B5" s="198"/>
      <c r="C5" s="198"/>
      <c r="D5" s="198"/>
      <c r="E5" s="198"/>
      <c r="F5" s="198"/>
      <c r="G5" s="198"/>
      <c r="H5" s="198"/>
      <c r="I5" s="198"/>
      <c r="J5" s="198" t="s">
        <v>881</v>
      </c>
      <c r="K5" s="198"/>
    </row>
    <row r="6" spans="1:14" ht="21.75" customHeight="1" x14ac:dyDescent="0.25">
      <c r="A6" s="646" t="s">
        <v>2</v>
      </c>
      <c r="B6" s="646" t="s">
        <v>39</v>
      </c>
      <c r="C6" s="501" t="s">
        <v>488</v>
      </c>
      <c r="D6" s="522"/>
      <c r="E6" s="502"/>
      <c r="F6" s="501" t="s">
        <v>494</v>
      </c>
      <c r="G6" s="522"/>
      <c r="H6" s="522"/>
      <c r="I6" s="502"/>
      <c r="J6" s="518" t="s">
        <v>496</v>
      </c>
      <c r="K6" s="518"/>
      <c r="L6" s="518"/>
    </row>
    <row r="7" spans="1:14" ht="29.25" customHeight="1" x14ac:dyDescent="0.25">
      <c r="A7" s="647"/>
      <c r="B7" s="647"/>
      <c r="C7" s="231" t="s">
        <v>227</v>
      </c>
      <c r="D7" s="231" t="s">
        <v>490</v>
      </c>
      <c r="E7" s="231" t="s">
        <v>495</v>
      </c>
      <c r="F7" s="231" t="s">
        <v>227</v>
      </c>
      <c r="G7" s="231" t="s">
        <v>489</v>
      </c>
      <c r="H7" s="231" t="s">
        <v>491</v>
      </c>
      <c r="I7" s="231" t="s">
        <v>495</v>
      </c>
      <c r="J7" s="5" t="s">
        <v>492</v>
      </c>
      <c r="K7" s="5" t="s">
        <v>493</v>
      </c>
      <c r="L7" s="231" t="s">
        <v>495</v>
      </c>
    </row>
    <row r="8" spans="1:14" ht="14.4" x14ac:dyDescent="0.25">
      <c r="A8" s="201" t="s">
        <v>278</v>
      </c>
      <c r="B8" s="201" t="s">
        <v>279</v>
      </c>
      <c r="C8" s="201" t="s">
        <v>280</v>
      </c>
      <c r="D8" s="201" t="s">
        <v>281</v>
      </c>
      <c r="E8" s="201" t="s">
        <v>282</v>
      </c>
      <c r="F8" s="201" t="s">
        <v>283</v>
      </c>
      <c r="G8" s="201" t="s">
        <v>284</v>
      </c>
      <c r="H8" s="201" t="s">
        <v>285</v>
      </c>
      <c r="I8" s="201" t="s">
        <v>305</v>
      </c>
      <c r="J8" s="201" t="s">
        <v>306</v>
      </c>
      <c r="K8" s="201" t="s">
        <v>307</v>
      </c>
      <c r="L8" s="201" t="s">
        <v>335</v>
      </c>
    </row>
    <row r="9" spans="1:14" ht="14.4" x14ac:dyDescent="0.25">
      <c r="A9" s="293">
        <v>1</v>
      </c>
      <c r="B9" s="359" t="s">
        <v>836</v>
      </c>
      <c r="C9" s="377" t="s">
        <v>840</v>
      </c>
      <c r="D9" s="377" t="s">
        <v>840</v>
      </c>
      <c r="E9" s="377" t="s">
        <v>840</v>
      </c>
      <c r="F9" s="377" t="s">
        <v>840</v>
      </c>
      <c r="G9" s="377" t="s">
        <v>840</v>
      </c>
      <c r="H9" s="377" t="s">
        <v>840</v>
      </c>
      <c r="I9" s="377" t="s">
        <v>840</v>
      </c>
      <c r="J9" s="377" t="s">
        <v>840</v>
      </c>
      <c r="K9" s="377" t="s">
        <v>840</v>
      </c>
      <c r="L9" s="377" t="s">
        <v>840</v>
      </c>
      <c r="N9" t="s">
        <v>11</v>
      </c>
    </row>
    <row r="10" spans="1:14" ht="14.4" x14ac:dyDescent="0.25">
      <c r="A10" s="293">
        <v>2</v>
      </c>
      <c r="B10" s="359" t="s">
        <v>837</v>
      </c>
      <c r="C10" s="377" t="s">
        <v>840</v>
      </c>
      <c r="D10" s="377" t="s">
        <v>840</v>
      </c>
      <c r="E10" s="377" t="s">
        <v>840</v>
      </c>
      <c r="F10" s="377" t="s">
        <v>840</v>
      </c>
      <c r="G10" s="377" t="s">
        <v>840</v>
      </c>
      <c r="H10" s="377" t="s">
        <v>840</v>
      </c>
      <c r="I10" s="377" t="s">
        <v>840</v>
      </c>
      <c r="J10" s="377" t="s">
        <v>840</v>
      </c>
      <c r="K10" s="377" t="s">
        <v>840</v>
      </c>
      <c r="L10" s="377" t="s">
        <v>840</v>
      </c>
    </row>
    <row r="11" spans="1:14" ht="14.4" x14ac:dyDescent="0.25">
      <c r="A11" s="293">
        <v>3</v>
      </c>
      <c r="B11" s="359" t="s">
        <v>838</v>
      </c>
      <c r="C11" s="377" t="s">
        <v>840</v>
      </c>
      <c r="D11" s="377" t="s">
        <v>840</v>
      </c>
      <c r="E11" s="377" t="s">
        <v>840</v>
      </c>
      <c r="F11" s="377" t="s">
        <v>840</v>
      </c>
      <c r="G11" s="377" t="s">
        <v>840</v>
      </c>
      <c r="H11" s="377" t="s">
        <v>840</v>
      </c>
      <c r="I11" s="377" t="s">
        <v>840</v>
      </c>
      <c r="J11" s="377" t="s">
        <v>840</v>
      </c>
      <c r="K11" s="377" t="s">
        <v>840</v>
      </c>
      <c r="L11" s="377" t="s">
        <v>840</v>
      </c>
    </row>
    <row r="14" spans="1:14" ht="12.75" customHeight="1" x14ac:dyDescent="0.25">
      <c r="A14" s="203"/>
      <c r="B14" s="203"/>
      <c r="C14" s="203"/>
      <c r="D14" s="203"/>
      <c r="E14" s="203"/>
      <c r="F14" s="203"/>
      <c r="K14" s="204" t="s">
        <v>13</v>
      </c>
    </row>
    <row r="15" spans="1:14" ht="12.75" customHeight="1" x14ac:dyDescent="0.25">
      <c r="A15" s="203"/>
      <c r="B15" s="203"/>
      <c r="C15" s="203"/>
      <c r="D15" s="203"/>
      <c r="E15" s="203"/>
      <c r="F15" s="203"/>
      <c r="J15" s="584" t="s">
        <v>14</v>
      </c>
      <c r="K15" s="584"/>
      <c r="L15" s="584"/>
    </row>
    <row r="16" spans="1:14" ht="12.75" customHeight="1" x14ac:dyDescent="0.25">
      <c r="A16" s="203"/>
      <c r="B16" s="203"/>
      <c r="C16" s="203"/>
      <c r="D16" s="203"/>
      <c r="E16" s="203"/>
      <c r="F16" s="203"/>
    </row>
    <row r="17" spans="1:6" x14ac:dyDescent="0.25">
      <c r="A17" s="203" t="s">
        <v>12</v>
      </c>
      <c r="F17" s="203"/>
    </row>
  </sheetData>
  <mergeCells count="9">
    <mergeCell ref="A1:K1"/>
    <mergeCell ref="C6:E6"/>
    <mergeCell ref="F6:I6"/>
    <mergeCell ref="J6:L6"/>
    <mergeCell ref="J15:L15"/>
    <mergeCell ref="A6:A7"/>
    <mergeCell ref="B6:B7"/>
    <mergeCell ref="A2:L2"/>
    <mergeCell ref="A4:L4"/>
  </mergeCells>
  <printOptions horizontalCentered="1"/>
  <pageMargins left="0.42" right="0.33" top="0.23622047244094491" bottom="0" header="0.31496062992125984" footer="0.31496062992125984"/>
  <pageSetup paperSize="9" scale="7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opLeftCell="A7" zoomScaleSheetLayoutView="80" workbookViewId="0">
      <selection activeCell="F6" sqref="F6:H6"/>
    </sheetView>
  </sheetViews>
  <sheetFormatPr defaultRowHeight="13.2" x14ac:dyDescent="0.25"/>
  <cols>
    <col min="1" max="1" width="7.6640625" customWidth="1"/>
    <col min="2" max="2" width="14" customWidth="1"/>
    <col min="3" max="4" width="12.6640625" customWidth="1"/>
    <col min="5" max="5" width="12.88671875" customWidth="1"/>
    <col min="6" max="6" width="13.33203125" customWidth="1"/>
    <col min="7" max="7" width="13.6640625" customWidth="1"/>
    <col min="8" max="8" width="12.44140625" customWidth="1"/>
    <col min="9" max="9" width="15.5546875" customWidth="1"/>
    <col min="10" max="10" width="12.44140625" customWidth="1"/>
    <col min="11" max="11" width="14.33203125" customWidth="1"/>
  </cols>
  <sheetData>
    <row r="1" spans="1:11" ht="16.2" x14ac:dyDescent="0.35">
      <c r="A1" s="586" t="s">
        <v>0</v>
      </c>
      <c r="B1" s="586"/>
      <c r="C1" s="586"/>
      <c r="D1" s="586"/>
      <c r="E1" s="586"/>
      <c r="F1" s="586"/>
      <c r="G1" s="586"/>
      <c r="H1" s="586"/>
      <c r="I1" s="306"/>
      <c r="J1" s="306"/>
      <c r="K1" s="238" t="s">
        <v>547</v>
      </c>
    </row>
    <row r="2" spans="1:11" ht="22.2" x14ac:dyDescent="0.45">
      <c r="A2" s="587" t="s">
        <v>674</v>
      </c>
      <c r="B2" s="587"/>
      <c r="C2" s="587"/>
      <c r="D2" s="587"/>
      <c r="E2" s="587"/>
      <c r="F2" s="587"/>
      <c r="G2" s="587"/>
      <c r="H2" s="587"/>
      <c r="I2" s="587"/>
      <c r="J2" s="587"/>
      <c r="K2" s="587"/>
    </row>
    <row r="3" spans="1:11" ht="14.4" x14ac:dyDescent="0.35">
      <c r="A3" s="197"/>
      <c r="B3" s="197"/>
      <c r="C3" s="197"/>
      <c r="D3" s="197"/>
      <c r="E3" s="197"/>
      <c r="F3" s="197"/>
      <c r="G3" s="197"/>
      <c r="H3" s="197"/>
      <c r="I3" s="197"/>
      <c r="J3" s="197"/>
    </row>
    <row r="4" spans="1:11" ht="16.2" x14ac:dyDescent="0.35">
      <c r="A4" s="586" t="s">
        <v>546</v>
      </c>
      <c r="B4" s="586"/>
      <c r="C4" s="586"/>
      <c r="D4" s="586"/>
      <c r="E4" s="586"/>
      <c r="F4" s="586"/>
      <c r="G4" s="586"/>
      <c r="H4" s="586"/>
      <c r="I4" s="586"/>
      <c r="J4" s="586"/>
      <c r="K4" s="586"/>
    </row>
    <row r="5" spans="1:11" ht="14.4" x14ac:dyDescent="0.35">
      <c r="A5" s="198" t="s">
        <v>835</v>
      </c>
      <c r="B5" s="198"/>
      <c r="C5" s="198"/>
      <c r="D5" s="198"/>
      <c r="E5" s="198"/>
      <c r="F5" s="198"/>
      <c r="G5" s="198" t="s">
        <v>881</v>
      </c>
      <c r="H5" s="198"/>
      <c r="I5" s="198"/>
      <c r="J5" s="198"/>
    </row>
    <row r="6" spans="1:11" ht="21.75" customHeight="1" x14ac:dyDescent="0.25">
      <c r="A6" s="646" t="s">
        <v>2</v>
      </c>
      <c r="B6" s="646" t="s">
        <v>39</v>
      </c>
      <c r="C6" s="501" t="s">
        <v>505</v>
      </c>
      <c r="D6" s="522"/>
      <c r="E6" s="502"/>
      <c r="F6" s="501" t="s">
        <v>508</v>
      </c>
      <c r="G6" s="522"/>
      <c r="H6" s="502"/>
      <c r="I6" s="597" t="s">
        <v>738</v>
      </c>
      <c r="J6" s="597" t="s">
        <v>737</v>
      </c>
      <c r="K6" s="597" t="s">
        <v>80</v>
      </c>
    </row>
    <row r="7" spans="1:11" ht="26.25" customHeight="1" x14ac:dyDescent="0.25">
      <c r="A7" s="647"/>
      <c r="B7" s="647"/>
      <c r="C7" s="5" t="s">
        <v>504</v>
      </c>
      <c r="D7" s="5" t="s">
        <v>506</v>
      </c>
      <c r="E7" s="5" t="s">
        <v>507</v>
      </c>
      <c r="F7" s="5" t="s">
        <v>504</v>
      </c>
      <c r="G7" s="5" t="s">
        <v>506</v>
      </c>
      <c r="H7" s="5" t="s">
        <v>507</v>
      </c>
      <c r="I7" s="598"/>
      <c r="J7" s="598"/>
      <c r="K7" s="598"/>
    </row>
    <row r="8" spans="1:11" ht="14.4" x14ac:dyDescent="0.25">
      <c r="A8" s="294">
        <v>1</v>
      </c>
      <c r="B8" s="294">
        <v>2</v>
      </c>
      <c r="C8" s="294">
        <v>3</v>
      </c>
      <c r="D8" s="294">
        <v>4</v>
      </c>
      <c r="E8" s="294">
        <v>5</v>
      </c>
      <c r="F8" s="294">
        <v>6</v>
      </c>
      <c r="G8" s="294">
        <v>7</v>
      </c>
      <c r="H8" s="294">
        <v>8</v>
      </c>
      <c r="I8" s="294">
        <v>9</v>
      </c>
      <c r="J8" s="294">
        <v>10</v>
      </c>
      <c r="K8" s="294">
        <v>11</v>
      </c>
    </row>
    <row r="9" spans="1:11" ht="14.4" x14ac:dyDescent="0.25">
      <c r="A9" s="293">
        <v>1</v>
      </c>
      <c r="B9" s="201"/>
      <c r="C9" s="5"/>
      <c r="D9" s="5"/>
      <c r="E9" s="5"/>
      <c r="F9" s="5"/>
      <c r="G9" s="5"/>
      <c r="H9" s="5"/>
      <c r="I9" s="303"/>
      <c r="J9" s="303"/>
      <c r="K9" s="201"/>
    </row>
    <row r="10" spans="1:11" ht="14.4" x14ac:dyDescent="0.25">
      <c r="A10" s="293">
        <v>2</v>
      </c>
      <c r="B10" s="201"/>
      <c r="C10" s="5"/>
      <c r="D10" s="5"/>
      <c r="E10" s="5"/>
      <c r="F10" s="5"/>
      <c r="G10" s="5"/>
      <c r="H10" s="5"/>
      <c r="I10" s="303"/>
      <c r="J10" s="303"/>
      <c r="K10" s="201"/>
    </row>
    <row r="11" spans="1:11" ht="14.4" x14ac:dyDescent="0.25">
      <c r="A11" s="293">
        <v>3</v>
      </c>
      <c r="B11" s="201"/>
      <c r="C11" s="5"/>
      <c r="D11" s="5"/>
      <c r="E11" s="5"/>
      <c r="F11" s="5"/>
      <c r="G11" s="5"/>
      <c r="H11" s="5"/>
      <c r="I11" s="303"/>
      <c r="J11" s="303"/>
      <c r="K11" s="201"/>
    </row>
    <row r="12" spans="1:11" ht="14.4" x14ac:dyDescent="0.25">
      <c r="A12" s="293">
        <v>4</v>
      </c>
      <c r="B12" s="201"/>
      <c r="C12" s="5"/>
      <c r="D12" s="5"/>
      <c r="E12" s="5"/>
      <c r="F12" s="5"/>
      <c r="G12" s="5"/>
      <c r="H12" s="5"/>
      <c r="I12" s="303"/>
      <c r="J12" s="303"/>
      <c r="K12" s="201"/>
    </row>
    <row r="13" spans="1:11" ht="14.4" x14ac:dyDescent="0.25">
      <c r="A13" s="293">
        <v>5</v>
      </c>
      <c r="B13" s="201"/>
      <c r="C13" s="5"/>
      <c r="D13" s="5"/>
      <c r="E13" s="5"/>
      <c r="F13" s="5"/>
      <c r="G13" s="5"/>
      <c r="H13" s="5"/>
      <c r="I13" s="303"/>
      <c r="J13" s="303"/>
      <c r="K13" s="201"/>
    </row>
    <row r="14" spans="1:11" ht="14.4" x14ac:dyDescent="0.25">
      <c r="A14" s="293">
        <v>6</v>
      </c>
      <c r="B14" s="201"/>
      <c r="C14" s="5"/>
      <c r="D14" s="5"/>
      <c r="E14" s="5"/>
      <c r="F14" s="5"/>
      <c r="G14" s="5"/>
      <c r="H14" s="5"/>
      <c r="I14" s="303"/>
      <c r="J14" s="303"/>
      <c r="K14" s="201"/>
    </row>
    <row r="15" spans="1:11" ht="14.4" x14ac:dyDescent="0.25">
      <c r="A15" s="293">
        <v>7</v>
      </c>
      <c r="B15" s="201"/>
      <c r="C15" s="5"/>
      <c r="D15" s="5"/>
      <c r="E15" s="5"/>
      <c r="F15" s="5"/>
      <c r="G15" s="5"/>
      <c r="H15" s="5"/>
      <c r="I15" s="303"/>
      <c r="J15" s="303"/>
      <c r="K15" s="201"/>
    </row>
    <row r="16" spans="1:11" ht="14.4" x14ac:dyDescent="0.25">
      <c r="A16" s="293">
        <v>8</v>
      </c>
      <c r="B16" s="201"/>
      <c r="C16" s="5"/>
      <c r="D16" s="5"/>
      <c r="E16" s="5"/>
      <c r="F16" s="5"/>
      <c r="G16" s="5"/>
      <c r="H16" s="5"/>
      <c r="I16" s="303"/>
      <c r="J16" s="303"/>
      <c r="K16" s="201"/>
    </row>
    <row r="17" spans="1:13" ht="14.4" x14ac:dyDescent="0.25">
      <c r="A17" s="293">
        <v>9</v>
      </c>
      <c r="B17" s="9"/>
      <c r="C17" s="9"/>
      <c r="D17" s="9"/>
      <c r="E17" s="9"/>
      <c r="F17" s="9"/>
      <c r="G17" s="9"/>
      <c r="H17" s="9"/>
      <c r="I17" s="9"/>
      <c r="J17" s="9"/>
      <c r="K17" s="9"/>
      <c r="M17" t="s">
        <v>11</v>
      </c>
    </row>
    <row r="18" spans="1:13" ht="14.4" x14ac:dyDescent="0.25">
      <c r="A18" s="293">
        <v>10</v>
      </c>
      <c r="B18" s="9"/>
      <c r="C18" s="9"/>
      <c r="D18" s="9"/>
      <c r="E18" s="9"/>
      <c r="F18" s="9"/>
      <c r="G18" s="9"/>
      <c r="H18" s="9"/>
      <c r="I18" s="9"/>
      <c r="J18" s="9"/>
      <c r="K18" s="9"/>
    </row>
    <row r="19" spans="1:13" ht="14.4" x14ac:dyDescent="0.25">
      <c r="A19" s="293">
        <v>11</v>
      </c>
      <c r="B19" s="9"/>
      <c r="C19" s="9"/>
      <c r="D19" s="9"/>
      <c r="E19" s="9"/>
      <c r="F19" s="9"/>
      <c r="G19" s="9"/>
      <c r="H19" s="9"/>
      <c r="I19" s="9"/>
      <c r="J19" s="9"/>
      <c r="K19" s="9"/>
    </row>
    <row r="20" spans="1:13" ht="14.4" x14ac:dyDescent="0.25">
      <c r="A20" s="293">
        <v>12</v>
      </c>
      <c r="B20" s="9"/>
      <c r="C20" s="9"/>
      <c r="D20" s="9"/>
      <c r="E20" s="9"/>
      <c r="F20" s="9"/>
      <c r="G20" s="9"/>
      <c r="H20" s="9"/>
      <c r="I20" s="9"/>
      <c r="J20" s="9"/>
      <c r="K20" s="9"/>
    </row>
    <row r="21" spans="1:13" ht="14.4" x14ac:dyDescent="0.25">
      <c r="A21" s="293">
        <v>13</v>
      </c>
      <c r="B21" s="9"/>
      <c r="C21" s="9"/>
      <c r="D21" s="9"/>
      <c r="E21" s="9"/>
      <c r="F21" s="9"/>
      <c r="G21" s="9"/>
      <c r="H21" s="9"/>
      <c r="I21" s="9"/>
      <c r="J21" s="9"/>
      <c r="K21" s="19" t="s">
        <v>419</v>
      </c>
    </row>
    <row r="22" spans="1:13" ht="14.4" x14ac:dyDescent="0.25">
      <c r="A22" s="293">
        <v>14</v>
      </c>
      <c r="B22" s="9"/>
      <c r="C22" s="9"/>
      <c r="D22" s="9"/>
      <c r="E22" s="9"/>
      <c r="F22" s="9"/>
      <c r="G22" s="9"/>
      <c r="H22" s="9"/>
      <c r="I22" s="9"/>
      <c r="J22" s="9"/>
      <c r="K22" s="9"/>
    </row>
    <row r="23" spans="1:13" x14ac:dyDescent="0.25">
      <c r="A23" s="19" t="s">
        <v>7</v>
      </c>
      <c r="B23" s="9"/>
      <c r="C23" s="9"/>
      <c r="D23" s="9"/>
      <c r="E23" s="9"/>
      <c r="F23" s="9"/>
      <c r="G23" s="9"/>
      <c r="H23" s="9"/>
      <c r="I23" s="9"/>
      <c r="J23" s="9"/>
      <c r="K23" s="9"/>
    </row>
    <row r="24" spans="1:13" x14ac:dyDescent="0.25">
      <c r="A24" s="19" t="s">
        <v>7</v>
      </c>
      <c r="B24" s="9"/>
      <c r="C24" s="9"/>
      <c r="D24" s="9"/>
      <c r="E24" s="9"/>
      <c r="F24" s="9"/>
      <c r="G24" s="9"/>
      <c r="H24" s="9"/>
      <c r="I24" s="9"/>
      <c r="J24" s="9"/>
      <c r="K24" s="9"/>
    </row>
    <row r="25" spans="1:13" x14ac:dyDescent="0.25">
      <c r="A25" s="30" t="s">
        <v>19</v>
      </c>
      <c r="B25" s="9"/>
      <c r="C25" s="9"/>
      <c r="D25" s="9"/>
      <c r="E25" s="9"/>
      <c r="F25" s="9"/>
      <c r="G25" s="9"/>
      <c r="H25" s="9"/>
      <c r="I25" s="9"/>
      <c r="J25" s="9"/>
      <c r="K25" s="9"/>
    </row>
    <row r="28" spans="1:13" ht="12.75" customHeight="1" x14ac:dyDescent="0.25">
      <c r="A28" s="203"/>
      <c r="B28" s="203"/>
      <c r="C28" s="203"/>
      <c r="D28" s="203"/>
      <c r="E28" s="203"/>
      <c r="F28" s="203"/>
    </row>
    <row r="29" spans="1:13" ht="12.75" customHeight="1" x14ac:dyDescent="0.25">
      <c r="A29" s="203" t="s">
        <v>12</v>
      </c>
      <c r="B29" s="203"/>
      <c r="C29" s="203"/>
      <c r="D29" s="203"/>
      <c r="E29" s="203"/>
      <c r="F29" s="203"/>
      <c r="G29" s="584" t="s">
        <v>13</v>
      </c>
      <c r="H29" s="584"/>
      <c r="I29" s="584"/>
      <c r="J29" s="584"/>
      <c r="K29" s="584"/>
    </row>
    <row r="30" spans="1:13" ht="12.75" customHeight="1" x14ac:dyDescent="0.25">
      <c r="A30" s="203"/>
      <c r="B30" s="203"/>
      <c r="C30" s="203"/>
      <c r="D30" s="203"/>
      <c r="E30" s="203"/>
      <c r="F30" s="203"/>
      <c r="G30" s="584" t="s">
        <v>14</v>
      </c>
      <c r="H30" s="584"/>
      <c r="I30" s="584"/>
      <c r="J30" s="584"/>
      <c r="K30" s="584"/>
    </row>
    <row r="31" spans="1:13" ht="12.75" customHeight="1" x14ac:dyDescent="0.25">
      <c r="F31" s="203"/>
      <c r="H31" s="204" t="s">
        <v>89</v>
      </c>
      <c r="I31" s="304"/>
      <c r="J31" s="304"/>
    </row>
    <row r="32" spans="1:13" x14ac:dyDescent="0.25">
      <c r="H32" s="205" t="s">
        <v>86</v>
      </c>
      <c r="I32" s="305"/>
      <c r="J32" s="305"/>
    </row>
  </sheetData>
  <mergeCells count="12">
    <mergeCell ref="A1:H1"/>
    <mergeCell ref="K6:K7"/>
    <mergeCell ref="G29:K29"/>
    <mergeCell ref="I6:I7"/>
    <mergeCell ref="J6:J7"/>
    <mergeCell ref="A2:K2"/>
    <mergeCell ref="A4:K4"/>
    <mergeCell ref="G30:K30"/>
    <mergeCell ref="A6:A7"/>
    <mergeCell ref="B6:B7"/>
    <mergeCell ref="C6:E6"/>
    <mergeCell ref="F6:H6"/>
  </mergeCells>
  <printOptions horizontalCentered="1"/>
  <pageMargins left="0.70866141732283472" right="0.70866141732283472" top="0.23622047244094491" bottom="0" header="0.31496062992125984" footer="0.31496062992125984"/>
  <pageSetup paperSize="9" scale="9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85" zoomScaleNormal="85" zoomScaleSheetLayoutView="73" workbookViewId="0">
      <selection activeCell="E27" sqref="E27"/>
    </sheetView>
  </sheetViews>
  <sheetFormatPr defaultRowHeight="13.2" x14ac:dyDescent="0.25"/>
  <cols>
    <col min="1" max="1" width="7.44140625" customWidth="1"/>
    <col min="2" max="2" width="14" customWidth="1"/>
    <col min="3" max="4" width="12.6640625" customWidth="1"/>
    <col min="5" max="5" width="14.44140625" customWidth="1"/>
    <col min="6" max="6" width="17" customWidth="1"/>
    <col min="7" max="7" width="14.109375" customWidth="1"/>
    <col min="8" max="8" width="17" customWidth="1"/>
    <col min="9" max="9" width="13" customWidth="1"/>
    <col min="10" max="10" width="17" customWidth="1"/>
    <col min="11" max="11" width="11.33203125" customWidth="1"/>
    <col min="12" max="12" width="19.33203125" customWidth="1"/>
  </cols>
  <sheetData>
    <row r="1" spans="1:12" ht="15.6" x14ac:dyDescent="0.3">
      <c r="A1" s="88"/>
      <c r="B1" s="88"/>
      <c r="C1" s="88"/>
      <c r="D1" s="88"/>
      <c r="E1" s="88"/>
      <c r="F1" s="88"/>
      <c r="G1" s="88"/>
      <c r="H1" s="88"/>
      <c r="K1" s="599" t="s">
        <v>90</v>
      </c>
      <c r="L1" s="599"/>
    </row>
    <row r="2" spans="1:12" ht="15.6" x14ac:dyDescent="0.3">
      <c r="A2" s="709" t="s">
        <v>0</v>
      </c>
      <c r="B2" s="709"/>
      <c r="C2" s="709"/>
      <c r="D2" s="709"/>
      <c r="E2" s="709"/>
      <c r="F2" s="709"/>
      <c r="G2" s="709"/>
      <c r="H2" s="709"/>
      <c r="I2" s="88"/>
      <c r="J2" s="88"/>
      <c r="K2" s="88"/>
      <c r="L2" s="88"/>
    </row>
    <row r="3" spans="1:12" ht="21" x14ac:dyDescent="0.4">
      <c r="A3" s="628" t="s">
        <v>674</v>
      </c>
      <c r="B3" s="628"/>
      <c r="C3" s="628"/>
      <c r="D3" s="628"/>
      <c r="E3" s="628"/>
      <c r="F3" s="628"/>
      <c r="G3" s="628"/>
      <c r="H3" s="628"/>
      <c r="I3" s="88"/>
      <c r="J3" s="88"/>
      <c r="K3" s="88"/>
      <c r="L3" s="88"/>
    </row>
    <row r="4" spans="1:12" x14ac:dyDescent="0.25">
      <c r="A4" s="88"/>
      <c r="B4" s="88"/>
      <c r="C4" s="88"/>
      <c r="D4" s="88"/>
      <c r="E4" s="88"/>
      <c r="F4" s="88"/>
      <c r="G4" s="88"/>
      <c r="H4" s="88"/>
      <c r="I4" s="88"/>
      <c r="J4" s="88"/>
      <c r="K4" s="88"/>
      <c r="L4" s="88"/>
    </row>
    <row r="5" spans="1:12" ht="15.6" x14ac:dyDescent="0.3">
      <c r="A5" s="711" t="s">
        <v>714</v>
      </c>
      <c r="B5" s="711"/>
      <c r="C5" s="711"/>
      <c r="D5" s="711"/>
      <c r="E5" s="711"/>
      <c r="F5" s="711"/>
      <c r="G5" s="711"/>
      <c r="H5" s="711"/>
      <c r="I5" s="711"/>
      <c r="J5" s="711"/>
      <c r="K5" s="711"/>
      <c r="L5" s="711"/>
    </row>
    <row r="6" spans="1:12" x14ac:dyDescent="0.25">
      <c r="A6" s="88"/>
      <c r="B6" s="88"/>
      <c r="C6" s="88"/>
      <c r="D6" s="88"/>
      <c r="E6" s="88"/>
      <c r="F6" s="88"/>
      <c r="G6" s="88"/>
      <c r="H6" s="88"/>
      <c r="I6" s="88"/>
      <c r="J6" s="88"/>
      <c r="K6" s="88"/>
      <c r="L6" s="88"/>
    </row>
    <row r="7" spans="1:12" x14ac:dyDescent="0.25">
      <c r="A7" s="483" t="s">
        <v>169</v>
      </c>
      <c r="B7" s="483"/>
      <c r="C7" s="88"/>
      <c r="D7" s="88"/>
      <c r="E7" s="88"/>
      <c r="F7" s="88"/>
      <c r="G7" s="88"/>
      <c r="H7" s="296"/>
      <c r="I7" s="88"/>
      <c r="J7" s="88"/>
      <c r="K7" s="88"/>
      <c r="L7" s="88"/>
    </row>
    <row r="8" spans="1:12" ht="17.399999999999999" x14ac:dyDescent="0.3">
      <c r="A8" s="90"/>
      <c r="B8" s="90"/>
      <c r="C8" s="88"/>
      <c r="D8" s="88"/>
      <c r="E8" s="88"/>
      <c r="F8" s="88"/>
      <c r="G8" s="88"/>
      <c r="H8" s="88"/>
      <c r="I8" s="115"/>
      <c r="J8" s="131"/>
      <c r="K8" s="115" t="s">
        <v>882</v>
      </c>
      <c r="L8" s="88"/>
    </row>
    <row r="9" spans="1:12" ht="27.75" customHeight="1" x14ac:dyDescent="0.25">
      <c r="A9" s="707" t="s">
        <v>229</v>
      </c>
      <c r="B9" s="707" t="s">
        <v>228</v>
      </c>
      <c r="C9" s="518" t="s">
        <v>513</v>
      </c>
      <c r="D9" s="518" t="s">
        <v>514</v>
      </c>
      <c r="E9" s="713" t="s">
        <v>515</v>
      </c>
      <c r="F9" s="713"/>
      <c r="G9" s="713" t="s">
        <v>470</v>
      </c>
      <c r="H9" s="713"/>
      <c r="I9" s="713" t="s">
        <v>239</v>
      </c>
      <c r="J9" s="713"/>
      <c r="K9" s="714" t="s">
        <v>241</v>
      </c>
      <c r="L9" s="714"/>
    </row>
    <row r="10" spans="1:12" ht="26.4" x14ac:dyDescent="0.25">
      <c r="A10" s="708"/>
      <c r="B10" s="708"/>
      <c r="C10" s="518"/>
      <c r="D10" s="518"/>
      <c r="E10" s="5" t="s">
        <v>227</v>
      </c>
      <c r="F10" s="5" t="s">
        <v>208</v>
      </c>
      <c r="G10" s="5" t="s">
        <v>227</v>
      </c>
      <c r="H10" s="5" t="s">
        <v>208</v>
      </c>
      <c r="I10" s="5" t="s">
        <v>227</v>
      </c>
      <c r="J10" s="5" t="s">
        <v>208</v>
      </c>
      <c r="K10" s="5" t="s">
        <v>227</v>
      </c>
      <c r="L10" s="5" t="s">
        <v>208</v>
      </c>
    </row>
    <row r="11" spans="1:12" s="15" customFormat="1" x14ac:dyDescent="0.25">
      <c r="A11" s="92">
        <v>1</v>
      </c>
      <c r="B11" s="92">
        <v>2</v>
      </c>
      <c r="C11" s="92">
        <v>3</v>
      </c>
      <c r="D11" s="92">
        <v>4</v>
      </c>
      <c r="E11" s="92">
        <v>5</v>
      </c>
      <c r="F11" s="92">
        <v>6</v>
      </c>
      <c r="G11" s="92">
        <v>7</v>
      </c>
      <c r="H11" s="92">
        <v>8</v>
      </c>
      <c r="I11" s="92">
        <v>9</v>
      </c>
      <c r="J11" s="92">
        <v>10</v>
      </c>
      <c r="K11" s="92">
        <v>11</v>
      </c>
      <c r="L11" s="92">
        <v>12</v>
      </c>
    </row>
    <row r="12" spans="1:12" x14ac:dyDescent="0.25">
      <c r="A12" s="95">
        <v>1</v>
      </c>
      <c r="B12" s="451" t="s">
        <v>918</v>
      </c>
      <c r="C12" s="95">
        <v>76</v>
      </c>
      <c r="D12" s="95">
        <v>12535</v>
      </c>
      <c r="E12" s="95">
        <v>76</v>
      </c>
      <c r="F12" s="95">
        <v>12535</v>
      </c>
      <c r="G12" s="95">
        <v>96</v>
      </c>
      <c r="H12" s="95">
        <v>13789</v>
      </c>
      <c r="I12" s="95">
        <v>96</v>
      </c>
      <c r="J12" s="95">
        <v>13789</v>
      </c>
      <c r="K12" s="95">
        <v>76</v>
      </c>
      <c r="L12" s="95">
        <v>335</v>
      </c>
    </row>
    <row r="13" spans="1:12" x14ac:dyDescent="0.25">
      <c r="A13" s="95">
        <v>2</v>
      </c>
      <c r="B13" s="451" t="s">
        <v>919</v>
      </c>
      <c r="C13" s="95">
        <v>124</v>
      </c>
      <c r="D13" s="95">
        <v>7298</v>
      </c>
      <c r="E13" s="95">
        <v>124</v>
      </c>
      <c r="F13" s="95">
        <v>7298</v>
      </c>
      <c r="G13" s="95">
        <v>144</v>
      </c>
      <c r="H13" s="95">
        <v>8027</v>
      </c>
      <c r="I13" s="95">
        <v>144</v>
      </c>
      <c r="J13" s="95">
        <v>8027</v>
      </c>
      <c r="K13" s="95">
        <v>124</v>
      </c>
      <c r="L13" s="95">
        <v>125</v>
      </c>
    </row>
    <row r="14" spans="1:12" x14ac:dyDescent="0.25">
      <c r="A14" s="95">
        <v>3</v>
      </c>
      <c r="B14" s="451" t="s">
        <v>838</v>
      </c>
      <c r="C14" s="95">
        <v>25</v>
      </c>
      <c r="D14" s="95">
        <v>2997</v>
      </c>
      <c r="E14" s="95">
        <v>25</v>
      </c>
      <c r="F14" s="95">
        <v>2997</v>
      </c>
      <c r="G14" s="95">
        <v>36</v>
      </c>
      <c r="H14" s="95">
        <v>3297</v>
      </c>
      <c r="I14" s="95">
        <v>36</v>
      </c>
      <c r="J14" s="95">
        <v>3297</v>
      </c>
      <c r="K14" s="95">
        <v>25</v>
      </c>
      <c r="L14" s="95">
        <v>38</v>
      </c>
    </row>
    <row r="15" spans="1:12" x14ac:dyDescent="0.25">
      <c r="A15" s="91" t="s">
        <v>19</v>
      </c>
      <c r="B15" s="91"/>
      <c r="C15" s="450">
        <f>SUM(C12:C14)</f>
        <v>225</v>
      </c>
      <c r="D15" s="450">
        <v>22830</v>
      </c>
      <c r="E15" s="450">
        <f>SUM(E12:E14)</f>
        <v>225</v>
      </c>
      <c r="F15" s="450">
        <v>22830</v>
      </c>
      <c r="G15" s="450">
        <f t="shared" ref="G15:L15" si="0">SUM(G12:G14)</f>
        <v>276</v>
      </c>
      <c r="H15" s="450">
        <f t="shared" si="0"/>
        <v>25113</v>
      </c>
      <c r="I15" s="450">
        <f t="shared" si="0"/>
        <v>276</v>
      </c>
      <c r="J15" s="450">
        <f t="shared" si="0"/>
        <v>25113</v>
      </c>
      <c r="K15" s="450">
        <f t="shared" si="0"/>
        <v>225</v>
      </c>
      <c r="L15" s="450">
        <f t="shared" si="0"/>
        <v>498</v>
      </c>
    </row>
    <row r="16" spans="1:12" x14ac:dyDescent="0.25">
      <c r="A16" s="98"/>
      <c r="B16" s="98"/>
      <c r="C16" s="88"/>
      <c r="D16" s="88"/>
      <c r="E16" s="88"/>
      <c r="F16" s="88"/>
      <c r="G16" s="88"/>
      <c r="H16" s="88"/>
      <c r="I16" s="88"/>
      <c r="J16" s="88"/>
      <c r="K16" s="88"/>
      <c r="L16" s="88"/>
    </row>
    <row r="17" spans="1:12" x14ac:dyDescent="0.25">
      <c r="A17" s="88"/>
      <c r="B17" s="88"/>
      <c r="C17" s="88"/>
      <c r="D17" s="88"/>
      <c r="E17" s="88"/>
      <c r="F17" s="88"/>
      <c r="G17" s="88"/>
      <c r="H17" s="88"/>
      <c r="I17" s="88"/>
      <c r="J17" s="88"/>
      <c r="K17" s="88"/>
      <c r="L17" s="88"/>
    </row>
    <row r="18" spans="1:12" x14ac:dyDescent="0.25">
      <c r="A18" s="88"/>
      <c r="B18" s="88"/>
      <c r="C18" s="88"/>
      <c r="D18" s="88"/>
      <c r="E18" s="88"/>
      <c r="F18" s="88"/>
      <c r="G18" s="88"/>
      <c r="H18" s="88"/>
      <c r="I18" s="88"/>
      <c r="J18" s="88"/>
      <c r="K18" s="88"/>
      <c r="L18" s="88"/>
    </row>
    <row r="20" spans="1:12" x14ac:dyDescent="0.25">
      <c r="A20" s="710"/>
      <c r="B20" s="710"/>
      <c r="C20" s="710"/>
      <c r="D20" s="710"/>
      <c r="E20" s="710"/>
      <c r="F20" s="710"/>
      <c r="G20" s="710"/>
      <c r="H20" s="710"/>
      <c r="I20" s="710"/>
      <c r="J20" s="710"/>
      <c r="K20" s="710"/>
      <c r="L20" s="710"/>
    </row>
    <row r="21" spans="1:12" x14ac:dyDescent="0.25">
      <c r="A21" s="88"/>
      <c r="B21" s="88"/>
      <c r="C21" s="88"/>
      <c r="D21" s="88"/>
      <c r="E21" s="88"/>
      <c r="F21" s="88"/>
      <c r="G21" s="88"/>
      <c r="H21" s="88"/>
      <c r="I21" s="88"/>
      <c r="J21" s="88"/>
      <c r="K21" s="88"/>
      <c r="L21" s="88"/>
    </row>
    <row r="22" spans="1:12" ht="15.6" x14ac:dyDescent="0.3">
      <c r="A22" s="101" t="s">
        <v>12</v>
      </c>
      <c r="B22" s="101"/>
      <c r="C22" s="101"/>
      <c r="D22" s="101"/>
      <c r="E22" s="101"/>
      <c r="F22" s="101"/>
      <c r="G22" s="101"/>
      <c r="H22" s="101"/>
      <c r="I22" s="712"/>
      <c r="J22" s="712"/>
      <c r="K22" s="88"/>
      <c r="L22" s="88"/>
    </row>
    <row r="23" spans="1:12" ht="15.75" customHeight="1" x14ac:dyDescent="0.25">
      <c r="A23" s="583" t="s">
        <v>14</v>
      </c>
      <c r="B23" s="583"/>
      <c r="C23" s="583"/>
      <c r="D23" s="583"/>
      <c r="E23" s="583"/>
      <c r="F23" s="583"/>
      <c r="G23" s="583"/>
      <c r="H23" s="583"/>
      <c r="I23" s="583"/>
      <c r="J23" s="583"/>
      <c r="K23" s="88"/>
      <c r="L23" s="88"/>
    </row>
    <row r="24" spans="1:12" ht="15.6" customHeight="1" x14ac:dyDescent="0.25">
      <c r="A24" s="583" t="s">
        <v>15</v>
      </c>
      <c r="B24" s="583"/>
      <c r="C24" s="583"/>
      <c r="D24" s="583"/>
      <c r="E24" s="583"/>
      <c r="F24" s="583"/>
      <c r="G24" s="583"/>
      <c r="H24" s="583"/>
      <c r="I24" s="583"/>
      <c r="J24" s="583"/>
      <c r="K24" s="88"/>
      <c r="L24" s="88"/>
    </row>
    <row r="25" spans="1:12" x14ac:dyDescent="0.25">
      <c r="A25" s="88"/>
      <c r="B25" s="88"/>
      <c r="C25" s="88"/>
      <c r="D25" s="88"/>
      <c r="E25" s="88"/>
      <c r="F25" s="88"/>
      <c r="I25" s="36" t="s">
        <v>86</v>
      </c>
      <c r="J25" s="36"/>
      <c r="K25" s="36"/>
      <c r="L25" s="36"/>
    </row>
  </sheetData>
  <mergeCells count="18">
    <mergeCell ref="K1:L1"/>
    <mergeCell ref="A23:J23"/>
    <mergeCell ref="I22:J22"/>
    <mergeCell ref="G9:H9"/>
    <mergeCell ref="D9:D10"/>
    <mergeCell ref="E9:F9"/>
    <mergeCell ref="I9:J9"/>
    <mergeCell ref="K9:L9"/>
    <mergeCell ref="A24:J24"/>
    <mergeCell ref="B9:B10"/>
    <mergeCell ref="A9:A10"/>
    <mergeCell ref="C9:C10"/>
    <mergeCell ref="A2:H2"/>
    <mergeCell ref="A3:H3"/>
    <mergeCell ref="A20:H20"/>
    <mergeCell ref="I20:L20"/>
    <mergeCell ref="A7:B7"/>
    <mergeCell ref="A5:L5"/>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SheetLayoutView="100" workbookViewId="0">
      <selection activeCell="D21" sqref="D21"/>
    </sheetView>
  </sheetViews>
  <sheetFormatPr defaultColWidth="8.88671875" defaultRowHeight="13.2" x14ac:dyDescent="0.25"/>
  <cols>
    <col min="1" max="1" width="11.109375" style="88" customWidth="1"/>
    <col min="2" max="2" width="19.109375" style="88" customWidth="1"/>
    <col min="3" max="3" width="20.5546875" style="88" customWidth="1"/>
    <col min="4" max="4" width="22.33203125" style="88" customWidth="1"/>
    <col min="5" max="5" width="25.44140625" style="88" customWidth="1"/>
    <col min="6" max="6" width="27.44140625" style="88" customWidth="1"/>
    <col min="7" max="16384" width="8.88671875" style="88"/>
  </cols>
  <sheetData>
    <row r="1" spans="1:7" ht="12.75" customHeight="1" x14ac:dyDescent="0.25">
      <c r="D1" s="283"/>
      <c r="E1" s="283"/>
      <c r="F1" s="284" t="s">
        <v>103</v>
      </c>
    </row>
    <row r="2" spans="1:7" ht="15" customHeight="1" x14ac:dyDescent="0.3">
      <c r="B2" s="709" t="s">
        <v>0</v>
      </c>
      <c r="C2" s="709"/>
      <c r="D2" s="709"/>
      <c r="E2" s="709"/>
      <c r="F2" s="709"/>
    </row>
    <row r="3" spans="1:7" ht="21" x14ac:dyDescent="0.4">
      <c r="B3" s="628" t="s">
        <v>674</v>
      </c>
      <c r="C3" s="628"/>
      <c r="D3" s="628"/>
      <c r="E3" s="628"/>
      <c r="F3" s="628"/>
    </row>
    <row r="4" spans="1:7" ht="11.25" customHeight="1" x14ac:dyDescent="0.25"/>
    <row r="5" spans="1:7" x14ac:dyDescent="0.25">
      <c r="A5" s="716" t="s">
        <v>467</v>
      </c>
      <c r="B5" s="716"/>
      <c r="C5" s="716"/>
      <c r="D5" s="716"/>
      <c r="E5" s="716"/>
      <c r="F5" s="716"/>
    </row>
    <row r="6" spans="1:7" ht="8.4" customHeight="1" x14ac:dyDescent="0.3">
      <c r="A6" s="89"/>
      <c r="B6" s="89"/>
      <c r="C6" s="89"/>
      <c r="D6" s="89"/>
      <c r="E6" s="89"/>
      <c r="F6" s="89"/>
    </row>
    <row r="7" spans="1:7" ht="18" customHeight="1" x14ac:dyDescent="0.25">
      <c r="A7" s="483" t="s">
        <v>835</v>
      </c>
      <c r="B7" s="483"/>
    </row>
    <row r="8" spans="1:7" ht="18" hidden="1" customHeight="1" x14ac:dyDescent="0.3">
      <c r="A8" s="90" t="s">
        <v>1</v>
      </c>
    </row>
    <row r="9" spans="1:7" ht="30.6" customHeight="1" x14ac:dyDescent="0.25">
      <c r="A9" s="707" t="s">
        <v>2</v>
      </c>
      <c r="B9" s="707" t="s">
        <v>3</v>
      </c>
      <c r="C9" s="717" t="s">
        <v>463</v>
      </c>
      <c r="D9" s="718"/>
      <c r="E9" s="717" t="s">
        <v>466</v>
      </c>
      <c r="F9" s="719"/>
    </row>
    <row r="10" spans="1:7" s="102" customFormat="1" ht="26.4" x14ac:dyDescent="0.25">
      <c r="A10" s="707"/>
      <c r="B10" s="707"/>
      <c r="C10" s="92" t="s">
        <v>464</v>
      </c>
      <c r="D10" s="92" t="s">
        <v>465</v>
      </c>
      <c r="E10" s="92" t="s">
        <v>464</v>
      </c>
      <c r="F10" s="92" t="s">
        <v>465</v>
      </c>
      <c r="G10" s="123"/>
    </row>
    <row r="11" spans="1:7" s="163" customFormat="1" x14ac:dyDescent="0.25">
      <c r="A11" s="162">
        <v>1</v>
      </c>
      <c r="B11" s="162">
        <v>2</v>
      </c>
      <c r="C11" s="162">
        <v>3</v>
      </c>
      <c r="D11" s="162">
        <v>4</v>
      </c>
      <c r="E11" s="162">
        <v>5</v>
      </c>
      <c r="F11" s="162">
        <v>6</v>
      </c>
    </row>
    <row r="12" spans="1:7" ht="14.4" x14ac:dyDescent="0.25">
      <c r="A12" s="293">
        <v>1</v>
      </c>
      <c r="B12" s="359" t="s">
        <v>836</v>
      </c>
      <c r="C12" s="95">
        <v>54</v>
      </c>
      <c r="D12" s="95">
        <v>54</v>
      </c>
      <c r="E12" s="95">
        <v>62</v>
      </c>
      <c r="F12" s="95">
        <v>62</v>
      </c>
    </row>
    <row r="13" spans="1:7" ht="14.4" x14ac:dyDescent="0.25">
      <c r="A13" s="293">
        <v>2</v>
      </c>
      <c r="B13" s="359" t="s">
        <v>837</v>
      </c>
      <c r="C13" s="95">
        <v>104</v>
      </c>
      <c r="D13" s="95">
        <v>104</v>
      </c>
      <c r="E13" s="95">
        <v>63</v>
      </c>
      <c r="F13" s="95">
        <v>63</v>
      </c>
    </row>
    <row r="14" spans="1:7" ht="14.4" x14ac:dyDescent="0.25">
      <c r="A14" s="293">
        <v>3</v>
      </c>
      <c r="B14" s="359" t="s">
        <v>838</v>
      </c>
      <c r="C14" s="95">
        <v>30</v>
      </c>
      <c r="D14" s="95">
        <v>30</v>
      </c>
      <c r="E14" s="95">
        <v>25</v>
      </c>
      <c r="F14" s="95">
        <v>25</v>
      </c>
    </row>
    <row r="15" spans="1:7" x14ac:dyDescent="0.25">
      <c r="A15" s="91" t="s">
        <v>19</v>
      </c>
      <c r="B15" s="96"/>
      <c r="C15" s="380">
        <f>SUM(C12:C14)</f>
        <v>188</v>
      </c>
      <c r="D15" s="380">
        <f>SUM(D12:D14)</f>
        <v>188</v>
      </c>
      <c r="E15" s="380">
        <f>SUM(E12:E14)</f>
        <v>150</v>
      </c>
      <c r="F15" s="380">
        <f>SUM(F12:F14)</f>
        <v>150</v>
      </c>
    </row>
    <row r="16" spans="1:7" x14ac:dyDescent="0.25">
      <c r="A16" s="99"/>
      <c r="B16" s="100"/>
      <c r="C16" s="100"/>
      <c r="D16" s="100"/>
      <c r="E16" s="100"/>
      <c r="F16" s="100"/>
    </row>
    <row r="17" spans="1:6" x14ac:dyDescent="0.25">
      <c r="C17" s="88" t="s">
        <v>11</v>
      </c>
    </row>
    <row r="18" spans="1:6" ht="15.75" customHeight="1" x14ac:dyDescent="0.3">
      <c r="A18" s="101" t="s">
        <v>12</v>
      </c>
      <c r="B18" s="101"/>
      <c r="C18" s="101"/>
      <c r="D18" s="101"/>
      <c r="E18" s="101"/>
      <c r="F18" s="101"/>
    </row>
    <row r="19" spans="1:6" ht="15.6" customHeight="1" x14ac:dyDescent="0.25">
      <c r="A19" s="583" t="s">
        <v>14</v>
      </c>
      <c r="B19" s="583"/>
      <c r="C19" s="583"/>
      <c r="D19" s="583"/>
      <c r="E19" s="583"/>
      <c r="F19" s="583"/>
    </row>
    <row r="20" spans="1:6" ht="15.6" x14ac:dyDescent="0.25">
      <c r="A20" s="583" t="s">
        <v>15</v>
      </c>
      <c r="B20" s="583"/>
      <c r="C20" s="583"/>
      <c r="D20" s="583"/>
      <c r="E20" s="583"/>
      <c r="F20" s="583"/>
    </row>
    <row r="22" spans="1:6" x14ac:dyDescent="0.25">
      <c r="A22" s="715"/>
      <c r="B22" s="715"/>
      <c r="C22" s="715"/>
      <c r="D22" s="715"/>
      <c r="E22" s="715"/>
      <c r="F22" s="715"/>
    </row>
  </sheetData>
  <mergeCells count="11">
    <mergeCell ref="A20:F20"/>
    <mergeCell ref="A22:F22"/>
    <mergeCell ref="A19:F19"/>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85" zoomScaleNormal="85" zoomScaleSheetLayoutView="100" workbookViewId="0">
      <selection activeCell="A32" sqref="A32:J32"/>
    </sheetView>
  </sheetViews>
  <sheetFormatPr defaultRowHeight="13.2" x14ac:dyDescent="0.25"/>
  <cols>
    <col min="2" max="2" width="13.109375" customWidth="1"/>
    <col min="3" max="3" width="16.44140625" customWidth="1"/>
    <col min="4" max="4" width="10.88671875" customWidth="1"/>
    <col min="5" max="5" width="13.6640625" customWidth="1"/>
    <col min="6" max="6" width="14.33203125" customWidth="1"/>
    <col min="7" max="7" width="11.44140625" customWidth="1"/>
    <col min="8" max="8" width="12.33203125" customWidth="1"/>
    <col min="9" max="9" width="16.33203125" customWidth="1"/>
    <col min="10" max="10" width="28" customWidth="1"/>
  </cols>
  <sheetData>
    <row r="1" spans="1:13" ht="15.6" x14ac:dyDescent="0.3">
      <c r="A1" s="88"/>
      <c r="B1" s="88"/>
      <c r="C1" s="88"/>
      <c r="D1" s="629"/>
      <c r="E1" s="629"/>
      <c r="F1" s="41"/>
      <c r="G1" s="629" t="s">
        <v>469</v>
      </c>
      <c r="H1" s="629"/>
      <c r="I1" s="629"/>
      <c r="J1" s="629"/>
      <c r="K1" s="103"/>
      <c r="L1" s="88"/>
      <c r="M1" s="88"/>
    </row>
    <row r="2" spans="1:13" ht="15.6" x14ac:dyDescent="0.3">
      <c r="A2" s="709" t="s">
        <v>0</v>
      </c>
      <c r="B2" s="709"/>
      <c r="C2" s="709"/>
      <c r="D2" s="709"/>
      <c r="E2" s="709"/>
      <c r="F2" s="709"/>
      <c r="G2" s="709"/>
      <c r="H2" s="709"/>
      <c r="I2" s="709"/>
      <c r="J2" s="709"/>
      <c r="K2" s="88"/>
      <c r="L2" s="88"/>
      <c r="M2" s="88"/>
    </row>
    <row r="3" spans="1:13" ht="17.399999999999999" x14ac:dyDescent="0.3">
      <c r="A3" s="726" t="s">
        <v>674</v>
      </c>
      <c r="B3" s="726"/>
      <c r="C3" s="726"/>
      <c r="D3" s="726"/>
      <c r="E3" s="726"/>
      <c r="F3" s="726"/>
      <c r="G3" s="726"/>
      <c r="H3" s="726"/>
      <c r="I3" s="726"/>
      <c r="J3" s="726"/>
      <c r="K3" s="88"/>
      <c r="L3" s="88"/>
      <c r="M3" s="88"/>
    </row>
    <row r="4" spans="1:13" ht="15.6" x14ac:dyDescent="0.3">
      <c r="A4" s="711" t="s">
        <v>468</v>
      </c>
      <c r="B4" s="711"/>
      <c r="C4" s="711"/>
      <c r="D4" s="711"/>
      <c r="E4" s="711"/>
      <c r="F4" s="711"/>
      <c r="G4" s="711"/>
      <c r="H4" s="711"/>
      <c r="I4" s="711"/>
      <c r="J4" s="711"/>
      <c r="K4" s="88"/>
      <c r="L4" s="88"/>
      <c r="M4" s="88"/>
    </row>
    <row r="5" spans="1:13" ht="15.6" x14ac:dyDescent="0.3">
      <c r="A5" s="483" t="s">
        <v>835</v>
      </c>
      <c r="B5" s="483"/>
      <c r="C5" s="89"/>
      <c r="D5" s="89"/>
      <c r="E5" s="89"/>
      <c r="F5" s="89"/>
      <c r="G5" s="89"/>
      <c r="H5" s="89"/>
      <c r="I5" s="89"/>
      <c r="J5" s="89"/>
      <c r="K5" s="88"/>
      <c r="L5" s="88"/>
      <c r="M5" s="88"/>
    </row>
    <row r="6" spans="1:13" x14ac:dyDescent="0.25">
      <c r="A6" s="88"/>
      <c r="B6" s="88"/>
      <c r="C6" s="88"/>
      <c r="D6" s="88"/>
      <c r="E6" s="88"/>
      <c r="F6" s="88"/>
      <c r="G6" s="88"/>
      <c r="H6" s="88"/>
      <c r="I6" s="88"/>
      <c r="J6" s="88"/>
      <c r="K6" s="88"/>
      <c r="L6" s="88"/>
      <c r="M6" s="88"/>
    </row>
    <row r="7" spans="1:13" ht="17.399999999999999" x14ac:dyDescent="0.3">
      <c r="A7" s="90"/>
      <c r="B7" s="88"/>
      <c r="C7" s="88"/>
      <c r="D7" s="88"/>
      <c r="E7" s="88"/>
      <c r="F7" s="88"/>
      <c r="G7" s="88"/>
      <c r="H7" s="88"/>
      <c r="I7" s="88"/>
      <c r="J7" s="88"/>
      <c r="K7" s="88"/>
      <c r="L7" s="88"/>
      <c r="M7" s="88"/>
    </row>
    <row r="8" spans="1:13" ht="21.75" customHeight="1" x14ac:dyDescent="0.25">
      <c r="A8" s="721" t="s">
        <v>2</v>
      </c>
      <c r="B8" s="721" t="s">
        <v>3</v>
      </c>
      <c r="C8" s="723" t="s">
        <v>147</v>
      </c>
      <c r="D8" s="724"/>
      <c r="E8" s="724"/>
      <c r="F8" s="724"/>
      <c r="G8" s="724"/>
      <c r="H8" s="724"/>
      <c r="I8" s="724"/>
      <c r="J8" s="725"/>
      <c r="K8" s="88"/>
      <c r="L8" s="88"/>
      <c r="M8" s="88"/>
    </row>
    <row r="9" spans="1:13" ht="39.75" customHeight="1" x14ac:dyDescent="0.25">
      <c r="A9" s="722"/>
      <c r="B9" s="722"/>
      <c r="C9" s="92" t="s">
        <v>206</v>
      </c>
      <c r="D9" s="92" t="s">
        <v>127</v>
      </c>
      <c r="E9" s="92" t="s">
        <v>404</v>
      </c>
      <c r="F9" s="133" t="s">
        <v>173</v>
      </c>
      <c r="G9" s="133" t="s">
        <v>128</v>
      </c>
      <c r="H9" s="154" t="s">
        <v>205</v>
      </c>
      <c r="I9" s="154" t="s">
        <v>226</v>
      </c>
      <c r="J9" s="93" t="s">
        <v>19</v>
      </c>
      <c r="K9" s="102"/>
      <c r="L9" s="102"/>
      <c r="M9" s="102"/>
    </row>
    <row r="10" spans="1:13" s="15" customFormat="1" x14ac:dyDescent="0.25">
      <c r="A10" s="92">
        <v>1</v>
      </c>
      <c r="B10" s="92">
        <v>2</v>
      </c>
      <c r="C10" s="92">
        <v>3</v>
      </c>
      <c r="D10" s="92">
        <v>4</v>
      </c>
      <c r="E10" s="92">
        <v>5</v>
      </c>
      <c r="F10" s="92">
        <v>6</v>
      </c>
      <c r="G10" s="92">
        <v>7</v>
      </c>
      <c r="H10" s="94">
        <v>8</v>
      </c>
      <c r="I10" s="94">
        <v>9</v>
      </c>
      <c r="J10" s="93">
        <v>10</v>
      </c>
      <c r="K10" s="102"/>
      <c r="L10" s="102"/>
      <c r="M10" s="102"/>
    </row>
    <row r="11" spans="1:13" x14ac:dyDescent="0.25">
      <c r="A11" s="95">
        <v>1</v>
      </c>
      <c r="B11" s="96"/>
      <c r="C11" s="96"/>
      <c r="D11" s="96"/>
      <c r="E11" s="96"/>
      <c r="F11" s="96"/>
      <c r="G11" s="96"/>
      <c r="H11" s="155"/>
      <c r="I11" s="155"/>
      <c r="J11" s="97"/>
      <c r="K11" s="88"/>
      <c r="L11" s="88"/>
      <c r="M11" s="88"/>
    </row>
    <row r="12" spans="1:13" x14ac:dyDescent="0.25">
      <c r="A12" s="95">
        <v>2</v>
      </c>
      <c r="B12" s="96"/>
      <c r="C12" s="96"/>
      <c r="D12" s="96"/>
      <c r="E12" s="96"/>
      <c r="F12" s="96"/>
      <c r="G12" s="96"/>
      <c r="H12" s="155"/>
      <c r="I12" s="155"/>
      <c r="J12" s="97"/>
      <c r="K12" s="88"/>
      <c r="L12" s="88"/>
      <c r="M12" s="88"/>
    </row>
    <row r="13" spans="1:13" x14ac:dyDescent="0.25">
      <c r="A13" s="95">
        <v>3</v>
      </c>
      <c r="B13" s="96"/>
      <c r="C13" s="96"/>
      <c r="D13" s="96"/>
      <c r="E13" s="96"/>
      <c r="F13" s="96"/>
      <c r="G13" s="96"/>
      <c r="H13" s="155"/>
      <c r="I13" s="155"/>
      <c r="J13" s="97"/>
      <c r="K13" s="88"/>
      <c r="L13" s="88"/>
      <c r="M13" s="88"/>
    </row>
    <row r="14" spans="1:13" x14ac:dyDescent="0.25">
      <c r="A14" s="91" t="s">
        <v>19</v>
      </c>
      <c r="B14" s="96"/>
      <c r="C14" s="96"/>
      <c r="D14" s="96"/>
      <c r="E14" s="96"/>
      <c r="F14" s="96"/>
      <c r="G14" s="96"/>
      <c r="H14" s="155"/>
      <c r="I14" s="155"/>
      <c r="J14" s="97"/>
      <c r="L14" s="88"/>
      <c r="M14" s="88"/>
    </row>
    <row r="15" spans="1:13" x14ac:dyDescent="0.25">
      <c r="A15" s="98"/>
      <c r="B15" s="88"/>
      <c r="C15" s="88"/>
      <c r="D15" s="88"/>
      <c r="E15" s="88"/>
      <c r="F15" s="88"/>
      <c r="G15" s="88"/>
      <c r="H15" s="88"/>
      <c r="I15" s="88"/>
      <c r="J15" s="88"/>
      <c r="K15" s="88"/>
      <c r="L15" s="88"/>
      <c r="M15" s="88"/>
    </row>
    <row r="16" spans="1:13" x14ac:dyDescent="0.25">
      <c r="A16" s="88"/>
      <c r="B16" s="88"/>
      <c r="C16" s="88"/>
      <c r="D16" s="88"/>
      <c r="E16" s="88"/>
      <c r="F16" s="88"/>
      <c r="G16" s="88"/>
      <c r="H16" s="88"/>
      <c r="I16" s="88"/>
      <c r="J16" s="88"/>
      <c r="K16" s="88"/>
      <c r="L16" s="88"/>
      <c r="M16" s="88"/>
    </row>
    <row r="17" spans="1:13" x14ac:dyDescent="0.25">
      <c r="A17" s="88" t="s">
        <v>129</v>
      </c>
      <c r="B17" s="88"/>
      <c r="C17" s="88"/>
      <c r="D17" s="88"/>
      <c r="E17" s="88"/>
      <c r="F17" s="88"/>
      <c r="G17" s="88"/>
      <c r="H17" s="88"/>
      <c r="I17" s="88"/>
      <c r="J17" s="88"/>
      <c r="K17" s="88"/>
      <c r="L17" s="88"/>
      <c r="M17" s="88"/>
    </row>
    <row r="18" spans="1:13" x14ac:dyDescent="0.25">
      <c r="A18" s="88" t="s">
        <v>207</v>
      </c>
      <c r="B18" s="88"/>
      <c r="C18" s="88"/>
      <c r="D18" s="88"/>
      <c r="E18" s="88"/>
      <c r="F18" s="88"/>
      <c r="G18" s="88"/>
      <c r="H18" s="88"/>
      <c r="I18" s="88"/>
      <c r="J18" s="88"/>
      <c r="K18" s="88"/>
      <c r="L18" s="88"/>
      <c r="M18" s="88"/>
    </row>
    <row r="19" spans="1:13" x14ac:dyDescent="0.25">
      <c r="A19" t="s">
        <v>130</v>
      </c>
    </row>
    <row r="20" spans="1:13" x14ac:dyDescent="0.25">
      <c r="A20" s="710" t="s">
        <v>131</v>
      </c>
      <c r="B20" s="710"/>
      <c r="C20" s="710"/>
      <c r="D20" s="710"/>
      <c r="E20" s="710"/>
      <c r="F20" s="710"/>
      <c r="G20" s="710"/>
      <c r="H20" s="710"/>
      <c r="I20" s="710"/>
      <c r="J20" s="710"/>
      <c r="K20" s="710"/>
      <c r="L20" s="710"/>
      <c r="M20" s="710"/>
    </row>
    <row r="21" spans="1:13" x14ac:dyDescent="0.25">
      <c r="A21" s="720" t="s">
        <v>132</v>
      </c>
      <c r="B21" s="720"/>
      <c r="C21" s="720"/>
      <c r="D21" s="720"/>
      <c r="E21" s="88"/>
      <c r="F21" s="88"/>
      <c r="G21" s="88"/>
      <c r="H21" s="88"/>
      <c r="I21" s="88"/>
      <c r="J21" s="88"/>
      <c r="K21" s="88"/>
      <c r="L21" s="88"/>
      <c r="M21" s="88"/>
    </row>
    <row r="22" spans="1:13" x14ac:dyDescent="0.25">
      <c r="A22" s="134" t="s">
        <v>174</v>
      </c>
      <c r="B22" s="134"/>
      <c r="C22" s="134"/>
      <c r="D22" s="134"/>
      <c r="E22" s="88"/>
      <c r="F22" s="88"/>
      <c r="G22" s="88"/>
      <c r="H22" s="88"/>
      <c r="I22" s="88"/>
      <c r="J22" s="88"/>
      <c r="K22" s="88"/>
      <c r="L22" s="88"/>
      <c r="M22" s="88"/>
    </row>
    <row r="23" spans="1:13" x14ac:dyDescent="0.25">
      <c r="A23" s="397"/>
      <c r="B23" s="397"/>
      <c r="C23" s="397"/>
      <c r="D23" s="397"/>
      <c r="E23" s="88"/>
      <c r="F23" s="88"/>
      <c r="G23" s="88"/>
      <c r="H23" s="88"/>
      <c r="I23" s="88"/>
      <c r="J23" s="88"/>
      <c r="K23" s="88"/>
      <c r="L23" s="88"/>
      <c r="M23" s="88"/>
    </row>
    <row r="24" spans="1:13" ht="13.8" x14ac:dyDescent="0.25">
      <c r="A24" s="387" t="s">
        <v>858</v>
      </c>
      <c r="B24" s="134"/>
      <c r="C24" s="134"/>
      <c r="D24" s="134"/>
      <c r="E24" s="88"/>
      <c r="F24" s="88"/>
      <c r="G24" s="88"/>
      <c r="H24" s="88"/>
      <c r="I24" s="88"/>
      <c r="J24" s="88"/>
      <c r="K24" s="88"/>
      <c r="L24" s="88"/>
      <c r="M24" s="88"/>
    </row>
    <row r="25" spans="1:13" ht="13.8" x14ac:dyDescent="0.25">
      <c r="A25" s="388" t="s">
        <v>859</v>
      </c>
      <c r="B25" s="379"/>
      <c r="C25" s="379"/>
      <c r="D25" s="379"/>
      <c r="E25" s="88"/>
      <c r="F25" s="88"/>
      <c r="G25" s="88"/>
      <c r="H25" s="88"/>
      <c r="I25" s="88"/>
      <c r="J25" s="88"/>
      <c r="K25" s="88"/>
      <c r="L25" s="88"/>
      <c r="M25" s="88"/>
    </row>
    <row r="26" spans="1:13" ht="13.8" x14ac:dyDescent="0.25">
      <c r="A26" s="387"/>
      <c r="B26" s="379"/>
      <c r="C26" s="379"/>
      <c r="D26" s="379"/>
      <c r="E26" s="88"/>
      <c r="F26" s="88"/>
      <c r="G26" s="88"/>
      <c r="H26" s="88"/>
      <c r="I26" s="88"/>
      <c r="J26" s="88"/>
      <c r="K26" s="88"/>
      <c r="L26" s="88"/>
      <c r="M26" s="88"/>
    </row>
    <row r="27" spans="1:13" ht="13.8" x14ac:dyDescent="0.25">
      <c r="A27" s="387"/>
      <c r="B27" s="379"/>
      <c r="C27" s="379"/>
      <c r="D27" s="379"/>
      <c r="E27" s="88"/>
      <c r="F27" s="88"/>
      <c r="G27" s="88"/>
      <c r="H27" s="88"/>
      <c r="I27" s="88"/>
      <c r="J27" s="88"/>
      <c r="K27" s="88"/>
      <c r="L27" s="88"/>
      <c r="M27" s="88"/>
    </row>
    <row r="28" spans="1:13" ht="15.6" x14ac:dyDescent="0.3">
      <c r="A28" s="101" t="s">
        <v>12</v>
      </c>
      <c r="B28" s="101"/>
      <c r="C28" s="101"/>
      <c r="D28" s="101"/>
      <c r="E28" s="101"/>
      <c r="F28" s="101"/>
      <c r="G28" s="101"/>
      <c r="H28" s="101"/>
      <c r="I28" s="101"/>
      <c r="J28" s="135" t="s">
        <v>13</v>
      </c>
      <c r="K28" s="135"/>
      <c r="L28" s="88"/>
      <c r="M28" s="88"/>
    </row>
    <row r="29" spans="1:13" ht="15.6" x14ac:dyDescent="0.25">
      <c r="A29" s="583" t="s">
        <v>14</v>
      </c>
      <c r="B29" s="583"/>
      <c r="C29" s="583"/>
      <c r="D29" s="583"/>
      <c r="E29" s="583"/>
      <c r="F29" s="583"/>
      <c r="G29" s="583"/>
      <c r="H29" s="583"/>
      <c r="I29" s="583"/>
      <c r="J29" s="583"/>
      <c r="K29" s="88"/>
      <c r="L29" s="88"/>
      <c r="M29" s="88"/>
    </row>
    <row r="30" spans="1:13" ht="15.75" customHeight="1" x14ac:dyDescent="0.25">
      <c r="A30" s="583" t="s">
        <v>15</v>
      </c>
      <c r="B30" s="583"/>
      <c r="C30" s="583"/>
      <c r="D30" s="583"/>
      <c r="E30" s="583"/>
      <c r="F30" s="583"/>
      <c r="G30" s="583"/>
      <c r="H30" s="583"/>
      <c r="I30" s="583"/>
      <c r="J30" s="583"/>
      <c r="K30" s="135"/>
      <c r="L30" s="88"/>
      <c r="M30" s="88"/>
    </row>
    <row r="31" spans="1:13" x14ac:dyDescent="0.25">
      <c r="A31" s="88"/>
      <c r="B31" s="88"/>
      <c r="C31" s="88"/>
      <c r="D31" s="88"/>
      <c r="E31" s="88"/>
      <c r="F31" s="88"/>
      <c r="G31" s="531" t="s">
        <v>86</v>
      </c>
      <c r="H31" s="531"/>
      <c r="I31" s="531"/>
      <c r="J31" s="531"/>
      <c r="K31" s="36"/>
      <c r="L31" s="36"/>
      <c r="M31" s="88"/>
    </row>
    <row r="32" spans="1:13" x14ac:dyDescent="0.25">
      <c r="A32" s="715"/>
      <c r="B32" s="715"/>
      <c r="C32" s="715"/>
      <c r="D32" s="715"/>
      <c r="E32" s="715"/>
      <c r="F32" s="715"/>
      <c r="G32" s="715"/>
      <c r="H32" s="715"/>
      <c r="I32" s="715"/>
      <c r="J32" s="715"/>
      <c r="K32" s="88"/>
      <c r="L32" s="88"/>
      <c r="M32" s="88"/>
    </row>
  </sheetData>
  <mergeCells count="17">
    <mergeCell ref="D1:E1"/>
    <mergeCell ref="G1:J1"/>
    <mergeCell ref="A2:J2"/>
    <mergeCell ref="A4:J4"/>
    <mergeCell ref="A5:B5"/>
    <mergeCell ref="A3:J3"/>
    <mergeCell ref="K20:M20"/>
    <mergeCell ref="A8:A9"/>
    <mergeCell ref="B8:B9"/>
    <mergeCell ref="C8:J8"/>
    <mergeCell ref="G31:J31"/>
    <mergeCell ref="A32:J32"/>
    <mergeCell ref="A29:J29"/>
    <mergeCell ref="A20:D20"/>
    <mergeCell ref="E20:J20"/>
    <mergeCell ref="A21:D21"/>
    <mergeCell ref="A30:J30"/>
  </mergeCells>
  <phoneticPr fontId="0" type="noConversion"/>
  <printOptions horizontalCentered="1"/>
  <pageMargins left="0.59" right="0.70866141732283472" top="0.23622047244094491" bottom="0" header="0.31496062992125984" footer="0.31496062992125984"/>
  <pageSetup paperSize="9" scale="92"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zoomScale="80" zoomScaleNormal="80" zoomScaleSheetLayoutView="76" workbookViewId="0">
      <selection activeCell="F25" sqref="F25"/>
    </sheetView>
  </sheetViews>
  <sheetFormatPr defaultRowHeight="13.2" x14ac:dyDescent="0.25"/>
  <cols>
    <col min="1" max="1" width="6.109375" customWidth="1"/>
    <col min="2" max="11" width="17" customWidth="1"/>
    <col min="12" max="12" width="18.88671875" customWidth="1"/>
    <col min="13" max="13" width="18.6640625" customWidth="1"/>
    <col min="14" max="14" width="12.33203125" customWidth="1"/>
    <col min="15" max="15" width="12.6640625" customWidth="1"/>
    <col min="16" max="16" width="16.109375" customWidth="1"/>
  </cols>
  <sheetData>
    <row r="1" spans="1:26" ht="15.6" x14ac:dyDescent="0.3">
      <c r="A1" s="88"/>
      <c r="B1" s="88"/>
      <c r="C1" s="88"/>
      <c r="D1" s="88"/>
      <c r="E1" s="88"/>
      <c r="F1" s="88"/>
      <c r="G1" s="88"/>
      <c r="H1" s="88"/>
      <c r="I1" s="88"/>
      <c r="J1" s="88"/>
      <c r="K1" s="88"/>
      <c r="L1" s="629" t="s">
        <v>570</v>
      </c>
      <c r="M1" s="629"/>
      <c r="N1" s="103"/>
      <c r="O1" s="88"/>
      <c r="P1" s="88"/>
    </row>
    <row r="2" spans="1:26" ht="15.6" x14ac:dyDescent="0.3">
      <c r="A2" s="709" t="s">
        <v>0</v>
      </c>
      <c r="B2" s="709"/>
      <c r="C2" s="709"/>
      <c r="D2" s="709"/>
      <c r="E2" s="709"/>
      <c r="F2" s="709"/>
      <c r="G2" s="709"/>
      <c r="H2" s="709"/>
      <c r="I2" s="709"/>
      <c r="J2" s="709"/>
      <c r="K2" s="709"/>
      <c r="L2" s="709"/>
      <c r="M2" s="709"/>
      <c r="N2" s="88"/>
      <c r="O2" s="88"/>
      <c r="P2" s="88"/>
    </row>
    <row r="3" spans="1:26" ht="21" x14ac:dyDescent="0.4">
      <c r="A3" s="628" t="s">
        <v>674</v>
      </c>
      <c r="B3" s="628"/>
      <c r="C3" s="628"/>
      <c r="D3" s="628"/>
      <c r="E3" s="628"/>
      <c r="F3" s="628"/>
      <c r="G3" s="628"/>
      <c r="H3" s="628"/>
      <c r="I3" s="628"/>
      <c r="J3" s="628"/>
      <c r="K3" s="628"/>
      <c r="L3" s="628"/>
      <c r="M3" s="628"/>
      <c r="N3" s="88"/>
      <c r="O3" s="88"/>
      <c r="P3" s="88"/>
    </row>
    <row r="4" spans="1:26" x14ac:dyDescent="0.25">
      <c r="A4" s="88"/>
      <c r="B4" s="88"/>
      <c r="C4" s="88"/>
      <c r="D4" s="88"/>
      <c r="E4" s="88"/>
      <c r="F4" s="88"/>
      <c r="G4" s="88"/>
      <c r="H4" s="88"/>
      <c r="I4" s="88"/>
      <c r="J4" s="88"/>
      <c r="K4" s="88"/>
      <c r="L4" s="88"/>
      <c r="M4" s="88"/>
      <c r="N4" s="88"/>
      <c r="O4" s="88"/>
      <c r="P4" s="88"/>
    </row>
    <row r="5" spans="1:26" ht="15.6" x14ac:dyDescent="0.3">
      <c r="A5" s="711" t="s">
        <v>569</v>
      </c>
      <c r="B5" s="711"/>
      <c r="C5" s="711"/>
      <c r="D5" s="711"/>
      <c r="E5" s="711"/>
      <c r="F5" s="711"/>
      <c r="G5" s="711"/>
      <c r="H5" s="711"/>
      <c r="I5" s="711"/>
      <c r="J5" s="711"/>
      <c r="K5" s="711"/>
      <c r="L5" s="711"/>
      <c r="M5" s="711"/>
      <c r="N5" s="88"/>
      <c r="O5" s="88"/>
      <c r="P5" s="88"/>
    </row>
    <row r="6" spans="1:26" x14ac:dyDescent="0.25">
      <c r="A6" s="88"/>
      <c r="B6" s="88"/>
      <c r="C6" s="88"/>
      <c r="D6" s="88"/>
      <c r="E6" s="88"/>
      <c r="F6" s="88"/>
      <c r="G6" s="88"/>
      <c r="H6" s="88"/>
      <c r="I6" s="88"/>
      <c r="J6" s="88"/>
      <c r="K6" s="88"/>
      <c r="L6" s="88"/>
      <c r="M6" s="88"/>
      <c r="N6" s="88"/>
      <c r="O6" s="88"/>
      <c r="P6" s="88"/>
    </row>
    <row r="7" spans="1:26" x14ac:dyDescent="0.25">
      <c r="A7" s="483" t="s">
        <v>835</v>
      </c>
      <c r="B7" s="483"/>
      <c r="C7" s="32"/>
      <c r="D7" s="32"/>
      <c r="E7" s="32"/>
      <c r="F7" s="88"/>
      <c r="G7" s="88"/>
      <c r="H7" s="88"/>
      <c r="I7" s="88"/>
      <c r="J7" s="88"/>
      <c r="K7" s="88"/>
      <c r="L7" s="88"/>
      <c r="M7" s="88"/>
      <c r="N7" s="88"/>
      <c r="O7" s="88"/>
      <c r="P7" s="88"/>
    </row>
    <row r="8" spans="1:26" ht="17.399999999999999" x14ac:dyDescent="0.3">
      <c r="A8" s="90"/>
      <c r="B8" s="90"/>
      <c r="C8" s="90"/>
      <c r="D8" s="90"/>
      <c r="E8" s="90"/>
      <c r="F8" s="88"/>
      <c r="G8" s="88"/>
      <c r="H8" s="88"/>
      <c r="I8" s="88"/>
      <c r="J8" s="88"/>
      <c r="K8" s="88"/>
      <c r="L8" s="88"/>
      <c r="M8" s="88"/>
      <c r="N8" s="88"/>
      <c r="O8" s="88"/>
      <c r="P8" s="88"/>
    </row>
    <row r="9" spans="1:26" ht="19.95" customHeight="1" x14ac:dyDescent="0.25">
      <c r="A9" s="707" t="s">
        <v>2</v>
      </c>
      <c r="B9" s="707" t="s">
        <v>3</v>
      </c>
      <c r="C9" s="727" t="s">
        <v>127</v>
      </c>
      <c r="D9" s="727"/>
      <c r="E9" s="728"/>
      <c r="F9" s="729" t="s">
        <v>128</v>
      </c>
      <c r="G9" s="727"/>
      <c r="H9" s="727"/>
      <c r="I9" s="728"/>
      <c r="J9" s="729" t="s">
        <v>205</v>
      </c>
      <c r="K9" s="727"/>
      <c r="L9" s="727"/>
      <c r="M9" s="728"/>
      <c r="Y9" s="9"/>
      <c r="Z9" s="13"/>
    </row>
    <row r="10" spans="1:26" ht="45.75" customHeight="1" x14ac:dyDescent="0.25">
      <c r="A10" s="707"/>
      <c r="B10" s="707"/>
      <c r="C10" s="137" t="s">
        <v>406</v>
      </c>
      <c r="D10" s="4" t="s">
        <v>403</v>
      </c>
      <c r="E10" s="137" t="s">
        <v>208</v>
      </c>
      <c r="F10" s="4" t="s">
        <v>401</v>
      </c>
      <c r="G10" s="137" t="s">
        <v>402</v>
      </c>
      <c r="H10" s="4" t="s">
        <v>403</v>
      </c>
      <c r="I10" s="137" t="s">
        <v>208</v>
      </c>
      <c r="J10" s="4" t="s">
        <v>405</v>
      </c>
      <c r="K10" s="137" t="s">
        <v>402</v>
      </c>
      <c r="L10" s="4" t="s">
        <v>403</v>
      </c>
      <c r="M10" s="5" t="s">
        <v>208</v>
      </c>
    </row>
    <row r="11" spans="1:26" s="15" customFormat="1" x14ac:dyDescent="0.25">
      <c r="A11" s="92">
        <v>1</v>
      </c>
      <c r="B11" s="92">
        <v>2</v>
      </c>
      <c r="C11" s="92">
        <v>3</v>
      </c>
      <c r="D11" s="92">
        <v>4</v>
      </c>
      <c r="E11" s="92">
        <v>5</v>
      </c>
      <c r="F11" s="92">
        <v>6</v>
      </c>
      <c r="G11" s="92">
        <v>7</v>
      </c>
      <c r="H11" s="92">
        <v>8</v>
      </c>
      <c r="I11" s="92">
        <v>9</v>
      </c>
      <c r="J11" s="92">
        <v>10</v>
      </c>
      <c r="K11" s="92">
        <v>11</v>
      </c>
      <c r="L11" s="92">
        <v>12</v>
      </c>
      <c r="M11" s="92">
        <v>13</v>
      </c>
    </row>
    <row r="12" spans="1:26" x14ac:dyDescent="0.25">
      <c r="A12" s="95">
        <v>1</v>
      </c>
      <c r="B12" s="359" t="s">
        <v>836</v>
      </c>
      <c r="C12" s="95">
        <v>38</v>
      </c>
      <c r="D12" s="95">
        <v>116</v>
      </c>
      <c r="E12" s="95">
        <v>16821</v>
      </c>
      <c r="F12" s="95" t="s">
        <v>840</v>
      </c>
      <c r="G12" s="95" t="s">
        <v>840</v>
      </c>
      <c r="H12" s="95" t="s">
        <v>840</v>
      </c>
      <c r="I12" s="95" t="s">
        <v>840</v>
      </c>
      <c r="J12" s="95" t="s">
        <v>840</v>
      </c>
      <c r="K12" s="95" t="s">
        <v>840</v>
      </c>
      <c r="L12" s="95" t="s">
        <v>840</v>
      </c>
      <c r="M12" s="95" t="s">
        <v>840</v>
      </c>
    </row>
    <row r="13" spans="1:26" x14ac:dyDescent="0.25">
      <c r="A13" s="95">
        <v>2</v>
      </c>
      <c r="B13" s="359" t="s">
        <v>837</v>
      </c>
      <c r="C13" s="95">
        <v>109</v>
      </c>
      <c r="D13" s="95">
        <v>167</v>
      </c>
      <c r="E13" s="95">
        <v>11398</v>
      </c>
      <c r="F13" s="95" t="s">
        <v>840</v>
      </c>
      <c r="G13" s="95" t="s">
        <v>840</v>
      </c>
      <c r="H13" s="95" t="s">
        <v>840</v>
      </c>
      <c r="I13" s="95" t="s">
        <v>840</v>
      </c>
      <c r="J13" s="95" t="s">
        <v>840</v>
      </c>
      <c r="K13" s="95" t="s">
        <v>840</v>
      </c>
      <c r="L13" s="95" t="s">
        <v>840</v>
      </c>
      <c r="M13" s="95" t="s">
        <v>840</v>
      </c>
    </row>
    <row r="14" spans="1:26" x14ac:dyDescent="0.25">
      <c r="A14" s="95">
        <v>3</v>
      </c>
      <c r="B14" s="359" t="s">
        <v>838</v>
      </c>
      <c r="C14" s="95">
        <v>37</v>
      </c>
      <c r="D14" s="95">
        <v>55</v>
      </c>
      <c r="E14" s="95">
        <v>4118</v>
      </c>
      <c r="F14" s="95" t="s">
        <v>840</v>
      </c>
      <c r="G14" s="95" t="s">
        <v>840</v>
      </c>
      <c r="H14" s="95" t="s">
        <v>840</v>
      </c>
      <c r="I14" s="95" t="s">
        <v>840</v>
      </c>
      <c r="J14" s="95" t="s">
        <v>840</v>
      </c>
      <c r="K14" s="95" t="s">
        <v>840</v>
      </c>
      <c r="L14" s="95" t="s">
        <v>840</v>
      </c>
      <c r="M14" s="95" t="s">
        <v>840</v>
      </c>
    </row>
    <row r="15" spans="1:26" x14ac:dyDescent="0.25">
      <c r="A15" s="91" t="s">
        <v>19</v>
      </c>
      <c r="B15" s="91"/>
      <c r="C15" s="380">
        <f>SUM(C12:C14)</f>
        <v>184</v>
      </c>
      <c r="D15" s="380">
        <f>SUM(D12:D14)</f>
        <v>338</v>
      </c>
      <c r="E15" s="380">
        <f>SUM(E12:E14)</f>
        <v>32337</v>
      </c>
      <c r="F15" s="380" t="s">
        <v>840</v>
      </c>
      <c r="G15" s="380" t="s">
        <v>840</v>
      </c>
      <c r="H15" s="380" t="s">
        <v>840</v>
      </c>
      <c r="I15" s="380" t="s">
        <v>840</v>
      </c>
      <c r="J15" s="380" t="s">
        <v>840</v>
      </c>
      <c r="K15" s="380" t="s">
        <v>840</v>
      </c>
      <c r="L15" s="380" t="s">
        <v>840</v>
      </c>
      <c r="M15" s="380" t="s">
        <v>840</v>
      </c>
    </row>
    <row r="16" spans="1:26" x14ac:dyDescent="0.25">
      <c r="A16" s="98"/>
      <c r="B16" s="98"/>
      <c r="C16" s="98"/>
      <c r="D16" s="98"/>
      <c r="E16" s="98"/>
      <c r="F16" s="88"/>
      <c r="G16" s="88"/>
      <c r="H16" s="88"/>
      <c r="I16" s="88"/>
      <c r="J16" s="88"/>
      <c r="K16" s="88"/>
      <c r="L16" s="88"/>
      <c r="M16" s="88"/>
      <c r="N16" s="88"/>
      <c r="O16" s="88"/>
      <c r="P16" s="88"/>
    </row>
    <row r="17" spans="1:16" x14ac:dyDescent="0.25">
      <c r="A17" s="88"/>
      <c r="B17" s="88"/>
      <c r="C17" s="88"/>
      <c r="D17" s="88"/>
      <c r="E17" s="88"/>
      <c r="F17" s="88"/>
      <c r="G17" s="88"/>
      <c r="H17" s="88"/>
      <c r="I17" s="88"/>
      <c r="J17" s="88"/>
      <c r="K17" s="88"/>
      <c r="L17" s="88"/>
      <c r="M17" s="88"/>
      <c r="N17" s="88"/>
      <c r="O17" s="88"/>
      <c r="P17" s="88"/>
    </row>
    <row r="18" spans="1:16" x14ac:dyDescent="0.25">
      <c r="A18" s="88"/>
      <c r="B18" s="88"/>
      <c r="C18" s="88"/>
      <c r="D18" s="88"/>
      <c r="E18" s="88"/>
      <c r="F18" s="88"/>
      <c r="G18" s="88"/>
      <c r="H18" s="88"/>
      <c r="I18" s="88"/>
      <c r="J18" s="88"/>
      <c r="K18" s="88"/>
      <c r="L18" s="88"/>
      <c r="M18" s="88"/>
      <c r="N18" s="88"/>
      <c r="O18" s="88"/>
      <c r="P18" s="88"/>
    </row>
    <row r="20" spans="1:16" x14ac:dyDescent="0.25">
      <c r="A20" s="710"/>
      <c r="B20" s="710"/>
      <c r="C20" s="710"/>
      <c r="D20" s="710"/>
      <c r="E20" s="710"/>
      <c r="F20" s="710"/>
      <c r="G20" s="710"/>
      <c r="H20" s="710"/>
      <c r="I20" s="710"/>
      <c r="J20" s="710"/>
      <c r="K20" s="710"/>
      <c r="L20" s="710"/>
      <c r="M20" s="106"/>
      <c r="N20" s="710"/>
      <c r="O20" s="710"/>
      <c r="P20" s="710"/>
    </row>
    <row r="21" spans="1:16" x14ac:dyDescent="0.25">
      <c r="A21" s="88"/>
      <c r="B21" s="88"/>
      <c r="C21" s="88"/>
      <c r="D21" s="88"/>
      <c r="E21" s="88"/>
      <c r="F21" s="88"/>
      <c r="G21" s="88"/>
      <c r="H21" s="88"/>
      <c r="I21" s="88"/>
      <c r="J21" s="88"/>
      <c r="K21" s="88"/>
      <c r="L21" s="88"/>
      <c r="M21" s="88"/>
      <c r="N21" s="88"/>
      <c r="O21" s="88"/>
      <c r="P21" s="88"/>
    </row>
    <row r="22" spans="1:16" ht="15.6" x14ac:dyDescent="0.3">
      <c r="A22" s="101" t="s">
        <v>12</v>
      </c>
      <c r="B22" s="101"/>
      <c r="C22" s="101"/>
      <c r="D22" s="101"/>
      <c r="E22" s="101"/>
      <c r="F22" s="101"/>
      <c r="G22" s="101"/>
      <c r="H22" s="101"/>
      <c r="I22" s="101"/>
      <c r="J22" s="101"/>
      <c r="K22" s="712" t="s">
        <v>13</v>
      </c>
      <c r="L22" s="712"/>
      <c r="M22" s="712"/>
      <c r="N22" s="135"/>
      <c r="O22" s="88"/>
      <c r="P22" s="88"/>
    </row>
    <row r="23" spans="1:16" ht="15.6" x14ac:dyDescent="0.25">
      <c r="A23" s="583" t="s">
        <v>14</v>
      </c>
      <c r="B23" s="583"/>
      <c r="C23" s="583"/>
      <c r="D23" s="583"/>
      <c r="E23" s="583"/>
      <c r="F23" s="583"/>
      <c r="G23" s="583"/>
      <c r="H23" s="583"/>
      <c r="I23" s="583"/>
      <c r="J23" s="583"/>
      <c r="K23" s="583"/>
      <c r="L23" s="583"/>
      <c r="M23" s="583"/>
      <c r="N23" s="88"/>
      <c r="O23" s="88"/>
      <c r="P23" s="88"/>
    </row>
    <row r="24" spans="1:16" ht="15.6" customHeight="1" x14ac:dyDescent="0.25">
      <c r="A24" s="583" t="s">
        <v>15</v>
      </c>
      <c r="B24" s="583"/>
      <c r="C24" s="583"/>
      <c r="D24" s="583"/>
      <c r="E24" s="583"/>
      <c r="F24" s="583"/>
      <c r="G24" s="583"/>
      <c r="H24" s="583"/>
      <c r="I24" s="583"/>
      <c r="J24" s="583"/>
      <c r="K24" s="583"/>
      <c r="L24" s="583"/>
      <c r="M24" s="583"/>
      <c r="N24" s="135"/>
      <c r="O24" s="88"/>
      <c r="P24" s="88"/>
    </row>
    <row r="25" spans="1:16" x14ac:dyDescent="0.25">
      <c r="A25" s="88"/>
      <c r="B25" s="88"/>
      <c r="C25" s="88"/>
      <c r="D25" s="88"/>
      <c r="E25" s="88"/>
      <c r="F25" s="88"/>
      <c r="G25" s="88"/>
      <c r="L25" s="36" t="s">
        <v>86</v>
      </c>
      <c r="M25" s="36"/>
      <c r="N25" s="36"/>
      <c r="O25" s="36"/>
      <c r="P25" s="36"/>
    </row>
  </sheetData>
  <mergeCells count="15">
    <mergeCell ref="K22:M22"/>
    <mergeCell ref="A23:M23"/>
    <mergeCell ref="A9:A10"/>
    <mergeCell ref="B9:B10"/>
    <mergeCell ref="A24:M24"/>
    <mergeCell ref="F9:I9"/>
    <mergeCell ref="J9:M9"/>
    <mergeCell ref="A20:L20"/>
    <mergeCell ref="N20:P20"/>
    <mergeCell ref="C9:E9"/>
    <mergeCell ref="L1:M1"/>
    <mergeCell ref="A2:M2"/>
    <mergeCell ref="A3:M3"/>
    <mergeCell ref="A5:M5"/>
    <mergeCell ref="A7:B7"/>
  </mergeCells>
  <printOptions horizontalCentered="1"/>
  <pageMargins left="0.47" right="0.38" top="0.23622047244094491" bottom="0" header="0.31496062992125984" footer="0.31496062992125984"/>
  <pageSetup paperSize="9" scale="66"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SheetLayoutView="84" workbookViewId="0">
      <selection activeCell="I6" sqref="I6:K6"/>
    </sheetView>
  </sheetViews>
  <sheetFormatPr defaultRowHeight="13.2" x14ac:dyDescent="0.25"/>
  <cols>
    <col min="1" max="1" width="5.88671875" customWidth="1"/>
    <col min="6" max="6" width="13.44140625" customWidth="1"/>
    <col min="7" max="7" width="14.88671875" customWidth="1"/>
    <col min="8" max="8" width="12.44140625" customWidth="1"/>
    <col min="9" max="9" width="15.33203125" customWidth="1"/>
    <col min="10" max="10" width="14.33203125" customWidth="1"/>
    <col min="11" max="11" width="13.88671875" customWidth="1"/>
    <col min="12" max="12" width="9.109375" hidden="1" customWidth="1"/>
  </cols>
  <sheetData>
    <row r="1" spans="1:12" ht="16.2" x14ac:dyDescent="0.35">
      <c r="A1" s="586" t="s">
        <v>0</v>
      </c>
      <c r="B1" s="586"/>
      <c r="C1" s="586"/>
      <c r="D1" s="586"/>
      <c r="E1" s="586"/>
      <c r="F1" s="586"/>
      <c r="G1" s="586"/>
      <c r="H1" s="586"/>
      <c r="I1" s="586"/>
      <c r="J1" s="730" t="s">
        <v>549</v>
      </c>
      <c r="K1" s="730"/>
    </row>
    <row r="2" spans="1:12" ht="22.2" x14ac:dyDescent="0.45">
      <c r="A2" s="587" t="s">
        <v>674</v>
      </c>
      <c r="B2" s="587"/>
      <c r="C2" s="587"/>
      <c r="D2" s="587"/>
      <c r="E2" s="587"/>
      <c r="F2" s="587"/>
      <c r="G2" s="587"/>
      <c r="H2" s="587"/>
      <c r="I2" s="587"/>
      <c r="J2" s="587"/>
      <c r="K2" s="587"/>
    </row>
    <row r="3" spans="1:12" ht="14.4" x14ac:dyDescent="0.35">
      <c r="A3" s="197"/>
      <c r="B3" s="197"/>
      <c r="C3" s="197"/>
      <c r="D3" s="197"/>
      <c r="E3" s="197"/>
      <c r="F3" s="197"/>
      <c r="G3" s="197"/>
      <c r="H3" s="197"/>
      <c r="I3" s="197"/>
      <c r="J3" s="197"/>
      <c r="K3" s="197"/>
    </row>
    <row r="4" spans="1:12" ht="14.4" x14ac:dyDescent="0.35">
      <c r="A4" s="731" t="s">
        <v>548</v>
      </c>
      <c r="B4" s="731"/>
      <c r="C4" s="731"/>
      <c r="D4" s="731"/>
      <c r="E4" s="731"/>
      <c r="F4" s="731"/>
      <c r="G4" s="731"/>
      <c r="H4" s="731"/>
      <c r="I4" s="731"/>
      <c r="J4" s="731"/>
      <c r="K4" s="731"/>
    </row>
    <row r="5" spans="1:12" ht="14.4" x14ac:dyDescent="0.35">
      <c r="A5" s="198" t="s">
        <v>835</v>
      </c>
      <c r="B5" s="198"/>
      <c r="C5" s="198"/>
      <c r="D5" s="198"/>
      <c r="E5" s="198"/>
      <c r="F5" s="198"/>
      <c r="G5" s="198"/>
      <c r="H5" s="198"/>
      <c r="I5" s="197"/>
      <c r="J5" s="642" t="s">
        <v>881</v>
      </c>
      <c r="K5" s="642"/>
      <c r="L5" s="642"/>
    </row>
    <row r="6" spans="1:12" ht="27.75" customHeight="1" x14ac:dyDescent="0.25">
      <c r="A6" s="648" t="s">
        <v>2</v>
      </c>
      <c r="B6" s="648" t="s">
        <v>3</v>
      </c>
      <c r="C6" s="648" t="s">
        <v>316</v>
      </c>
      <c r="D6" s="648" t="s">
        <v>317</v>
      </c>
      <c r="E6" s="648"/>
      <c r="F6" s="648"/>
      <c r="G6" s="648"/>
      <c r="H6" s="648"/>
      <c r="I6" s="649" t="s">
        <v>318</v>
      </c>
      <c r="J6" s="650"/>
      <c r="K6" s="651"/>
    </row>
    <row r="7" spans="1:12" ht="90" customHeight="1" x14ac:dyDescent="0.25">
      <c r="A7" s="648"/>
      <c r="B7" s="648"/>
      <c r="C7" s="648"/>
      <c r="D7" s="231" t="s">
        <v>319</v>
      </c>
      <c r="E7" s="231" t="s">
        <v>208</v>
      </c>
      <c r="F7" s="231" t="s">
        <v>471</v>
      </c>
      <c r="G7" s="231" t="s">
        <v>320</v>
      </c>
      <c r="H7" s="231" t="s">
        <v>442</v>
      </c>
      <c r="I7" s="231" t="s">
        <v>321</v>
      </c>
      <c r="J7" s="231" t="s">
        <v>322</v>
      </c>
      <c r="K7" s="231" t="s">
        <v>323</v>
      </c>
    </row>
    <row r="8" spans="1:12" ht="14.4" x14ac:dyDescent="0.25">
      <c r="A8" s="201" t="s">
        <v>278</v>
      </c>
      <c r="B8" s="201" t="s">
        <v>279</v>
      </c>
      <c r="C8" s="201" t="s">
        <v>280</v>
      </c>
      <c r="D8" s="201" t="s">
        <v>281</v>
      </c>
      <c r="E8" s="201" t="s">
        <v>282</v>
      </c>
      <c r="F8" s="201" t="s">
        <v>283</v>
      </c>
      <c r="G8" s="201" t="s">
        <v>284</v>
      </c>
      <c r="H8" s="201" t="s">
        <v>285</v>
      </c>
      <c r="I8" s="201" t="s">
        <v>305</v>
      </c>
      <c r="J8" s="201" t="s">
        <v>306</v>
      </c>
      <c r="K8" s="201" t="s">
        <v>307</v>
      </c>
    </row>
    <row r="9" spans="1:12" x14ac:dyDescent="0.25">
      <c r="A9" s="8">
        <v>1</v>
      </c>
      <c r="B9" s="9"/>
      <c r="C9" s="9"/>
      <c r="D9" s="9"/>
      <c r="E9" s="9"/>
      <c r="F9" s="9"/>
      <c r="G9" s="9"/>
      <c r="H9" s="9"/>
      <c r="I9" s="9"/>
      <c r="J9" s="9"/>
      <c r="K9" s="9"/>
    </row>
    <row r="10" spans="1:12" x14ac:dyDescent="0.25">
      <c r="A10" s="8">
        <v>2</v>
      </c>
      <c r="B10" s="9"/>
      <c r="C10" s="9"/>
      <c r="D10" s="9"/>
      <c r="E10" s="9"/>
      <c r="F10" s="9"/>
      <c r="G10" s="9"/>
      <c r="H10" s="9"/>
      <c r="I10" s="9"/>
      <c r="J10" s="9"/>
      <c r="K10" s="9"/>
    </row>
    <row r="11" spans="1:12" x14ac:dyDescent="0.25">
      <c r="A11" s="8">
        <v>3</v>
      </c>
      <c r="B11" s="9"/>
      <c r="C11" s="9"/>
      <c r="D11" s="9"/>
      <c r="E11" s="9"/>
      <c r="F11" s="9"/>
      <c r="G11" s="9"/>
      <c r="H11" s="9"/>
      <c r="I11" s="9"/>
      <c r="J11" s="9"/>
      <c r="K11" s="9"/>
    </row>
    <row r="12" spans="1:12" x14ac:dyDescent="0.25">
      <c r="A12" s="8">
        <v>4</v>
      </c>
      <c r="B12" s="9"/>
      <c r="C12" s="9"/>
      <c r="D12" s="9"/>
      <c r="E12" s="9"/>
      <c r="F12" s="9"/>
      <c r="G12" s="9"/>
      <c r="H12" s="9"/>
      <c r="I12" s="9"/>
      <c r="J12" s="9"/>
      <c r="K12" s="9"/>
    </row>
    <row r="13" spans="1:12" x14ac:dyDescent="0.25">
      <c r="A13" s="8">
        <v>5</v>
      </c>
      <c r="B13" s="9"/>
      <c r="C13" s="9"/>
      <c r="D13" s="9"/>
      <c r="E13" s="9"/>
      <c r="F13" s="9"/>
      <c r="G13" s="9"/>
      <c r="H13" s="9"/>
      <c r="I13" s="9"/>
      <c r="J13" s="9"/>
      <c r="K13" s="9"/>
    </row>
    <row r="14" spans="1:12" x14ac:dyDescent="0.25">
      <c r="A14" s="8">
        <v>6</v>
      </c>
      <c r="B14" s="9"/>
      <c r="C14" s="9"/>
      <c r="D14" s="9"/>
      <c r="E14" s="9"/>
      <c r="F14" s="9"/>
      <c r="G14" s="9"/>
      <c r="H14" s="9"/>
      <c r="I14" s="9"/>
      <c r="J14" s="9"/>
      <c r="K14" s="9"/>
    </row>
    <row r="15" spans="1:12" x14ac:dyDescent="0.25">
      <c r="A15" s="8">
        <v>7</v>
      </c>
      <c r="B15" s="9"/>
      <c r="C15" s="9"/>
      <c r="D15" s="9"/>
      <c r="E15" s="9"/>
      <c r="F15" s="9"/>
      <c r="G15" s="9"/>
      <c r="H15" s="9"/>
      <c r="I15" s="9"/>
      <c r="J15" s="9"/>
      <c r="K15" s="9"/>
    </row>
    <row r="16" spans="1:12" x14ac:dyDescent="0.25">
      <c r="A16" s="8">
        <v>8</v>
      </c>
      <c r="B16" s="9"/>
      <c r="C16" s="9"/>
      <c r="D16" s="9"/>
      <c r="E16" s="9"/>
      <c r="F16" s="9"/>
      <c r="G16" s="9"/>
      <c r="H16" s="9"/>
      <c r="I16" s="9"/>
      <c r="J16" s="9"/>
      <c r="K16" s="9"/>
    </row>
    <row r="17" spans="1:12" x14ac:dyDescent="0.25">
      <c r="A17" s="8">
        <v>9</v>
      </c>
      <c r="B17" s="9"/>
      <c r="C17" s="9"/>
      <c r="D17" s="9"/>
      <c r="E17" s="9"/>
      <c r="F17" s="9"/>
      <c r="G17" s="9"/>
      <c r="H17" s="9"/>
      <c r="I17" s="9"/>
      <c r="J17" s="9"/>
      <c r="K17" s="9"/>
    </row>
    <row r="18" spans="1:12" x14ac:dyDescent="0.25">
      <c r="A18" s="8">
        <v>10</v>
      </c>
      <c r="B18" s="9"/>
      <c r="C18" s="9"/>
      <c r="D18" s="9"/>
      <c r="E18" s="9"/>
      <c r="F18" s="9"/>
      <c r="G18" s="9"/>
      <c r="H18" s="9"/>
      <c r="I18" s="9"/>
      <c r="J18" s="9"/>
      <c r="K18" s="9"/>
    </row>
    <row r="19" spans="1:12" x14ac:dyDescent="0.25">
      <c r="A19" s="8">
        <v>11</v>
      </c>
      <c r="B19" s="9"/>
      <c r="C19" s="9"/>
      <c r="D19" s="9"/>
      <c r="E19" s="9"/>
      <c r="F19" s="9"/>
      <c r="G19" s="9"/>
      <c r="H19" s="9"/>
      <c r="I19" s="9"/>
      <c r="J19" s="9"/>
      <c r="K19" s="9"/>
    </row>
    <row r="20" spans="1:12" x14ac:dyDescent="0.25">
      <c r="A20" s="8">
        <v>12</v>
      </c>
      <c r="B20" s="9"/>
      <c r="C20" s="9"/>
      <c r="D20" s="9"/>
      <c r="E20" s="9"/>
      <c r="F20" s="9"/>
      <c r="G20" s="9"/>
      <c r="H20" s="9"/>
      <c r="I20" s="9"/>
      <c r="J20" s="9"/>
      <c r="K20" s="9"/>
    </row>
    <row r="21" spans="1:12" x14ac:dyDescent="0.25">
      <c r="A21" s="8">
        <v>13</v>
      </c>
      <c r="B21" s="9"/>
      <c r="C21" s="9"/>
      <c r="D21" s="9"/>
      <c r="E21" s="9"/>
      <c r="F21" s="9"/>
      <c r="G21" s="9"/>
      <c r="H21" s="9"/>
      <c r="I21" s="9"/>
      <c r="J21" s="9"/>
      <c r="K21" s="9"/>
    </row>
    <row r="22" spans="1:12" x14ac:dyDescent="0.25">
      <c r="A22" s="8">
        <v>14</v>
      </c>
      <c r="B22" s="9"/>
      <c r="C22" s="9"/>
      <c r="D22" s="9"/>
      <c r="E22" s="9"/>
      <c r="F22" s="9"/>
      <c r="G22" s="9"/>
      <c r="H22" s="9"/>
      <c r="I22" s="9"/>
      <c r="J22" s="9"/>
      <c r="K22" s="9"/>
    </row>
    <row r="23" spans="1:12" x14ac:dyDescent="0.25">
      <c r="A23" s="18" t="s">
        <v>7</v>
      </c>
      <c r="B23" s="9"/>
      <c r="C23" s="9"/>
      <c r="D23" s="9"/>
      <c r="E23" s="9"/>
      <c r="F23" s="9"/>
      <c r="G23" s="9"/>
      <c r="H23" s="9"/>
      <c r="I23" s="9"/>
      <c r="J23" s="9"/>
      <c r="K23" s="9"/>
    </row>
    <row r="24" spans="1:12" x14ac:dyDescent="0.25">
      <c r="A24" s="18" t="s">
        <v>7</v>
      </c>
      <c r="B24" s="9"/>
      <c r="C24" s="9"/>
      <c r="D24" s="9"/>
      <c r="E24" s="9"/>
      <c r="F24" s="9"/>
      <c r="G24" s="9"/>
      <c r="H24" s="9"/>
      <c r="I24" s="9"/>
      <c r="J24" s="9"/>
      <c r="K24" s="9"/>
    </row>
    <row r="25" spans="1:12" x14ac:dyDescent="0.25">
      <c r="A25" s="30" t="s">
        <v>19</v>
      </c>
      <c r="B25" s="9"/>
      <c r="C25" s="9"/>
      <c r="D25" s="9"/>
      <c r="E25" s="9"/>
      <c r="F25" s="9"/>
      <c r="G25" s="9"/>
      <c r="H25" s="9"/>
      <c r="I25" s="9"/>
      <c r="J25" s="9"/>
      <c r="K25" s="9"/>
    </row>
    <row r="27" spans="1:12" x14ac:dyDescent="0.25">
      <c r="A27" s="15" t="s">
        <v>472</v>
      </c>
    </row>
    <row r="29" spans="1:12" x14ac:dyDescent="0.25">
      <c r="A29" s="203"/>
      <c r="B29" s="203"/>
      <c r="C29" s="203"/>
      <c r="D29" s="203"/>
      <c r="I29" s="584" t="s">
        <v>13</v>
      </c>
      <c r="J29" s="584"/>
      <c r="K29" s="584"/>
    </row>
    <row r="30" spans="1:12" ht="15" customHeight="1" x14ac:dyDescent="0.25">
      <c r="A30" s="203"/>
      <c r="B30" s="203"/>
      <c r="C30" s="203"/>
      <c r="D30" s="203"/>
      <c r="I30" s="584" t="s">
        <v>14</v>
      </c>
      <c r="J30" s="584"/>
      <c r="K30" s="584"/>
      <c r="L30" s="218"/>
    </row>
    <row r="31" spans="1:12" ht="15" customHeight="1" x14ac:dyDescent="0.25">
      <c r="A31" s="203"/>
      <c r="B31" s="203"/>
      <c r="C31" s="203"/>
      <c r="D31" s="203"/>
      <c r="I31" s="584" t="s">
        <v>89</v>
      </c>
      <c r="J31" s="584"/>
      <c r="K31" s="584"/>
      <c r="L31" s="218"/>
    </row>
    <row r="32" spans="1:12" x14ac:dyDescent="0.25">
      <c r="A32" s="203" t="s">
        <v>12</v>
      </c>
      <c r="C32" s="203"/>
      <c r="D32" s="203"/>
      <c r="I32" s="585" t="s">
        <v>86</v>
      </c>
      <c r="J32" s="585"/>
      <c r="K32" s="208"/>
    </row>
  </sheetData>
  <mergeCells count="14">
    <mergeCell ref="I29:K29"/>
    <mergeCell ref="I30:K30"/>
    <mergeCell ref="I31:K31"/>
    <mergeCell ref="I32:J32"/>
    <mergeCell ref="A1:I1"/>
    <mergeCell ref="J1:K1"/>
    <mergeCell ref="A2:K2"/>
    <mergeCell ref="A4:K4"/>
    <mergeCell ref="J5:L5"/>
    <mergeCell ref="A6:A7"/>
    <mergeCell ref="B6:B7"/>
    <mergeCell ref="C6:C7"/>
    <mergeCell ref="D6:H6"/>
    <mergeCell ref="I6:K6"/>
  </mergeCells>
  <printOptions horizontalCentered="1"/>
  <pageMargins left="0.70866141732283472" right="0.70866141732283472" top="0.23622047244094491" bottom="0"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SheetLayoutView="80" workbookViewId="0">
      <selection activeCell="L6" sqref="L6:M6"/>
    </sheetView>
  </sheetViews>
  <sheetFormatPr defaultRowHeight="13.2" x14ac:dyDescent="0.25"/>
  <cols>
    <col min="1" max="1" width="7.88671875" customWidth="1"/>
    <col min="7" max="7" width="12.33203125" customWidth="1"/>
    <col min="8" max="8" width="11.5546875" customWidth="1"/>
    <col min="9" max="12" width="10.44140625" customWidth="1"/>
    <col min="13" max="13" width="11" customWidth="1"/>
    <col min="14" max="14" width="10" customWidth="1"/>
    <col min="15" max="15" width="11.88671875" customWidth="1"/>
  </cols>
  <sheetData>
    <row r="1" spans="1:15" ht="16.2" x14ac:dyDescent="0.35">
      <c r="A1" s="586" t="s">
        <v>0</v>
      </c>
      <c r="B1" s="586"/>
      <c r="C1" s="586"/>
      <c r="D1" s="586"/>
      <c r="E1" s="586"/>
      <c r="F1" s="586"/>
      <c r="G1" s="586"/>
      <c r="H1" s="586"/>
      <c r="I1" s="586"/>
      <c r="J1" s="586"/>
      <c r="K1" s="586"/>
      <c r="L1" s="586"/>
      <c r="M1" s="586"/>
      <c r="N1" s="586"/>
      <c r="O1" s="238" t="s">
        <v>551</v>
      </c>
    </row>
    <row r="2" spans="1:15" ht="22.2" x14ac:dyDescent="0.45">
      <c r="A2" s="587" t="s">
        <v>674</v>
      </c>
      <c r="B2" s="587"/>
      <c r="C2" s="587"/>
      <c r="D2" s="587"/>
      <c r="E2" s="587"/>
      <c r="F2" s="587"/>
      <c r="G2" s="587"/>
      <c r="H2" s="587"/>
      <c r="I2" s="587"/>
      <c r="J2" s="587"/>
      <c r="K2" s="587"/>
      <c r="L2" s="587"/>
      <c r="M2" s="587"/>
      <c r="N2" s="587"/>
      <c r="O2" s="587"/>
    </row>
    <row r="3" spans="1:15" ht="14.4" x14ac:dyDescent="0.35">
      <c r="A3" s="197"/>
      <c r="B3" s="197"/>
      <c r="C3" s="197"/>
      <c r="D3" s="197"/>
      <c r="E3" s="197"/>
      <c r="F3" s="197"/>
      <c r="G3" s="197"/>
      <c r="H3" s="197"/>
      <c r="I3" s="197"/>
      <c r="J3" s="197"/>
      <c r="K3" s="197"/>
    </row>
    <row r="4" spans="1:15" ht="16.2" x14ac:dyDescent="0.35">
      <c r="A4" s="586" t="s">
        <v>550</v>
      </c>
      <c r="B4" s="586"/>
      <c r="C4" s="586"/>
      <c r="D4" s="586"/>
      <c r="E4" s="586"/>
      <c r="F4" s="586"/>
      <c r="G4" s="586"/>
      <c r="H4" s="586"/>
      <c r="I4" s="586"/>
      <c r="J4" s="586"/>
      <c r="K4" s="586"/>
      <c r="L4" s="586"/>
      <c r="M4" s="586"/>
      <c r="N4" s="586"/>
      <c r="O4" s="586"/>
    </row>
    <row r="5" spans="1:15" ht="14.4" x14ac:dyDescent="0.35">
      <c r="A5" s="198" t="s">
        <v>835</v>
      </c>
      <c r="B5" s="198"/>
      <c r="C5" s="198"/>
      <c r="D5" s="198"/>
      <c r="E5" s="198"/>
      <c r="F5" s="198"/>
      <c r="G5" s="198"/>
      <c r="H5" s="198"/>
      <c r="I5" s="198"/>
      <c r="J5" s="198"/>
      <c r="K5" s="197"/>
      <c r="M5" s="642" t="s">
        <v>881</v>
      </c>
      <c r="N5" s="642"/>
      <c r="O5" s="642"/>
    </row>
    <row r="6" spans="1:15" ht="44.25" customHeight="1" x14ac:dyDescent="0.25">
      <c r="A6" s="648" t="s">
        <v>2</v>
      </c>
      <c r="B6" s="648" t="s">
        <v>3</v>
      </c>
      <c r="C6" s="648" t="s">
        <v>324</v>
      </c>
      <c r="D6" s="646" t="s">
        <v>325</v>
      </c>
      <c r="E6" s="646" t="s">
        <v>326</v>
      </c>
      <c r="F6" s="646" t="s">
        <v>327</v>
      </c>
      <c r="G6" s="646" t="s">
        <v>328</v>
      </c>
      <c r="H6" s="648" t="s">
        <v>329</v>
      </c>
      <c r="I6" s="648"/>
      <c r="J6" s="648" t="s">
        <v>330</v>
      </c>
      <c r="K6" s="648"/>
      <c r="L6" s="648" t="s">
        <v>331</v>
      </c>
      <c r="M6" s="648"/>
      <c r="N6" s="648" t="s">
        <v>332</v>
      </c>
      <c r="O6" s="648"/>
    </row>
    <row r="7" spans="1:15" ht="54" customHeight="1" x14ac:dyDescent="0.25">
      <c r="A7" s="648"/>
      <c r="B7" s="648"/>
      <c r="C7" s="648"/>
      <c r="D7" s="647"/>
      <c r="E7" s="647"/>
      <c r="F7" s="647"/>
      <c r="G7" s="647"/>
      <c r="H7" s="231" t="s">
        <v>333</v>
      </c>
      <c r="I7" s="231" t="s">
        <v>334</v>
      </c>
      <c r="J7" s="231" t="s">
        <v>333</v>
      </c>
      <c r="K7" s="231" t="s">
        <v>334</v>
      </c>
      <c r="L7" s="231" t="s">
        <v>333</v>
      </c>
      <c r="M7" s="231" t="s">
        <v>334</v>
      </c>
      <c r="N7" s="231" t="s">
        <v>333</v>
      </c>
      <c r="O7" s="231" t="s">
        <v>334</v>
      </c>
    </row>
    <row r="8" spans="1:15" ht="14.4" x14ac:dyDescent="0.25">
      <c r="A8" s="201" t="s">
        <v>278</v>
      </c>
      <c r="B8" s="201" t="s">
        <v>279</v>
      </c>
      <c r="C8" s="201" t="s">
        <v>280</v>
      </c>
      <c r="D8" s="201" t="s">
        <v>281</v>
      </c>
      <c r="E8" s="201" t="s">
        <v>282</v>
      </c>
      <c r="F8" s="201" t="s">
        <v>283</v>
      </c>
      <c r="G8" s="201" t="s">
        <v>284</v>
      </c>
      <c r="H8" s="201" t="s">
        <v>285</v>
      </c>
      <c r="I8" s="201" t="s">
        <v>305</v>
      </c>
      <c r="J8" s="201" t="s">
        <v>306</v>
      </c>
      <c r="K8" s="201" t="s">
        <v>307</v>
      </c>
      <c r="L8" s="201" t="s">
        <v>335</v>
      </c>
      <c r="M8" s="201" t="s">
        <v>336</v>
      </c>
      <c r="N8" s="201" t="s">
        <v>337</v>
      </c>
      <c r="O8" s="201" t="s">
        <v>338</v>
      </c>
    </row>
    <row r="9" spans="1:15" x14ac:dyDescent="0.25">
      <c r="A9" s="9"/>
      <c r="B9" s="9"/>
      <c r="C9" s="9"/>
      <c r="D9" s="9"/>
      <c r="E9" s="9"/>
      <c r="F9" s="9"/>
      <c r="G9" s="9"/>
      <c r="H9" s="9"/>
      <c r="I9" s="9"/>
      <c r="J9" s="9"/>
      <c r="K9" s="9"/>
      <c r="L9" s="9"/>
      <c r="M9" s="9"/>
      <c r="N9" s="9"/>
      <c r="O9" s="9"/>
    </row>
    <row r="10" spans="1:15" x14ac:dyDescent="0.25">
      <c r="A10" s="9"/>
      <c r="B10" s="9"/>
      <c r="C10" s="9"/>
      <c r="D10" s="9"/>
      <c r="E10" s="9"/>
      <c r="F10" s="9"/>
      <c r="G10" s="9"/>
      <c r="H10" s="9"/>
      <c r="I10" s="9"/>
      <c r="J10" s="9"/>
      <c r="K10" s="9"/>
      <c r="L10" s="9"/>
      <c r="M10" s="9"/>
      <c r="N10" s="9"/>
      <c r="O10" s="9"/>
    </row>
    <row r="11" spans="1:15" x14ac:dyDescent="0.25">
      <c r="A11" s="9"/>
      <c r="B11" s="9"/>
      <c r="C11" s="9"/>
      <c r="D11" s="9"/>
      <c r="E11" s="9"/>
      <c r="F11" s="9"/>
      <c r="G11" s="9"/>
      <c r="H11" s="9"/>
      <c r="I11" s="9"/>
      <c r="J11" s="9"/>
      <c r="K11" s="9"/>
      <c r="L11" s="9"/>
      <c r="M11" s="9"/>
      <c r="N11" s="9"/>
      <c r="O11" s="9"/>
    </row>
    <row r="12" spans="1:15" x14ac:dyDescent="0.25">
      <c r="A12" s="9"/>
      <c r="B12" s="9"/>
      <c r="C12" s="9"/>
      <c r="D12" s="9"/>
      <c r="E12" s="9"/>
      <c r="F12" s="9"/>
      <c r="G12" s="9"/>
      <c r="H12" s="9"/>
      <c r="I12" s="9"/>
      <c r="J12" s="9"/>
      <c r="K12" s="9"/>
      <c r="L12" s="9"/>
      <c r="M12" s="9"/>
      <c r="N12" s="9"/>
      <c r="O12" s="9"/>
    </row>
    <row r="13" spans="1:15" x14ac:dyDescent="0.25">
      <c r="A13" s="9"/>
      <c r="B13" s="9"/>
      <c r="C13" s="9"/>
      <c r="D13" s="9"/>
      <c r="E13" s="9"/>
      <c r="F13" s="9"/>
      <c r="G13" s="9"/>
      <c r="H13" s="9"/>
      <c r="I13" s="9"/>
      <c r="J13" s="9"/>
      <c r="K13" s="9"/>
      <c r="L13" s="9"/>
      <c r="M13" s="9"/>
      <c r="N13" s="9"/>
      <c r="O13" s="9"/>
    </row>
    <row r="14" spans="1:15" x14ac:dyDescent="0.25">
      <c r="A14" s="9"/>
      <c r="B14" s="9"/>
      <c r="C14" s="9"/>
      <c r="D14" s="9"/>
      <c r="E14" s="9"/>
      <c r="F14" s="9"/>
      <c r="G14" s="9"/>
      <c r="H14" s="9"/>
      <c r="I14" s="9"/>
      <c r="J14" s="9"/>
      <c r="K14" s="9"/>
      <c r="L14" s="9"/>
      <c r="M14" s="9"/>
      <c r="N14" s="9"/>
      <c r="O14" s="9"/>
    </row>
    <row r="15" spans="1:15" x14ac:dyDescent="0.25">
      <c r="A15" s="9"/>
      <c r="B15" s="9"/>
      <c r="C15" s="9"/>
      <c r="D15" s="9"/>
      <c r="E15" s="9"/>
      <c r="F15" s="9"/>
      <c r="G15" s="9"/>
      <c r="H15" s="9"/>
      <c r="I15" s="9"/>
      <c r="J15" s="9"/>
      <c r="K15" s="9"/>
      <c r="L15" s="9"/>
      <c r="M15" s="9"/>
      <c r="N15" s="9"/>
      <c r="O15" s="9"/>
    </row>
    <row r="16" spans="1:15" x14ac:dyDescent="0.25">
      <c r="A16" s="9"/>
      <c r="B16" s="9"/>
      <c r="C16" s="9"/>
      <c r="D16" s="9"/>
      <c r="E16" s="9"/>
      <c r="F16" s="9"/>
      <c r="G16" s="9"/>
      <c r="H16" s="9"/>
      <c r="I16" s="9"/>
      <c r="J16" s="9"/>
      <c r="K16" s="9"/>
      <c r="L16" s="9"/>
      <c r="M16" s="9"/>
      <c r="N16" s="9"/>
      <c r="O16" s="9"/>
    </row>
    <row r="17" spans="1:15" x14ac:dyDescent="0.25">
      <c r="A17" s="9"/>
      <c r="B17" s="9"/>
      <c r="C17" s="9"/>
      <c r="D17" s="9"/>
      <c r="E17" s="9"/>
      <c r="F17" s="9"/>
      <c r="G17" s="9"/>
      <c r="H17" s="9"/>
      <c r="I17" s="9"/>
      <c r="J17" s="9"/>
      <c r="K17" s="9"/>
      <c r="L17" s="9"/>
      <c r="M17" s="9"/>
      <c r="N17" s="9"/>
      <c r="O17" s="9"/>
    </row>
    <row r="18" spans="1:15" x14ac:dyDescent="0.25">
      <c r="A18" s="9"/>
      <c r="B18" s="9"/>
      <c r="C18" s="9"/>
      <c r="D18" s="9"/>
      <c r="E18" s="9"/>
      <c r="F18" s="9"/>
      <c r="G18" s="9"/>
      <c r="H18" s="9"/>
      <c r="I18" s="9"/>
      <c r="J18" s="9"/>
      <c r="K18" s="9"/>
      <c r="L18" s="9"/>
      <c r="M18" s="9"/>
      <c r="N18" s="9"/>
      <c r="O18" s="9"/>
    </row>
    <row r="21" spans="1:15" x14ac:dyDescent="0.25">
      <c r="A21" s="203"/>
      <c r="B21" s="203"/>
      <c r="C21" s="203"/>
      <c r="D21" s="203"/>
      <c r="L21" s="584" t="s">
        <v>13</v>
      </c>
      <c r="M21" s="584"/>
      <c r="N21" s="584"/>
      <c r="O21" s="584"/>
    </row>
    <row r="22" spans="1:15" x14ac:dyDescent="0.25">
      <c r="A22" s="203"/>
      <c r="B22" s="203"/>
      <c r="C22" s="203"/>
      <c r="D22" s="203"/>
      <c r="L22" s="584" t="s">
        <v>14</v>
      </c>
      <c r="M22" s="584"/>
      <c r="N22" s="584"/>
      <c r="O22" s="584"/>
    </row>
    <row r="23" spans="1:15" x14ac:dyDescent="0.25">
      <c r="A23" s="203"/>
      <c r="B23" s="203"/>
      <c r="C23" s="203"/>
      <c r="D23" s="203"/>
      <c r="L23" s="584" t="s">
        <v>89</v>
      </c>
      <c r="M23" s="584"/>
      <c r="N23" s="584"/>
      <c r="O23" s="584"/>
    </row>
    <row r="24" spans="1:15" x14ac:dyDescent="0.25">
      <c r="A24" s="203" t="s">
        <v>12</v>
      </c>
      <c r="C24" s="203"/>
      <c r="D24" s="203"/>
      <c r="L24" s="585" t="s">
        <v>86</v>
      </c>
      <c r="M24" s="585"/>
      <c r="N24" s="585"/>
      <c r="O24" s="208"/>
    </row>
  </sheetData>
  <mergeCells count="19">
    <mergeCell ref="A1:N1"/>
    <mergeCell ref="A2:O2"/>
    <mergeCell ref="M5:O5"/>
    <mergeCell ref="A6:A7"/>
    <mergeCell ref="B6:B7"/>
    <mergeCell ref="C6:C7"/>
    <mergeCell ref="D6:D7"/>
    <mergeCell ref="E6:E7"/>
    <mergeCell ref="A4:O4"/>
    <mergeCell ref="F6:F7"/>
    <mergeCell ref="L22:O22"/>
    <mergeCell ref="L23:O23"/>
    <mergeCell ref="L24:N24"/>
    <mergeCell ref="G6:G7"/>
    <mergeCell ref="H6:I6"/>
    <mergeCell ref="J6:K6"/>
    <mergeCell ref="L6:M6"/>
    <mergeCell ref="N6:O6"/>
    <mergeCell ref="L21:O21"/>
  </mergeCells>
  <printOptions horizontalCentered="1"/>
  <pageMargins left="0.47" right="0.45" top="0.23622047244094491" bottom="0"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31"/>
  <sheetViews>
    <sheetView topLeftCell="A10" zoomScale="115" zoomScaleNormal="115" zoomScaleSheetLayoutView="86" workbookViewId="0">
      <selection activeCell="K17" sqref="K17"/>
    </sheetView>
  </sheetViews>
  <sheetFormatPr defaultRowHeight="13.2" x14ac:dyDescent="0.25"/>
  <cols>
    <col min="1" max="1" width="4.88671875" customWidth="1"/>
    <col min="2" max="2" width="19.5546875" customWidth="1"/>
    <col min="3" max="18" width="7" customWidth="1"/>
    <col min="19" max="19" width="10.5546875" customWidth="1"/>
    <col min="20" max="20" width="9.88671875" customWidth="1"/>
    <col min="21" max="21" width="8.6640625" customWidth="1"/>
    <col min="22" max="22" width="9.6640625" customWidth="1"/>
    <col min="28" max="28" width="11" customWidth="1"/>
    <col min="29" max="30" width="8.88671875" hidden="1" customWidth="1"/>
  </cols>
  <sheetData>
    <row r="2" spans="1:256" x14ac:dyDescent="0.25">
      <c r="G2" s="531"/>
      <c r="H2" s="531"/>
      <c r="I2" s="531"/>
      <c r="J2" s="531"/>
      <c r="K2" s="531"/>
      <c r="L2" s="531"/>
      <c r="M2" s="531"/>
      <c r="N2" s="531"/>
      <c r="O2" s="531"/>
      <c r="P2" s="1"/>
      <c r="Q2" s="1"/>
      <c r="R2" s="1"/>
      <c r="T2" s="48" t="s">
        <v>61</v>
      </c>
    </row>
    <row r="3" spans="1:256" ht="13.8" x14ac:dyDescent="0.25">
      <c r="A3" s="481" t="s">
        <v>59</v>
      </c>
      <c r="B3" s="481"/>
      <c r="C3" s="481"/>
      <c r="D3" s="481"/>
      <c r="E3" s="481"/>
      <c r="F3" s="481"/>
      <c r="G3" s="481"/>
      <c r="H3" s="481"/>
      <c r="I3" s="481"/>
      <c r="J3" s="481"/>
      <c r="K3" s="481"/>
      <c r="L3" s="481"/>
      <c r="M3" s="481"/>
      <c r="N3" s="481"/>
      <c r="O3" s="481"/>
      <c r="P3" s="481"/>
      <c r="Q3" s="481"/>
      <c r="R3" s="481"/>
      <c r="S3" s="481"/>
      <c r="T3" s="481"/>
      <c r="U3" s="481"/>
    </row>
    <row r="4" spans="1:256" ht="15.6" x14ac:dyDescent="0.3">
      <c r="A4" s="528" t="s">
        <v>674</v>
      </c>
      <c r="B4" s="528"/>
      <c r="C4" s="528"/>
      <c r="D4" s="528"/>
      <c r="E4" s="528"/>
      <c r="F4" s="528"/>
      <c r="G4" s="528"/>
      <c r="H4" s="528"/>
      <c r="I4" s="528"/>
      <c r="J4" s="528"/>
      <c r="K4" s="528"/>
      <c r="L4" s="528"/>
      <c r="M4" s="528"/>
      <c r="N4" s="528"/>
      <c r="O4" s="528"/>
      <c r="P4" s="528"/>
      <c r="Q4" s="528"/>
      <c r="R4" s="528"/>
      <c r="S4" s="528"/>
      <c r="T4" s="528"/>
      <c r="U4" s="528"/>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56" ht="13.8" x14ac:dyDescent="0.25">
      <c r="A6" s="545" t="s">
        <v>676</v>
      </c>
      <c r="B6" s="545"/>
      <c r="C6" s="545"/>
      <c r="D6" s="545"/>
      <c r="E6" s="545"/>
      <c r="F6" s="545"/>
      <c r="G6" s="545"/>
      <c r="H6" s="545"/>
      <c r="I6" s="545"/>
      <c r="J6" s="545"/>
      <c r="K6" s="545"/>
      <c r="L6" s="545"/>
      <c r="M6" s="545"/>
      <c r="N6" s="545"/>
      <c r="O6" s="545"/>
      <c r="P6" s="545"/>
      <c r="Q6" s="545"/>
      <c r="R6" s="545"/>
      <c r="S6" s="545"/>
      <c r="T6" s="545"/>
      <c r="U6" s="545"/>
    </row>
    <row r="7" spans="1:256" ht="15.6" x14ac:dyDescent="0.3">
      <c r="A7" s="47"/>
      <c r="B7" s="47"/>
      <c r="C7" s="47"/>
      <c r="D7" s="47"/>
      <c r="E7" s="47"/>
      <c r="F7" s="47"/>
      <c r="G7" s="47"/>
      <c r="H7" s="47"/>
      <c r="I7" s="47"/>
      <c r="J7" s="47"/>
      <c r="K7" s="47"/>
      <c r="L7" s="47"/>
      <c r="M7" s="47"/>
      <c r="N7" s="47"/>
      <c r="O7" s="47"/>
      <c r="P7" s="47"/>
      <c r="Q7" s="47"/>
      <c r="R7" s="47"/>
      <c r="S7" s="47"/>
      <c r="T7" s="47"/>
      <c r="U7" s="47"/>
    </row>
    <row r="8" spans="1:256" ht="15.6" x14ac:dyDescent="0.3">
      <c r="A8" s="483" t="s">
        <v>835</v>
      </c>
      <c r="B8" s="483"/>
      <c r="C8" s="483"/>
      <c r="D8" s="32"/>
      <c r="E8" s="32"/>
      <c r="F8" s="32"/>
      <c r="G8" s="47"/>
      <c r="H8" s="47"/>
      <c r="I8" s="47"/>
      <c r="J8" s="47"/>
      <c r="K8" s="47"/>
      <c r="L8" s="47"/>
      <c r="M8" s="47"/>
      <c r="N8" s="47"/>
      <c r="O8" s="47"/>
      <c r="P8" s="47"/>
      <c r="Q8" s="47"/>
      <c r="R8" s="47"/>
      <c r="S8" s="47"/>
      <c r="T8" s="47"/>
      <c r="U8" s="47"/>
    </row>
    <row r="10" spans="1:256" ht="14.4" x14ac:dyDescent="0.3">
      <c r="U10" s="551" t="s">
        <v>484</v>
      </c>
      <c r="V10" s="551"/>
      <c r="W10" s="16"/>
      <c r="X10" s="16"/>
      <c r="Y10" s="16"/>
      <c r="Z10" s="16"/>
      <c r="AA10" s="16"/>
      <c r="AB10" s="537"/>
      <c r="AC10" s="537"/>
      <c r="AD10" s="537"/>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x14ac:dyDescent="0.25">
      <c r="A11" s="546" t="s">
        <v>2</v>
      </c>
      <c r="B11" s="546" t="s">
        <v>115</v>
      </c>
      <c r="C11" s="539" t="s">
        <v>161</v>
      </c>
      <c r="D11" s="540"/>
      <c r="E11" s="540"/>
      <c r="F11" s="541"/>
      <c r="G11" s="548" t="s">
        <v>898</v>
      </c>
      <c r="H11" s="549"/>
      <c r="I11" s="549"/>
      <c r="J11" s="549"/>
      <c r="K11" s="549"/>
      <c r="L11" s="549"/>
      <c r="M11" s="549"/>
      <c r="N11" s="549"/>
      <c r="O11" s="549"/>
      <c r="P11" s="549"/>
      <c r="Q11" s="549"/>
      <c r="R11" s="550"/>
      <c r="S11" s="552" t="s">
        <v>263</v>
      </c>
      <c r="T11" s="553"/>
      <c r="U11" s="553"/>
      <c r="V11" s="553"/>
      <c r="W11" s="126"/>
      <c r="X11" s="126"/>
      <c r="Y11" s="126"/>
      <c r="Z11" s="126"/>
      <c r="AA11" s="126"/>
      <c r="AB11" s="126"/>
      <c r="AC11" s="126"/>
      <c r="AD11" s="126"/>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x14ac:dyDescent="0.25">
      <c r="A12" s="547"/>
      <c r="B12" s="547"/>
      <c r="C12" s="542"/>
      <c r="D12" s="543"/>
      <c r="E12" s="543"/>
      <c r="F12" s="544"/>
      <c r="G12" s="491" t="s">
        <v>182</v>
      </c>
      <c r="H12" s="523"/>
      <c r="I12" s="523"/>
      <c r="J12" s="492"/>
      <c r="K12" s="491" t="s">
        <v>183</v>
      </c>
      <c r="L12" s="523"/>
      <c r="M12" s="523"/>
      <c r="N12" s="492"/>
      <c r="O12" s="515" t="s">
        <v>19</v>
      </c>
      <c r="P12" s="515"/>
      <c r="Q12" s="515"/>
      <c r="R12" s="515"/>
      <c r="S12" s="554"/>
      <c r="T12" s="555"/>
      <c r="U12" s="555"/>
      <c r="V12" s="555"/>
      <c r="W12" s="126"/>
      <c r="X12" s="126"/>
      <c r="Y12" s="126"/>
      <c r="Z12" s="126"/>
      <c r="AA12" s="126"/>
      <c r="AB12" s="126"/>
      <c r="AC12" s="126"/>
      <c r="AD12" s="126"/>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9.6" x14ac:dyDescent="0.25">
      <c r="A13" s="166"/>
      <c r="B13" s="166"/>
      <c r="C13" s="165" t="s">
        <v>264</v>
      </c>
      <c r="D13" s="165" t="s">
        <v>265</v>
      </c>
      <c r="E13" s="165" t="s">
        <v>266</v>
      </c>
      <c r="F13" s="165" t="s">
        <v>93</v>
      </c>
      <c r="G13" s="165" t="s">
        <v>264</v>
      </c>
      <c r="H13" s="165" t="s">
        <v>265</v>
      </c>
      <c r="I13" s="165" t="s">
        <v>266</v>
      </c>
      <c r="J13" s="165" t="s">
        <v>19</v>
      </c>
      <c r="K13" s="165" t="s">
        <v>264</v>
      </c>
      <c r="L13" s="165" t="s">
        <v>265</v>
      </c>
      <c r="M13" s="165" t="s">
        <v>266</v>
      </c>
      <c r="N13" s="165" t="s">
        <v>93</v>
      </c>
      <c r="O13" s="165" t="s">
        <v>264</v>
      </c>
      <c r="P13" s="165" t="s">
        <v>265</v>
      </c>
      <c r="Q13" s="165" t="s">
        <v>266</v>
      </c>
      <c r="R13" s="165" t="s">
        <v>19</v>
      </c>
      <c r="S13" s="5" t="s">
        <v>480</v>
      </c>
      <c r="T13" s="5" t="s">
        <v>481</v>
      </c>
      <c r="U13" s="5" t="s">
        <v>482</v>
      </c>
      <c r="V13" s="257" t="s">
        <v>483</v>
      </c>
      <c r="W13" s="126"/>
      <c r="X13" s="126"/>
      <c r="Y13" s="126"/>
      <c r="Z13" s="126"/>
      <c r="AA13" s="126"/>
      <c r="AB13" s="126"/>
      <c r="AC13" s="126"/>
      <c r="AD13" s="126"/>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x14ac:dyDescent="0.25">
      <c r="A14" s="145">
        <v>1</v>
      </c>
      <c r="B14" s="167">
        <v>2</v>
      </c>
      <c r="C14" s="145">
        <v>3</v>
      </c>
      <c r="D14" s="145">
        <v>4</v>
      </c>
      <c r="E14" s="167">
        <v>5</v>
      </c>
      <c r="F14" s="145">
        <v>6</v>
      </c>
      <c r="G14" s="145">
        <v>7</v>
      </c>
      <c r="H14" s="167">
        <v>8</v>
      </c>
      <c r="I14" s="145">
        <v>9</v>
      </c>
      <c r="J14" s="145">
        <v>10</v>
      </c>
      <c r="K14" s="167">
        <v>11</v>
      </c>
      <c r="L14" s="145">
        <v>12</v>
      </c>
      <c r="M14" s="145">
        <v>13</v>
      </c>
      <c r="N14" s="167">
        <v>14</v>
      </c>
      <c r="O14" s="145">
        <v>15</v>
      </c>
      <c r="P14" s="145">
        <v>16</v>
      </c>
      <c r="Q14" s="167">
        <v>17</v>
      </c>
      <c r="R14" s="145">
        <v>18</v>
      </c>
      <c r="S14" s="145">
        <v>19</v>
      </c>
      <c r="T14" s="167">
        <v>20</v>
      </c>
      <c r="U14" s="145">
        <v>21</v>
      </c>
      <c r="V14" s="145">
        <v>22</v>
      </c>
      <c r="W14" s="168"/>
      <c r="X14" s="168"/>
      <c r="Y14" s="168"/>
      <c r="Z14" s="168"/>
      <c r="AA14" s="168"/>
      <c r="AB14" s="168"/>
      <c r="AC14" s="168"/>
      <c r="AD14" s="168"/>
      <c r="AE14" s="168"/>
      <c r="AF14" s="168"/>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26.4" x14ac:dyDescent="0.25">
      <c r="A15" s="18"/>
      <c r="B15" s="169" t="s">
        <v>250</v>
      </c>
      <c r="C15" s="18"/>
      <c r="D15" s="18"/>
      <c r="E15" s="18"/>
      <c r="F15" s="254"/>
      <c r="G15" s="8"/>
      <c r="H15" s="8"/>
      <c r="I15" s="8"/>
      <c r="J15" s="254"/>
      <c r="K15" s="8"/>
      <c r="L15" s="8"/>
      <c r="M15" s="8"/>
      <c r="N15" s="8"/>
      <c r="O15" s="8"/>
      <c r="P15" s="8"/>
      <c r="Q15" s="8"/>
      <c r="R15" s="8"/>
      <c r="S15" s="8"/>
      <c r="T15" s="9"/>
      <c r="U15" s="9"/>
      <c r="V15" s="9"/>
      <c r="W15" s="127"/>
      <c r="X15" s="127"/>
      <c r="Y15" s="127"/>
      <c r="Z15" s="127"/>
      <c r="AA15" s="127"/>
      <c r="AB15" s="127"/>
      <c r="AC15" s="127"/>
      <c r="AD15" s="127"/>
      <c r="AE15" s="127"/>
      <c r="AF15" s="127"/>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x14ac:dyDescent="0.25">
      <c r="A16" s="3">
        <v>1</v>
      </c>
      <c r="B16" s="169" t="s">
        <v>189</v>
      </c>
      <c r="C16" s="341">
        <v>19.670000000000002</v>
      </c>
      <c r="D16" s="341">
        <v>0</v>
      </c>
      <c r="E16" s="341">
        <v>0</v>
      </c>
      <c r="F16" s="341">
        <f>SUM(C16:E16)</f>
        <v>19.670000000000002</v>
      </c>
      <c r="G16" s="8">
        <v>19.670000000000002</v>
      </c>
      <c r="H16" s="8">
        <v>0</v>
      </c>
      <c r="I16" s="8">
        <v>0</v>
      </c>
      <c r="J16" s="341">
        <f>SUM(G16:I16)</f>
        <v>19.670000000000002</v>
      </c>
      <c r="K16" s="8">
        <v>0</v>
      </c>
      <c r="L16" s="8">
        <v>0</v>
      </c>
      <c r="M16" s="8">
        <v>0</v>
      </c>
      <c r="N16" s="8">
        <f>SUM(K16:M16)</f>
        <v>0</v>
      </c>
      <c r="O16" s="8">
        <f>G16+K16</f>
        <v>19.670000000000002</v>
      </c>
      <c r="P16" s="8">
        <f>H16+L16</f>
        <v>0</v>
      </c>
      <c r="Q16" s="8">
        <f>I16+M16</f>
        <v>0</v>
      </c>
      <c r="R16" s="8">
        <f>J16+N16</f>
        <v>19.670000000000002</v>
      </c>
      <c r="S16" s="8">
        <f>C16-O16</f>
        <v>0</v>
      </c>
      <c r="T16" s="8">
        <f t="shared" ref="T16:V16" si="0">D16-P16</f>
        <v>0</v>
      </c>
      <c r="U16" s="8">
        <f t="shared" si="0"/>
        <v>0</v>
      </c>
      <c r="V16" s="8">
        <f t="shared" si="0"/>
        <v>0</v>
      </c>
      <c r="W16" s="127"/>
      <c r="X16" s="127"/>
      <c r="Y16" s="127"/>
      <c r="Z16" s="127"/>
      <c r="AA16" s="127"/>
      <c r="AB16" s="127"/>
      <c r="AC16" s="127"/>
      <c r="AD16" s="127"/>
      <c r="AE16" s="127"/>
      <c r="AF16" s="127"/>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37" x14ac:dyDescent="0.25">
      <c r="A17" s="3">
        <v>2</v>
      </c>
      <c r="B17" s="170" t="s">
        <v>134</v>
      </c>
      <c r="C17" s="8">
        <v>622.66</v>
      </c>
      <c r="D17" s="8">
        <v>0</v>
      </c>
      <c r="E17" s="8">
        <v>5.99</v>
      </c>
      <c r="F17" s="341">
        <f t="shared" ref="F17:F20" si="1">SUM(C17:E17)</f>
        <v>628.65</v>
      </c>
      <c r="G17" s="8">
        <v>279.10000000000002</v>
      </c>
      <c r="H17" s="8">
        <v>0</v>
      </c>
      <c r="I17" s="8">
        <v>5.99</v>
      </c>
      <c r="J17" s="341">
        <f t="shared" ref="J17:J20" si="2">SUM(G17:I17)</f>
        <v>285.09000000000003</v>
      </c>
      <c r="K17" s="8">
        <v>343.56</v>
      </c>
      <c r="L17" s="8">
        <v>0</v>
      </c>
      <c r="M17" s="8">
        <v>0</v>
      </c>
      <c r="N17" s="8">
        <f t="shared" ref="N17:N20" si="3">SUM(K17:M17)</f>
        <v>343.56</v>
      </c>
      <c r="O17" s="8">
        <f t="shared" ref="O17:O20" si="4">G17+K17</f>
        <v>622.66000000000008</v>
      </c>
      <c r="P17" s="8">
        <f t="shared" ref="P17:P20" si="5">H17+L17</f>
        <v>0</v>
      </c>
      <c r="Q17" s="8">
        <f t="shared" ref="Q17:Q20" si="6">I17+M17</f>
        <v>5.99</v>
      </c>
      <c r="R17" s="8">
        <f t="shared" ref="R17:R20" si="7">J17+N17</f>
        <v>628.65000000000009</v>
      </c>
      <c r="S17" s="8">
        <f t="shared" ref="S17:S20" si="8">C17-O17</f>
        <v>0</v>
      </c>
      <c r="T17" s="8">
        <f t="shared" ref="T17:T20" si="9">D17-P17</f>
        <v>0</v>
      </c>
      <c r="U17" s="8">
        <f t="shared" ref="U17:U20" si="10">E17-Q17</f>
        <v>0</v>
      </c>
      <c r="V17" s="8">
        <f t="shared" ref="V17:V20" si="11">F17-R17</f>
        <v>0</v>
      </c>
      <c r="Y17" s="483"/>
      <c r="Z17" s="483"/>
      <c r="AA17" s="483"/>
      <c r="AB17" s="483"/>
    </row>
    <row r="18" spans="1:37" ht="26.4" x14ac:dyDescent="0.25">
      <c r="A18" s="3">
        <v>3</v>
      </c>
      <c r="B18" s="169" t="s">
        <v>135</v>
      </c>
      <c r="C18" s="8">
        <v>4.82</v>
      </c>
      <c r="D18" s="8">
        <v>0</v>
      </c>
      <c r="E18" s="8">
        <v>0.11</v>
      </c>
      <c r="F18" s="341">
        <f t="shared" si="1"/>
        <v>4.9300000000000006</v>
      </c>
      <c r="G18" s="8">
        <v>4.82</v>
      </c>
      <c r="H18" s="8">
        <v>0</v>
      </c>
      <c r="I18" s="8">
        <v>0.11</v>
      </c>
      <c r="J18" s="341">
        <f t="shared" si="2"/>
        <v>4.9300000000000006</v>
      </c>
      <c r="K18" s="8">
        <v>0</v>
      </c>
      <c r="L18" s="8">
        <v>0</v>
      </c>
      <c r="M18" s="8">
        <v>0</v>
      </c>
      <c r="N18" s="8">
        <f t="shared" si="3"/>
        <v>0</v>
      </c>
      <c r="O18" s="8">
        <f t="shared" si="4"/>
        <v>4.82</v>
      </c>
      <c r="P18" s="8">
        <f t="shared" si="5"/>
        <v>0</v>
      </c>
      <c r="Q18" s="8">
        <f t="shared" si="6"/>
        <v>0.11</v>
      </c>
      <c r="R18" s="8">
        <f t="shared" si="7"/>
        <v>4.9300000000000006</v>
      </c>
      <c r="S18" s="8">
        <f t="shared" si="8"/>
        <v>0</v>
      </c>
      <c r="T18" s="8">
        <f t="shared" si="9"/>
        <v>0</v>
      </c>
      <c r="U18" s="8">
        <f t="shared" si="10"/>
        <v>0</v>
      </c>
      <c r="V18" s="8">
        <f t="shared" si="11"/>
        <v>0</v>
      </c>
    </row>
    <row r="19" spans="1:37" x14ac:dyDescent="0.25">
      <c r="A19" s="3">
        <v>4</v>
      </c>
      <c r="B19" s="170" t="s">
        <v>136</v>
      </c>
      <c r="C19" s="8">
        <v>6.71</v>
      </c>
      <c r="D19" s="8"/>
      <c r="E19" s="8">
        <v>0.15</v>
      </c>
      <c r="F19" s="341">
        <f t="shared" si="1"/>
        <v>6.86</v>
      </c>
      <c r="G19" s="8">
        <v>6.71</v>
      </c>
      <c r="H19" s="8">
        <v>0</v>
      </c>
      <c r="I19" s="8">
        <v>0.15</v>
      </c>
      <c r="J19" s="341">
        <f t="shared" si="2"/>
        <v>6.86</v>
      </c>
      <c r="K19" s="8">
        <v>0</v>
      </c>
      <c r="L19" s="8">
        <v>0</v>
      </c>
      <c r="M19" s="8">
        <v>0</v>
      </c>
      <c r="N19" s="8">
        <f t="shared" si="3"/>
        <v>0</v>
      </c>
      <c r="O19" s="8">
        <f t="shared" si="4"/>
        <v>6.71</v>
      </c>
      <c r="P19" s="8">
        <f t="shared" si="5"/>
        <v>0</v>
      </c>
      <c r="Q19" s="8">
        <f t="shared" si="6"/>
        <v>0.15</v>
      </c>
      <c r="R19" s="8">
        <f t="shared" si="7"/>
        <v>6.86</v>
      </c>
      <c r="S19" s="8">
        <f t="shared" si="8"/>
        <v>0</v>
      </c>
      <c r="T19" s="8">
        <f t="shared" si="9"/>
        <v>0</v>
      </c>
      <c r="U19" s="8">
        <f t="shared" si="10"/>
        <v>0</v>
      </c>
      <c r="V19" s="8">
        <f t="shared" si="11"/>
        <v>0</v>
      </c>
    </row>
    <row r="20" spans="1:37" ht="26.4" x14ac:dyDescent="0.25">
      <c r="A20" s="3">
        <v>5</v>
      </c>
      <c r="B20" s="169" t="s">
        <v>137</v>
      </c>
      <c r="C20" s="8">
        <v>70.59</v>
      </c>
      <c r="D20" s="8">
        <v>0</v>
      </c>
      <c r="E20" s="8">
        <v>1.51</v>
      </c>
      <c r="F20" s="341">
        <f t="shared" si="1"/>
        <v>72.100000000000009</v>
      </c>
      <c r="G20" s="8">
        <v>70.59</v>
      </c>
      <c r="H20" s="8">
        <v>0</v>
      </c>
      <c r="I20" s="8">
        <v>1.51</v>
      </c>
      <c r="J20" s="341">
        <f t="shared" si="2"/>
        <v>72.100000000000009</v>
      </c>
      <c r="K20" s="8">
        <v>0</v>
      </c>
      <c r="L20" s="8">
        <v>0</v>
      </c>
      <c r="M20" s="8">
        <v>0</v>
      </c>
      <c r="N20" s="8">
        <f t="shared" si="3"/>
        <v>0</v>
      </c>
      <c r="O20" s="8">
        <f t="shared" si="4"/>
        <v>70.59</v>
      </c>
      <c r="P20" s="8">
        <f t="shared" si="5"/>
        <v>0</v>
      </c>
      <c r="Q20" s="8">
        <f t="shared" si="6"/>
        <v>1.51</v>
      </c>
      <c r="R20" s="8">
        <f t="shared" si="7"/>
        <v>72.100000000000009</v>
      </c>
      <c r="S20" s="8">
        <f t="shared" si="8"/>
        <v>0</v>
      </c>
      <c r="T20" s="8">
        <f t="shared" si="9"/>
        <v>0</v>
      </c>
      <c r="U20" s="8">
        <f t="shared" si="10"/>
        <v>0</v>
      </c>
      <c r="V20" s="8">
        <f t="shared" si="11"/>
        <v>0</v>
      </c>
    </row>
    <row r="21" spans="1:37" s="16" customFormat="1" x14ac:dyDescent="0.25">
      <c r="A21" s="253"/>
      <c r="B21" s="268" t="s">
        <v>93</v>
      </c>
      <c r="C21" s="344">
        <f>SUM(C16:C20)</f>
        <v>724.45</v>
      </c>
      <c r="D21" s="344">
        <f>SUM(D16:D20)</f>
        <v>0</v>
      </c>
      <c r="E21" s="344">
        <f>SUM(E16:E20)</f>
        <v>7.7600000000000007</v>
      </c>
      <c r="F21" s="344">
        <f>SUM(C21:E21)</f>
        <v>732.21</v>
      </c>
      <c r="G21" s="344">
        <f t="shared" ref="G21:V21" si="12">SUM(G16:G20)</f>
        <v>380.89</v>
      </c>
      <c r="H21" s="344">
        <f t="shared" si="12"/>
        <v>0</v>
      </c>
      <c r="I21" s="344">
        <f t="shared" si="12"/>
        <v>7.7600000000000007</v>
      </c>
      <c r="J21" s="344">
        <f t="shared" si="12"/>
        <v>388.65000000000009</v>
      </c>
      <c r="K21" s="344">
        <f t="shared" si="12"/>
        <v>343.56</v>
      </c>
      <c r="L21" s="344">
        <f t="shared" si="12"/>
        <v>0</v>
      </c>
      <c r="M21" s="344">
        <f t="shared" si="12"/>
        <v>0</v>
      </c>
      <c r="N21" s="344">
        <f t="shared" si="12"/>
        <v>343.56</v>
      </c>
      <c r="O21" s="344">
        <f t="shared" si="12"/>
        <v>724.45000000000016</v>
      </c>
      <c r="P21" s="344">
        <f t="shared" si="12"/>
        <v>0</v>
      </c>
      <c r="Q21" s="344">
        <f t="shared" si="12"/>
        <v>7.7600000000000007</v>
      </c>
      <c r="R21" s="344">
        <f t="shared" si="12"/>
        <v>732.21</v>
      </c>
      <c r="S21" s="344">
        <f t="shared" si="12"/>
        <v>0</v>
      </c>
      <c r="T21" s="344">
        <f t="shared" si="12"/>
        <v>0</v>
      </c>
      <c r="U21" s="344">
        <f t="shared" si="12"/>
        <v>0</v>
      </c>
      <c r="V21" s="344">
        <f t="shared" si="12"/>
        <v>0</v>
      </c>
    </row>
    <row r="22" spans="1:37" ht="26.4" x14ac:dyDescent="0.25">
      <c r="A22" s="3"/>
      <c r="B22" s="171" t="s">
        <v>251</v>
      </c>
      <c r="C22" s="9"/>
      <c r="D22" s="9"/>
      <c r="E22" s="9"/>
      <c r="F22" s="255"/>
      <c r="G22" s="9"/>
      <c r="H22" s="9"/>
      <c r="I22" s="9"/>
      <c r="J22" s="255"/>
      <c r="K22" s="9"/>
      <c r="L22" s="9"/>
      <c r="M22" s="9"/>
      <c r="N22" s="9"/>
      <c r="O22" s="9"/>
      <c r="P22" s="9"/>
      <c r="Q22" s="9"/>
      <c r="R22" s="9"/>
      <c r="S22" s="9"/>
      <c r="T22" s="9"/>
      <c r="U22" s="9"/>
      <c r="V22" s="9"/>
    </row>
    <row r="23" spans="1:37" x14ac:dyDescent="0.25">
      <c r="A23" s="3">
        <v>6</v>
      </c>
      <c r="B23" s="169" t="s">
        <v>191</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37" x14ac:dyDescent="0.25">
      <c r="A24" s="3">
        <v>7</v>
      </c>
      <c r="B24" s="170" t="s">
        <v>139</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37" x14ac:dyDescent="0.25">
      <c r="A25" s="9"/>
      <c r="B25" s="170" t="s">
        <v>93</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row>
    <row r="26" spans="1:37" x14ac:dyDescent="0.25">
      <c r="A26" s="9"/>
      <c r="B26" s="170" t="s">
        <v>38</v>
      </c>
      <c r="C26" s="344">
        <f>C21</f>
        <v>724.45</v>
      </c>
      <c r="D26" s="344">
        <f t="shared" ref="D26:V26" si="13">D21</f>
        <v>0</v>
      </c>
      <c r="E26" s="344">
        <f t="shared" si="13"/>
        <v>7.7600000000000007</v>
      </c>
      <c r="F26" s="344">
        <f t="shared" si="13"/>
        <v>732.21</v>
      </c>
      <c r="G26" s="344">
        <f t="shared" si="13"/>
        <v>380.89</v>
      </c>
      <c r="H26" s="344">
        <f t="shared" si="13"/>
        <v>0</v>
      </c>
      <c r="I26" s="344">
        <f t="shared" si="13"/>
        <v>7.7600000000000007</v>
      </c>
      <c r="J26" s="344">
        <f t="shared" si="13"/>
        <v>388.65000000000009</v>
      </c>
      <c r="K26" s="344">
        <f t="shared" si="13"/>
        <v>343.56</v>
      </c>
      <c r="L26" s="344">
        <f t="shared" si="13"/>
        <v>0</v>
      </c>
      <c r="M26" s="344">
        <f t="shared" si="13"/>
        <v>0</v>
      </c>
      <c r="N26" s="344">
        <f t="shared" si="13"/>
        <v>343.56</v>
      </c>
      <c r="O26" s="344">
        <f t="shared" si="13"/>
        <v>724.45000000000016</v>
      </c>
      <c r="P26" s="344">
        <f t="shared" si="13"/>
        <v>0</v>
      </c>
      <c r="Q26" s="344">
        <f t="shared" si="13"/>
        <v>7.7600000000000007</v>
      </c>
      <c r="R26" s="344">
        <f t="shared" si="13"/>
        <v>732.21</v>
      </c>
      <c r="S26" s="344">
        <f t="shared" si="13"/>
        <v>0</v>
      </c>
      <c r="T26" s="344">
        <f t="shared" si="13"/>
        <v>0</v>
      </c>
      <c r="U26" s="344">
        <f t="shared" si="13"/>
        <v>0</v>
      </c>
      <c r="V26" s="344">
        <f t="shared" si="13"/>
        <v>0</v>
      </c>
    </row>
    <row r="28" spans="1:37" ht="25.5" customHeight="1" x14ac:dyDescent="0.25">
      <c r="A28" s="15" t="s">
        <v>12</v>
      </c>
      <c r="B28" s="15"/>
      <c r="C28" s="15"/>
      <c r="D28" s="15"/>
      <c r="E28" s="15"/>
      <c r="F28" s="15"/>
      <c r="G28" s="15"/>
      <c r="H28" s="15"/>
      <c r="I28" s="15"/>
      <c r="J28" s="15"/>
      <c r="K28" s="15"/>
      <c r="L28" s="15"/>
      <c r="M28" s="15"/>
      <c r="N28" s="15"/>
      <c r="O28" s="15"/>
      <c r="P28" s="15"/>
      <c r="Q28" s="15"/>
      <c r="R28" s="15"/>
      <c r="S28" s="484" t="s">
        <v>13</v>
      </c>
      <c r="T28" s="484"/>
      <c r="U28" s="85"/>
      <c r="V28" s="15"/>
      <c r="W28" s="16"/>
      <c r="X28" s="16"/>
      <c r="Y28" s="16"/>
      <c r="Z28" s="16"/>
      <c r="AA28" s="16"/>
      <c r="AE28" s="16"/>
      <c r="AF28" s="16"/>
    </row>
    <row r="29" spans="1:37" ht="12.75" customHeight="1" x14ac:dyDescent="0.25">
      <c r="B29" s="393"/>
      <c r="C29" s="393"/>
      <c r="D29" s="393"/>
      <c r="E29" s="393"/>
      <c r="F29" s="393"/>
      <c r="G29" s="393"/>
      <c r="H29" s="393"/>
      <c r="I29" s="393"/>
      <c r="J29" s="393"/>
      <c r="K29" s="393"/>
      <c r="L29" s="393"/>
      <c r="M29" s="393"/>
      <c r="N29" s="393"/>
      <c r="O29" s="393"/>
      <c r="P29" s="393"/>
      <c r="Q29" s="393"/>
      <c r="R29" s="484" t="s">
        <v>14</v>
      </c>
      <c r="S29" s="484"/>
      <c r="T29" s="484"/>
      <c r="U29" s="484"/>
      <c r="V29" s="484"/>
      <c r="W29" s="393"/>
      <c r="X29" s="393"/>
      <c r="Y29" s="393"/>
      <c r="Z29" s="393"/>
      <c r="AA29" s="393"/>
      <c r="AB29" s="393"/>
      <c r="AC29" s="393"/>
      <c r="AD29" s="393"/>
      <c r="AE29" s="16"/>
      <c r="AF29" s="16"/>
    </row>
    <row r="30" spans="1:37" x14ac:dyDescent="0.25">
      <c r="A30" s="493" t="s">
        <v>20</v>
      </c>
      <c r="B30" s="493"/>
      <c r="C30" s="493"/>
      <c r="D30" s="493"/>
      <c r="E30" s="493"/>
      <c r="F30" s="493"/>
      <c r="G30" s="493"/>
      <c r="H30" s="493"/>
      <c r="I30" s="493"/>
      <c r="J30" s="493"/>
      <c r="K30" s="493"/>
      <c r="L30" s="493"/>
      <c r="M30" s="493"/>
      <c r="N30" s="493"/>
      <c r="O30" s="493"/>
      <c r="P30" s="493"/>
      <c r="Q30" s="493"/>
      <c r="R30" s="493"/>
      <c r="S30" s="493"/>
      <c r="T30" s="126"/>
      <c r="U30" s="126"/>
      <c r="V30" s="126"/>
      <c r="W30" s="126"/>
      <c r="X30" s="126"/>
      <c r="Y30" s="126"/>
      <c r="Z30" s="126"/>
      <c r="AA30" s="126"/>
      <c r="AB30" s="126"/>
      <c r="AC30" s="126"/>
      <c r="AD30" s="126"/>
      <c r="AE30" s="126"/>
      <c r="AF30" s="126"/>
      <c r="AG30" s="126"/>
      <c r="AH30" s="126"/>
      <c r="AI30" s="126"/>
      <c r="AJ30" s="126"/>
      <c r="AK30" s="126"/>
    </row>
    <row r="31" spans="1:37" x14ac:dyDescent="0.25">
      <c r="A31" s="15"/>
      <c r="B31" s="15"/>
      <c r="C31" s="15"/>
      <c r="D31" s="15"/>
      <c r="E31" s="15"/>
      <c r="F31" s="15"/>
      <c r="G31" s="15"/>
      <c r="H31" s="15"/>
      <c r="I31" s="15"/>
      <c r="J31" s="15"/>
      <c r="K31" s="15"/>
      <c r="L31" s="15"/>
      <c r="M31" s="15"/>
      <c r="N31" s="15"/>
      <c r="O31" s="15"/>
      <c r="P31" s="15"/>
      <c r="Q31" s="15"/>
      <c r="R31" s="15"/>
      <c r="S31" s="1" t="s">
        <v>86</v>
      </c>
      <c r="T31" s="1"/>
      <c r="U31" s="1"/>
      <c r="V31" s="1"/>
      <c r="W31" s="15"/>
      <c r="X31" s="15"/>
      <c r="Y31" s="15"/>
      <c r="Z31" s="15"/>
      <c r="AE31" s="15"/>
      <c r="AF31" s="15"/>
    </row>
  </sheetData>
  <mergeCells count="19">
    <mergeCell ref="Y17:AB17"/>
    <mergeCell ref="A30:S30"/>
    <mergeCell ref="AB10:AD10"/>
    <mergeCell ref="A11:A12"/>
    <mergeCell ref="B11:B12"/>
    <mergeCell ref="S28:T28"/>
    <mergeCell ref="C11:F12"/>
    <mergeCell ref="G12:J12"/>
    <mergeCell ref="K12:N12"/>
    <mergeCell ref="O12:R12"/>
    <mergeCell ref="G11:R11"/>
    <mergeCell ref="U10:V10"/>
    <mergeCell ref="S11:V12"/>
    <mergeCell ref="R29:V29"/>
    <mergeCell ref="G2:O2"/>
    <mergeCell ref="A3:U3"/>
    <mergeCell ref="A4:U4"/>
    <mergeCell ref="A6:U6"/>
    <mergeCell ref="A8:C8"/>
  </mergeCells>
  <printOptions horizontalCentered="1"/>
  <pageMargins left="0.70866141732283472" right="0.70866141732283472" top="0.23622047244094491" bottom="0" header="0.31496062992125984" footer="0.31496062992125984"/>
  <pageSetup paperSize="9" scale="7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SheetLayoutView="90" workbookViewId="0">
      <selection activeCell="P23" sqref="P23"/>
    </sheetView>
  </sheetViews>
  <sheetFormatPr defaultColWidth="9.109375" defaultRowHeight="13.2" x14ac:dyDescent="0.25"/>
  <cols>
    <col min="1" max="1" width="8.5546875" style="203" customWidth="1"/>
    <col min="2" max="2" width="24.5546875" style="203" customWidth="1"/>
    <col min="3" max="4" width="15.109375" style="203" customWidth="1"/>
    <col min="5" max="13" width="9.5546875" style="203" customWidth="1"/>
    <col min="14" max="16384" width="9.109375" style="203"/>
  </cols>
  <sheetData>
    <row r="1" spans="1:16" x14ac:dyDescent="0.25">
      <c r="H1" s="585"/>
      <c r="I1" s="585"/>
      <c r="L1" s="206" t="s">
        <v>552</v>
      </c>
    </row>
    <row r="2" spans="1:16" x14ac:dyDescent="0.25">
      <c r="D2" s="585" t="s">
        <v>503</v>
      </c>
      <c r="E2" s="585"/>
      <c r="F2" s="585"/>
      <c r="G2" s="585"/>
      <c r="H2" s="205"/>
      <c r="I2" s="205"/>
      <c r="L2" s="206"/>
    </row>
    <row r="3" spans="1:16" s="207" customFormat="1" ht="15.6" x14ac:dyDescent="0.3">
      <c r="A3" s="732" t="s">
        <v>716</v>
      </c>
      <c r="B3" s="732"/>
      <c r="C3" s="732"/>
      <c r="D3" s="732"/>
      <c r="E3" s="732"/>
      <c r="F3" s="732"/>
      <c r="G3" s="732"/>
      <c r="H3" s="732"/>
      <c r="I3" s="732"/>
      <c r="J3" s="732"/>
      <c r="K3" s="732"/>
      <c r="L3" s="732"/>
      <c r="M3" s="732"/>
    </row>
    <row r="4" spans="1:16" s="207" customFormat="1" ht="20.25" customHeight="1" x14ac:dyDescent="0.3">
      <c r="A4" s="732" t="s">
        <v>715</v>
      </c>
      <c r="B4" s="732"/>
      <c r="C4" s="732"/>
      <c r="D4" s="732"/>
      <c r="E4" s="732"/>
      <c r="F4" s="732"/>
      <c r="G4" s="732"/>
      <c r="H4" s="732"/>
      <c r="I4" s="732"/>
      <c r="J4" s="732"/>
      <c r="K4" s="732"/>
      <c r="L4" s="732"/>
      <c r="M4" s="732"/>
    </row>
    <row r="6" spans="1:16" x14ac:dyDescent="0.25">
      <c r="A6" s="208" t="s">
        <v>835</v>
      </c>
      <c r="B6" s="210"/>
      <c r="C6" s="210"/>
      <c r="D6" s="210"/>
      <c r="E6" s="210"/>
      <c r="F6" s="210"/>
      <c r="G6" s="210"/>
      <c r="H6" s="210"/>
      <c r="I6" s="210"/>
      <c r="J6" s="210"/>
    </row>
    <row r="8" spans="1:16" s="211" customFormat="1" ht="15" customHeight="1" x14ac:dyDescent="0.25">
      <c r="A8" s="203"/>
      <c r="B8" s="203"/>
      <c r="C8" s="203"/>
      <c r="D8" s="203"/>
      <c r="E8" s="203"/>
      <c r="F8" s="203"/>
      <c r="G8" s="203"/>
      <c r="H8" s="203"/>
      <c r="I8" s="203"/>
      <c r="J8" s="203"/>
      <c r="K8" s="609" t="s">
        <v>881</v>
      </c>
      <c r="L8" s="609"/>
      <c r="M8" s="609"/>
    </row>
    <row r="9" spans="1:16" s="211" customFormat="1" ht="20.25" customHeight="1" x14ac:dyDescent="0.25">
      <c r="A9" s="646" t="s">
        <v>2</v>
      </c>
      <c r="B9" s="646" t="s">
        <v>3</v>
      </c>
      <c r="C9" s="655" t="s">
        <v>286</v>
      </c>
      <c r="D9" s="655" t="s">
        <v>287</v>
      </c>
      <c r="E9" s="734" t="s">
        <v>288</v>
      </c>
      <c r="F9" s="735"/>
      <c r="G9" s="735"/>
      <c r="H9" s="735"/>
      <c r="I9" s="735"/>
      <c r="J9" s="735"/>
      <c r="K9" s="735"/>
      <c r="L9" s="735"/>
      <c r="M9" s="735"/>
      <c r="N9" s="735"/>
      <c r="O9" s="735"/>
      <c r="P9" s="735"/>
    </row>
    <row r="10" spans="1:16" s="211" customFormat="1" ht="35.25" customHeight="1" x14ac:dyDescent="0.25">
      <c r="A10" s="733"/>
      <c r="B10" s="733"/>
      <c r="C10" s="656"/>
      <c r="D10" s="656"/>
      <c r="E10" s="297" t="s">
        <v>289</v>
      </c>
      <c r="F10" s="297" t="s">
        <v>290</v>
      </c>
      <c r="G10" s="297" t="s">
        <v>291</v>
      </c>
      <c r="H10" s="297" t="s">
        <v>292</v>
      </c>
      <c r="I10" s="297" t="s">
        <v>293</v>
      </c>
      <c r="J10" s="297" t="s">
        <v>294</v>
      </c>
      <c r="K10" s="297" t="s">
        <v>295</v>
      </c>
      <c r="L10" s="297" t="s">
        <v>296</v>
      </c>
      <c r="M10" s="297" t="s">
        <v>890</v>
      </c>
      <c r="N10" s="408" t="s">
        <v>891</v>
      </c>
      <c r="O10" s="408" t="s">
        <v>892</v>
      </c>
      <c r="P10" s="408" t="s">
        <v>893</v>
      </c>
    </row>
    <row r="11" spans="1:16" s="211" customFormat="1" ht="12.75" customHeight="1" x14ac:dyDescent="0.25">
      <c r="A11" s="214">
        <v>1</v>
      </c>
      <c r="B11" s="214">
        <v>2</v>
      </c>
      <c r="C11" s="214">
        <v>3</v>
      </c>
      <c r="D11" s="214">
        <v>4</v>
      </c>
      <c r="E11" s="294">
        <v>5</v>
      </c>
      <c r="F11" s="294">
        <v>6</v>
      </c>
      <c r="G11" s="294">
        <v>7</v>
      </c>
      <c r="H11" s="294">
        <v>8</v>
      </c>
      <c r="I11" s="294">
        <v>9</v>
      </c>
      <c r="J11" s="294">
        <v>10</v>
      </c>
      <c r="K11" s="294">
        <v>11</v>
      </c>
      <c r="L11" s="294">
        <v>12</v>
      </c>
      <c r="M11" s="214">
        <v>13</v>
      </c>
      <c r="N11" s="144">
        <v>14</v>
      </c>
      <c r="O11" s="214">
        <v>15</v>
      </c>
      <c r="P11" s="144">
        <v>16</v>
      </c>
    </row>
    <row r="12" spans="1:16" x14ac:dyDescent="0.25">
      <c r="A12" s="143">
        <v>1</v>
      </c>
      <c r="B12" s="359" t="s">
        <v>836</v>
      </c>
      <c r="C12" s="143">
        <v>116</v>
      </c>
      <c r="D12" s="143">
        <v>116</v>
      </c>
      <c r="E12" s="143">
        <v>116</v>
      </c>
      <c r="F12" s="143">
        <v>116</v>
      </c>
      <c r="G12" s="143">
        <v>116</v>
      </c>
      <c r="H12" s="143">
        <v>116</v>
      </c>
      <c r="I12" s="143">
        <v>116</v>
      </c>
      <c r="J12" s="143">
        <v>116</v>
      </c>
      <c r="K12" s="143">
        <v>116</v>
      </c>
      <c r="L12" s="143">
        <v>116</v>
      </c>
      <c r="M12" s="143">
        <v>116</v>
      </c>
      <c r="N12" s="143">
        <v>116</v>
      </c>
      <c r="O12" s="143">
        <v>116</v>
      </c>
      <c r="P12" s="143">
        <v>116</v>
      </c>
    </row>
    <row r="13" spans="1:16" x14ac:dyDescent="0.25">
      <c r="A13" s="143">
        <v>2</v>
      </c>
      <c r="B13" s="359" t="s">
        <v>837</v>
      </c>
      <c r="C13" s="143">
        <v>167</v>
      </c>
      <c r="D13" s="143">
        <v>167</v>
      </c>
      <c r="E13" s="143">
        <v>167</v>
      </c>
      <c r="F13" s="143">
        <v>167</v>
      </c>
      <c r="G13" s="143">
        <v>167</v>
      </c>
      <c r="H13" s="143">
        <v>167</v>
      </c>
      <c r="I13" s="143">
        <v>167</v>
      </c>
      <c r="J13" s="143">
        <v>167</v>
      </c>
      <c r="K13" s="143">
        <v>167</v>
      </c>
      <c r="L13" s="143">
        <v>167</v>
      </c>
      <c r="M13" s="143">
        <v>167</v>
      </c>
      <c r="N13" s="143">
        <v>167</v>
      </c>
      <c r="O13" s="143">
        <v>167</v>
      </c>
      <c r="P13" s="143">
        <v>167</v>
      </c>
    </row>
    <row r="14" spans="1:16" x14ac:dyDescent="0.25">
      <c r="A14" s="143">
        <v>3</v>
      </c>
      <c r="B14" s="359" t="s">
        <v>838</v>
      </c>
      <c r="C14" s="143">
        <v>55</v>
      </c>
      <c r="D14" s="143">
        <v>55</v>
      </c>
      <c r="E14" s="143">
        <v>55</v>
      </c>
      <c r="F14" s="143">
        <v>55</v>
      </c>
      <c r="G14" s="143">
        <v>55</v>
      </c>
      <c r="H14" s="143">
        <v>55</v>
      </c>
      <c r="I14" s="143">
        <v>55</v>
      </c>
      <c r="J14" s="143">
        <v>55</v>
      </c>
      <c r="K14" s="143">
        <v>55</v>
      </c>
      <c r="L14" s="143">
        <v>55</v>
      </c>
      <c r="M14" s="143">
        <v>55</v>
      </c>
      <c r="N14" s="143">
        <v>55</v>
      </c>
      <c r="O14" s="143">
        <v>55</v>
      </c>
      <c r="P14" s="143">
        <v>55</v>
      </c>
    </row>
    <row r="15" spans="1:16" x14ac:dyDescent="0.25">
      <c r="A15" s="142" t="s">
        <v>19</v>
      </c>
      <c r="B15" s="142"/>
      <c r="C15" s="164">
        <f t="shared" ref="C15:M15" si="0">SUM(C12:C14)</f>
        <v>338</v>
      </c>
      <c r="D15" s="164">
        <f t="shared" si="0"/>
        <v>338</v>
      </c>
      <c r="E15" s="164">
        <f t="shared" si="0"/>
        <v>338</v>
      </c>
      <c r="F15" s="164">
        <f t="shared" si="0"/>
        <v>338</v>
      </c>
      <c r="G15" s="164">
        <f t="shared" si="0"/>
        <v>338</v>
      </c>
      <c r="H15" s="164">
        <f t="shared" si="0"/>
        <v>338</v>
      </c>
      <c r="I15" s="164">
        <f t="shared" si="0"/>
        <v>338</v>
      </c>
      <c r="J15" s="164">
        <f t="shared" si="0"/>
        <v>338</v>
      </c>
      <c r="K15" s="164">
        <f t="shared" si="0"/>
        <v>338</v>
      </c>
      <c r="L15" s="164">
        <f t="shared" si="0"/>
        <v>338</v>
      </c>
      <c r="M15" s="164">
        <f t="shared" si="0"/>
        <v>338</v>
      </c>
      <c r="N15" s="164">
        <f>SUM(N12:N14)</f>
        <v>338</v>
      </c>
      <c r="O15" s="164">
        <f>SUM(O12:O14)</f>
        <v>338</v>
      </c>
      <c r="P15" s="164">
        <f>SUM(P12:P14)</f>
        <v>338</v>
      </c>
    </row>
    <row r="18" spans="1:13" x14ac:dyDescent="0.25">
      <c r="H18" s="584" t="s">
        <v>13</v>
      </c>
      <c r="I18" s="584"/>
      <c r="J18" s="584"/>
      <c r="K18" s="584"/>
      <c r="L18" s="584"/>
      <c r="M18" s="584"/>
    </row>
    <row r="19" spans="1:13" x14ac:dyDescent="0.25">
      <c r="H19" s="584" t="s">
        <v>14</v>
      </c>
      <c r="I19" s="584"/>
      <c r="J19" s="584"/>
      <c r="K19" s="584"/>
      <c r="L19" s="584"/>
      <c r="M19" s="584"/>
    </row>
    <row r="20" spans="1:13" x14ac:dyDescent="0.25">
      <c r="H20" s="584" t="s">
        <v>89</v>
      </c>
      <c r="I20" s="584"/>
      <c r="J20" s="584"/>
      <c r="K20" s="584"/>
      <c r="L20" s="584"/>
      <c r="M20" s="584"/>
    </row>
    <row r="21" spans="1:13" x14ac:dyDescent="0.25">
      <c r="A21" s="203" t="s">
        <v>12</v>
      </c>
      <c r="H21" s="585" t="s">
        <v>86</v>
      </c>
      <c r="I21" s="585"/>
      <c r="J21" s="585"/>
      <c r="K21" s="585"/>
    </row>
  </sheetData>
  <mergeCells count="14">
    <mergeCell ref="H18:M18"/>
    <mergeCell ref="H19:M19"/>
    <mergeCell ref="H20:M20"/>
    <mergeCell ref="H21:K21"/>
    <mergeCell ref="H1:I1"/>
    <mergeCell ref="A3:M3"/>
    <mergeCell ref="A4:M4"/>
    <mergeCell ref="K8:M8"/>
    <mergeCell ref="A9:A10"/>
    <mergeCell ref="B9:B10"/>
    <mergeCell ref="D2:G2"/>
    <mergeCell ref="C9:C10"/>
    <mergeCell ref="D9:D10"/>
    <mergeCell ref="E9:P9"/>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view="pageBreakPreview" topLeftCell="A4" zoomScale="90" zoomScaleSheetLayoutView="90" workbookViewId="0">
      <selection activeCell="A16" sqref="A16"/>
    </sheetView>
  </sheetViews>
  <sheetFormatPr defaultColWidth="9.109375" defaultRowHeight="13.2" x14ac:dyDescent="0.25"/>
  <cols>
    <col min="1" max="1" width="8.5546875" style="203" customWidth="1"/>
    <col min="2" max="2" width="17.88671875" style="203" customWidth="1"/>
    <col min="3" max="3" width="11.109375" style="203" customWidth="1"/>
    <col min="4" max="4" width="17.109375" style="203" customWidth="1"/>
    <col min="5" max="6" width="9.109375" style="203" customWidth="1"/>
    <col min="7" max="7" width="7.88671875" style="203" customWidth="1"/>
    <col min="8" max="8" width="8.44140625" style="203" customWidth="1"/>
    <col min="9" max="9" width="9.33203125" style="203" customWidth="1"/>
    <col min="10" max="10" width="10.33203125" style="203" customWidth="1"/>
    <col min="11" max="11" width="9.109375" style="203" customWidth="1"/>
    <col min="12" max="12" width="10.109375" style="203" customWidth="1"/>
    <col min="13" max="13" width="11" style="203" customWidth="1"/>
    <col min="14" max="16384" width="9.109375" style="203"/>
  </cols>
  <sheetData>
    <row r="1" spans="1:16" x14ac:dyDescent="0.25">
      <c r="H1" s="585"/>
      <c r="I1" s="585"/>
      <c r="L1" s="737" t="s">
        <v>572</v>
      </c>
      <c r="M1" s="737"/>
      <c r="N1" s="737"/>
      <c r="O1" s="737"/>
      <c r="P1" s="737"/>
    </row>
    <row r="2" spans="1:16" x14ac:dyDescent="0.25">
      <c r="A2" s="585" t="s">
        <v>717</v>
      </c>
      <c r="B2" s="585"/>
      <c r="C2" s="585"/>
      <c r="D2" s="585"/>
      <c r="E2" s="585"/>
      <c r="F2" s="585"/>
      <c r="G2" s="585"/>
      <c r="H2" s="585"/>
      <c r="I2" s="585"/>
      <c r="J2" s="585"/>
      <c r="K2" s="585"/>
      <c r="L2" s="585"/>
      <c r="M2" s="585"/>
      <c r="N2" s="585"/>
      <c r="O2" s="585"/>
      <c r="P2" s="585"/>
    </row>
    <row r="3" spans="1:16" s="207" customFormat="1" ht="15.6" x14ac:dyDescent="0.3">
      <c r="A3" s="732" t="s">
        <v>716</v>
      </c>
      <c r="B3" s="732"/>
      <c r="C3" s="732"/>
      <c r="D3" s="732"/>
      <c r="E3" s="732"/>
      <c r="F3" s="732"/>
      <c r="G3" s="732"/>
      <c r="H3" s="732"/>
      <c r="I3" s="732"/>
      <c r="J3" s="732"/>
      <c r="K3" s="732"/>
      <c r="L3" s="732"/>
      <c r="M3" s="732"/>
      <c r="N3" s="732"/>
      <c r="O3" s="732"/>
      <c r="P3" s="732"/>
    </row>
    <row r="4" spans="1:16" s="207" customFormat="1" ht="20.25" customHeight="1" x14ac:dyDescent="0.3">
      <c r="A4" s="732" t="s">
        <v>718</v>
      </c>
      <c r="B4" s="732"/>
      <c r="C4" s="732"/>
      <c r="D4" s="732"/>
      <c r="E4" s="732"/>
      <c r="F4" s="732"/>
      <c r="G4" s="732"/>
      <c r="H4" s="732"/>
      <c r="I4" s="732"/>
      <c r="J4" s="732"/>
      <c r="K4" s="732"/>
      <c r="L4" s="732"/>
      <c r="M4" s="732"/>
      <c r="N4" s="732"/>
      <c r="O4" s="732"/>
      <c r="P4" s="732"/>
    </row>
    <row r="6" spans="1:16" x14ac:dyDescent="0.25">
      <c r="A6" s="208" t="s">
        <v>835</v>
      </c>
      <c r="B6" s="209"/>
      <c r="C6" s="210"/>
      <c r="D6" s="210"/>
      <c r="E6" s="210"/>
      <c r="F6" s="210"/>
      <c r="G6" s="210"/>
      <c r="H6" s="210"/>
      <c r="I6" s="210"/>
      <c r="J6" s="210"/>
    </row>
    <row r="8" spans="1:16" s="211" customFormat="1" ht="15" customHeight="1" x14ac:dyDescent="0.25">
      <c r="A8" s="203"/>
      <c r="B8" s="203"/>
      <c r="C8" s="203"/>
      <c r="D8" s="203"/>
      <c r="E8" s="203"/>
      <c r="F8" s="203"/>
      <c r="G8" s="203"/>
      <c r="H8" s="203"/>
      <c r="J8" s="203"/>
      <c r="K8" s="455"/>
      <c r="L8" s="455"/>
      <c r="M8" s="455"/>
      <c r="N8" s="203" t="s">
        <v>881</v>
      </c>
      <c r="O8" s="456"/>
      <c r="P8" s="456"/>
    </row>
    <row r="9" spans="1:16" s="211" customFormat="1" ht="20.25" customHeight="1" x14ac:dyDescent="0.25">
      <c r="A9" s="646" t="s">
        <v>2</v>
      </c>
      <c r="B9" s="646" t="s">
        <v>3</v>
      </c>
      <c r="C9" s="655" t="s">
        <v>286</v>
      </c>
      <c r="D9" s="655" t="s">
        <v>571</v>
      </c>
      <c r="E9" s="736" t="s">
        <v>770</v>
      </c>
      <c r="F9" s="736"/>
      <c r="G9" s="736"/>
      <c r="H9" s="736"/>
      <c r="I9" s="736"/>
      <c r="J9" s="736"/>
      <c r="K9" s="736"/>
      <c r="L9" s="736"/>
      <c r="M9" s="736"/>
      <c r="N9" s="736"/>
      <c r="O9" s="736"/>
      <c r="P9" s="736"/>
    </row>
    <row r="10" spans="1:16" s="211" customFormat="1" ht="35.25" customHeight="1" x14ac:dyDescent="0.25">
      <c r="A10" s="733"/>
      <c r="B10" s="733"/>
      <c r="C10" s="656"/>
      <c r="D10" s="656"/>
      <c r="E10" s="297" t="s">
        <v>289</v>
      </c>
      <c r="F10" s="297" t="s">
        <v>290</v>
      </c>
      <c r="G10" s="297" t="s">
        <v>291</v>
      </c>
      <c r="H10" s="297" t="s">
        <v>292</v>
      </c>
      <c r="I10" s="297" t="s">
        <v>293</v>
      </c>
      <c r="J10" s="297" t="s">
        <v>294</v>
      </c>
      <c r="K10" s="297" t="s">
        <v>295</v>
      </c>
      <c r="L10" s="297" t="s">
        <v>296</v>
      </c>
      <c r="M10" s="297" t="s">
        <v>297</v>
      </c>
      <c r="N10" s="224" t="s">
        <v>923</v>
      </c>
      <c r="O10" s="224" t="s">
        <v>924</v>
      </c>
      <c r="P10" s="224" t="s">
        <v>925</v>
      </c>
    </row>
    <row r="11" spans="1:16" s="211" customFormat="1" ht="12.75" customHeight="1" x14ac:dyDescent="0.25">
      <c r="A11" s="214">
        <v>1</v>
      </c>
      <c r="B11" s="214">
        <v>2</v>
      </c>
      <c r="C11" s="214">
        <v>3</v>
      </c>
      <c r="D11" s="214">
        <v>4</v>
      </c>
      <c r="E11" s="214">
        <v>5</v>
      </c>
      <c r="F11" s="214">
        <v>6</v>
      </c>
      <c r="G11" s="214">
        <v>7</v>
      </c>
      <c r="H11" s="214">
        <v>8</v>
      </c>
      <c r="I11" s="214">
        <v>9</v>
      </c>
      <c r="J11" s="214">
        <v>10</v>
      </c>
      <c r="K11" s="214">
        <v>11</v>
      </c>
      <c r="L11" s="214">
        <v>12</v>
      </c>
      <c r="M11" s="214">
        <v>13</v>
      </c>
      <c r="N11" s="164">
        <v>14</v>
      </c>
      <c r="O11" s="164">
        <v>15</v>
      </c>
      <c r="P11" s="164">
        <v>16</v>
      </c>
    </row>
    <row r="12" spans="1:16" ht="12.75" customHeight="1" x14ac:dyDescent="0.25">
      <c r="A12" s="143">
        <v>1</v>
      </c>
      <c r="B12" s="359" t="s">
        <v>836</v>
      </c>
      <c r="C12" s="143">
        <v>116</v>
      </c>
      <c r="D12" s="143">
        <v>116</v>
      </c>
      <c r="E12" s="143">
        <v>98</v>
      </c>
      <c r="F12" s="738" t="s">
        <v>926</v>
      </c>
      <c r="G12" s="143">
        <v>56</v>
      </c>
      <c r="H12" s="143">
        <v>108</v>
      </c>
      <c r="I12" s="143">
        <v>104</v>
      </c>
      <c r="J12" s="143">
        <v>103</v>
      </c>
      <c r="K12" s="143">
        <v>102</v>
      </c>
      <c r="L12" s="143">
        <v>102</v>
      </c>
      <c r="M12" s="143">
        <v>96</v>
      </c>
      <c r="N12" s="143">
        <v>98</v>
      </c>
      <c r="O12" s="143">
        <v>95</v>
      </c>
      <c r="P12" s="143">
        <v>92</v>
      </c>
    </row>
    <row r="13" spans="1:16" x14ac:dyDescent="0.25">
      <c r="A13" s="143">
        <v>2</v>
      </c>
      <c r="B13" s="359" t="s">
        <v>837</v>
      </c>
      <c r="C13" s="143">
        <v>167</v>
      </c>
      <c r="D13" s="143">
        <v>167</v>
      </c>
      <c r="E13" s="143">
        <v>112</v>
      </c>
      <c r="F13" s="739"/>
      <c r="G13" s="143">
        <v>39</v>
      </c>
      <c r="H13" s="143">
        <v>121</v>
      </c>
      <c r="I13" s="143">
        <v>119</v>
      </c>
      <c r="J13" s="143">
        <v>113</v>
      </c>
      <c r="K13" s="143">
        <v>111</v>
      </c>
      <c r="L13" s="143">
        <v>110</v>
      </c>
      <c r="M13" s="143">
        <v>103</v>
      </c>
      <c r="N13" s="143">
        <v>109</v>
      </c>
      <c r="O13" s="143">
        <v>101</v>
      </c>
      <c r="P13" s="143">
        <v>75</v>
      </c>
    </row>
    <row r="14" spans="1:16" x14ac:dyDescent="0.25">
      <c r="A14" s="143">
        <v>3</v>
      </c>
      <c r="B14" s="359" t="s">
        <v>838</v>
      </c>
      <c r="C14" s="143">
        <v>55</v>
      </c>
      <c r="D14" s="143">
        <v>55</v>
      </c>
      <c r="E14" s="143">
        <v>32</v>
      </c>
      <c r="F14" s="739"/>
      <c r="G14" s="143">
        <v>5</v>
      </c>
      <c r="H14" s="143">
        <v>27</v>
      </c>
      <c r="I14" s="143">
        <v>30</v>
      </c>
      <c r="J14" s="143">
        <v>25</v>
      </c>
      <c r="K14" s="143">
        <v>21</v>
      </c>
      <c r="L14" s="143">
        <v>22</v>
      </c>
      <c r="M14" s="143">
        <v>21</v>
      </c>
      <c r="N14" s="143">
        <v>22</v>
      </c>
      <c r="O14" s="143">
        <v>20</v>
      </c>
      <c r="P14" s="143">
        <v>16</v>
      </c>
    </row>
    <row r="15" spans="1:16" x14ac:dyDescent="0.25">
      <c r="A15" s="142" t="s">
        <v>19</v>
      </c>
      <c r="B15" s="142"/>
      <c r="C15" s="164">
        <f>SUM(C12:C14)</f>
        <v>338</v>
      </c>
      <c r="D15" s="164">
        <f>SUM(D12:D14)</f>
        <v>338</v>
      </c>
      <c r="E15" s="164">
        <f>SUM(E12:E14)</f>
        <v>242</v>
      </c>
      <c r="F15" s="740"/>
      <c r="G15" s="164">
        <f t="shared" ref="G15:P15" si="0">SUM(G12:G14)</f>
        <v>100</v>
      </c>
      <c r="H15" s="164">
        <f t="shared" si="0"/>
        <v>256</v>
      </c>
      <c r="I15" s="164">
        <f t="shared" si="0"/>
        <v>253</v>
      </c>
      <c r="J15" s="164">
        <f t="shared" si="0"/>
        <v>241</v>
      </c>
      <c r="K15" s="164">
        <f t="shared" si="0"/>
        <v>234</v>
      </c>
      <c r="L15" s="164">
        <f t="shared" si="0"/>
        <v>234</v>
      </c>
      <c r="M15" s="164">
        <f t="shared" si="0"/>
        <v>220</v>
      </c>
      <c r="N15" s="164">
        <f t="shared" si="0"/>
        <v>229</v>
      </c>
      <c r="O15" s="164">
        <f t="shared" si="0"/>
        <v>216</v>
      </c>
      <c r="P15" s="164">
        <f t="shared" si="0"/>
        <v>183</v>
      </c>
    </row>
    <row r="16" spans="1:16" x14ac:dyDescent="0.25">
      <c r="A16" s="203" t="s">
        <v>927</v>
      </c>
    </row>
    <row r="18" spans="1:13" x14ac:dyDescent="0.25">
      <c r="H18" s="584" t="s">
        <v>13</v>
      </c>
      <c r="I18" s="584"/>
      <c r="J18" s="584"/>
      <c r="K18" s="584"/>
      <c r="L18" s="584"/>
      <c r="M18" s="584"/>
    </row>
    <row r="19" spans="1:13" x14ac:dyDescent="0.25">
      <c r="H19" s="584" t="s">
        <v>14</v>
      </c>
      <c r="I19" s="584"/>
      <c r="J19" s="584"/>
      <c r="K19" s="584"/>
      <c r="L19" s="584"/>
      <c r="M19" s="584"/>
    </row>
    <row r="20" spans="1:13" x14ac:dyDescent="0.25">
      <c r="H20" s="584" t="s">
        <v>89</v>
      </c>
      <c r="I20" s="584"/>
      <c r="J20" s="584"/>
      <c r="K20" s="584"/>
      <c r="L20" s="584"/>
      <c r="M20" s="584"/>
    </row>
    <row r="21" spans="1:13" x14ac:dyDescent="0.25">
      <c r="A21" s="203" t="s">
        <v>12</v>
      </c>
      <c r="H21" s="585" t="s">
        <v>86</v>
      </c>
      <c r="I21" s="585"/>
      <c r="J21" s="585"/>
      <c r="K21" s="585"/>
    </row>
  </sheetData>
  <mergeCells count="15">
    <mergeCell ref="H21:K21"/>
    <mergeCell ref="H1:I1"/>
    <mergeCell ref="A9:A10"/>
    <mergeCell ref="B9:B10"/>
    <mergeCell ref="C9:C10"/>
    <mergeCell ref="D9:D10"/>
    <mergeCell ref="H18:M18"/>
    <mergeCell ref="H19:M19"/>
    <mergeCell ref="E9:P9"/>
    <mergeCell ref="L1:P1"/>
    <mergeCell ref="A2:P2"/>
    <mergeCell ref="A3:P3"/>
    <mergeCell ref="A4:P4"/>
    <mergeCell ref="H20:M20"/>
    <mergeCell ref="F12:F15"/>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80" workbookViewId="0">
      <selection activeCell="H6" sqref="H6:L8"/>
    </sheetView>
  </sheetViews>
  <sheetFormatPr defaultRowHeight="13.2" x14ac:dyDescent="0.25"/>
  <cols>
    <col min="2" max="2" width="15.109375" bestFit="1" customWidth="1"/>
    <col min="4" max="4" width="8.44140625" customWidth="1"/>
    <col min="5" max="5" width="12.88671875" customWidth="1"/>
    <col min="6" max="6" width="16" customWidth="1"/>
    <col min="7" max="7" width="15.33203125" customWidth="1"/>
    <col min="8" max="8" width="17" customWidth="1"/>
    <col min="9" max="9" width="18" customWidth="1"/>
    <col min="10" max="10" width="11.109375" customWidth="1"/>
    <col min="11" max="11" width="12.6640625" customWidth="1"/>
    <col min="12" max="12" width="11.44140625" customWidth="1"/>
    <col min="13" max="13" width="15.44140625" customWidth="1"/>
  </cols>
  <sheetData>
    <row r="1" spans="1:16" ht="16.2" x14ac:dyDescent="0.35">
      <c r="C1" s="586" t="s">
        <v>0</v>
      </c>
      <c r="D1" s="586"/>
      <c r="E1" s="586"/>
      <c r="F1" s="586"/>
      <c r="G1" s="586"/>
      <c r="H1" s="586"/>
      <c r="I1" s="586"/>
      <c r="J1" s="228"/>
      <c r="K1" s="228"/>
      <c r="L1" s="730" t="s">
        <v>554</v>
      </c>
      <c r="M1" s="730"/>
      <c r="N1" s="228"/>
      <c r="O1" s="228"/>
      <c r="P1" s="228"/>
    </row>
    <row r="2" spans="1:16" ht="22.2" x14ac:dyDescent="0.45">
      <c r="A2" s="587" t="s">
        <v>674</v>
      </c>
      <c r="B2" s="587"/>
      <c r="C2" s="587"/>
      <c r="D2" s="587"/>
      <c r="E2" s="587"/>
      <c r="F2" s="587"/>
      <c r="G2" s="587"/>
      <c r="H2" s="587"/>
      <c r="I2" s="587"/>
      <c r="J2" s="587"/>
      <c r="K2" s="587"/>
      <c r="L2" s="587"/>
      <c r="M2" s="587"/>
      <c r="N2" s="229"/>
      <c r="O2" s="229"/>
      <c r="P2" s="229"/>
    </row>
    <row r="3" spans="1:16" ht="22.2" x14ac:dyDescent="0.45">
      <c r="C3" s="196"/>
      <c r="D3" s="196"/>
      <c r="E3" s="196"/>
      <c r="F3" s="196"/>
      <c r="G3" s="196"/>
      <c r="H3" s="196"/>
      <c r="I3" s="196"/>
      <c r="J3" s="196"/>
      <c r="K3" s="196"/>
      <c r="L3" s="196"/>
      <c r="M3" s="196"/>
      <c r="N3" s="229"/>
      <c r="O3" s="229"/>
      <c r="P3" s="229"/>
    </row>
    <row r="4" spans="1:16" ht="20.25" customHeight="1" x14ac:dyDescent="0.25">
      <c r="A4" s="742" t="s">
        <v>553</v>
      </c>
      <c r="B4" s="742"/>
      <c r="C4" s="742"/>
      <c r="D4" s="742"/>
      <c r="E4" s="742"/>
      <c r="F4" s="742"/>
      <c r="G4" s="742"/>
      <c r="H4" s="742"/>
      <c r="I4" s="742"/>
      <c r="J4" s="742"/>
      <c r="K4" s="742"/>
      <c r="L4" s="742"/>
      <c r="M4" s="742"/>
    </row>
    <row r="5" spans="1:16" ht="20.25" customHeight="1" x14ac:dyDescent="0.25">
      <c r="A5" s="643" t="s">
        <v>877</v>
      </c>
      <c r="B5" s="643"/>
      <c r="C5" s="643"/>
      <c r="D5" s="643"/>
      <c r="E5" s="643"/>
      <c r="F5" s="643"/>
      <c r="G5" s="643"/>
      <c r="H5" s="589" t="s">
        <v>881</v>
      </c>
      <c r="I5" s="589"/>
      <c r="J5" s="589"/>
      <c r="K5" s="589"/>
      <c r="L5" s="589"/>
      <c r="M5" s="589"/>
      <c r="N5" s="104"/>
    </row>
    <row r="6" spans="1:16" ht="15" customHeight="1" x14ac:dyDescent="0.25">
      <c r="A6" s="743" t="s">
        <v>76</v>
      </c>
      <c r="B6" s="743" t="s">
        <v>309</v>
      </c>
      <c r="C6" s="746" t="s">
        <v>440</v>
      </c>
      <c r="D6" s="747"/>
      <c r="E6" s="747"/>
      <c r="F6" s="747"/>
      <c r="G6" s="748"/>
      <c r="H6" s="641" t="s">
        <v>437</v>
      </c>
      <c r="I6" s="641"/>
      <c r="J6" s="641"/>
      <c r="K6" s="641"/>
      <c r="L6" s="641"/>
      <c r="M6" s="743" t="s">
        <v>310</v>
      </c>
    </row>
    <row r="7" spans="1:16" ht="12.75" customHeight="1" x14ac:dyDescent="0.25">
      <c r="A7" s="744"/>
      <c r="B7" s="744"/>
      <c r="C7" s="749"/>
      <c r="D7" s="750"/>
      <c r="E7" s="750"/>
      <c r="F7" s="750"/>
      <c r="G7" s="751"/>
      <c r="H7" s="641"/>
      <c r="I7" s="641"/>
      <c r="J7" s="641"/>
      <c r="K7" s="641"/>
      <c r="L7" s="641"/>
      <c r="M7" s="744"/>
    </row>
    <row r="8" spans="1:16" ht="5.25" customHeight="1" x14ac:dyDescent="0.25">
      <c r="A8" s="744"/>
      <c r="B8" s="744"/>
      <c r="C8" s="749"/>
      <c r="D8" s="750"/>
      <c r="E8" s="750"/>
      <c r="F8" s="750"/>
      <c r="G8" s="751"/>
      <c r="H8" s="641"/>
      <c r="I8" s="641"/>
      <c r="J8" s="641"/>
      <c r="K8" s="641"/>
      <c r="L8" s="641"/>
      <c r="M8" s="744"/>
    </row>
    <row r="9" spans="1:16" ht="68.25" customHeight="1" x14ac:dyDescent="0.25">
      <c r="A9" s="745"/>
      <c r="B9" s="745"/>
      <c r="C9" s="234" t="s">
        <v>311</v>
      </c>
      <c r="D9" s="234" t="s">
        <v>312</v>
      </c>
      <c r="E9" s="234" t="s">
        <v>313</v>
      </c>
      <c r="F9" s="234" t="s">
        <v>314</v>
      </c>
      <c r="G9" s="262" t="s">
        <v>315</v>
      </c>
      <c r="H9" s="261" t="s">
        <v>436</v>
      </c>
      <c r="I9" s="261" t="s">
        <v>441</v>
      </c>
      <c r="J9" s="261" t="s">
        <v>438</v>
      </c>
      <c r="K9" s="261" t="s">
        <v>439</v>
      </c>
      <c r="L9" s="261" t="s">
        <v>49</v>
      </c>
      <c r="M9" s="745"/>
    </row>
    <row r="10" spans="1:16" ht="14.4" x14ac:dyDescent="0.3">
      <c r="A10" s="235">
        <v>1</v>
      </c>
      <c r="B10" s="235">
        <v>2</v>
      </c>
      <c r="C10" s="235">
        <v>3</v>
      </c>
      <c r="D10" s="235">
        <v>4</v>
      </c>
      <c r="E10" s="235">
        <v>5</v>
      </c>
      <c r="F10" s="235">
        <v>6</v>
      </c>
      <c r="G10" s="235">
        <v>7</v>
      </c>
      <c r="H10" s="235">
        <v>8</v>
      </c>
      <c r="I10" s="235">
        <v>9</v>
      </c>
      <c r="J10" s="235">
        <v>10</v>
      </c>
      <c r="K10" s="235">
        <v>11</v>
      </c>
      <c r="L10" s="235">
        <v>12</v>
      </c>
      <c r="M10" s="235">
        <v>13</v>
      </c>
    </row>
    <row r="11" spans="1:16" ht="14.4" x14ac:dyDescent="0.3">
      <c r="A11" s="292">
        <v>1</v>
      </c>
      <c r="B11" s="359" t="s">
        <v>836</v>
      </c>
      <c r="C11" s="389" t="s">
        <v>840</v>
      </c>
      <c r="D11" s="389" t="s">
        <v>840</v>
      </c>
      <c r="E11" s="389" t="s">
        <v>840</v>
      </c>
      <c r="F11" s="389" t="s">
        <v>840</v>
      </c>
      <c r="G11" s="389" t="s">
        <v>840</v>
      </c>
      <c r="H11" s="389" t="s">
        <v>840</v>
      </c>
      <c r="I11" s="389" t="s">
        <v>840</v>
      </c>
      <c r="J11" s="389" t="s">
        <v>840</v>
      </c>
      <c r="K11" s="389" t="s">
        <v>840</v>
      </c>
      <c r="L11" s="389" t="s">
        <v>840</v>
      </c>
      <c r="M11" s="389" t="s">
        <v>840</v>
      </c>
    </row>
    <row r="12" spans="1:16" ht="14.4" x14ac:dyDescent="0.3">
      <c r="A12" s="292">
        <v>2</v>
      </c>
      <c r="B12" s="359" t="s">
        <v>837</v>
      </c>
      <c r="C12" s="389" t="s">
        <v>840</v>
      </c>
      <c r="D12" s="389" t="s">
        <v>840</v>
      </c>
      <c r="E12" s="389" t="s">
        <v>840</v>
      </c>
      <c r="F12" s="389" t="s">
        <v>840</v>
      </c>
      <c r="G12" s="389" t="s">
        <v>840</v>
      </c>
      <c r="H12" s="389" t="s">
        <v>840</v>
      </c>
      <c r="I12" s="389" t="s">
        <v>840</v>
      </c>
      <c r="J12" s="389" t="s">
        <v>840</v>
      </c>
      <c r="K12" s="389" t="s">
        <v>840</v>
      </c>
      <c r="L12" s="389" t="s">
        <v>840</v>
      </c>
      <c r="M12" s="389" t="s">
        <v>840</v>
      </c>
    </row>
    <row r="13" spans="1:16" ht="14.4" x14ac:dyDescent="0.3">
      <c r="A13" s="292">
        <v>3</v>
      </c>
      <c r="B13" s="359" t="s">
        <v>838</v>
      </c>
      <c r="C13" s="403" t="s">
        <v>840</v>
      </c>
      <c r="D13" s="403" t="s">
        <v>840</v>
      </c>
      <c r="E13" s="403" t="s">
        <v>840</v>
      </c>
      <c r="F13" s="403" t="s">
        <v>840</v>
      </c>
      <c r="G13" s="403" t="s">
        <v>840</v>
      </c>
      <c r="H13" s="403" t="s">
        <v>840</v>
      </c>
      <c r="I13" s="403" t="s">
        <v>840</v>
      </c>
      <c r="J13" s="403" t="s">
        <v>840</v>
      </c>
      <c r="K13" s="403" t="s">
        <v>840</v>
      </c>
      <c r="L13" s="403" t="s">
        <v>840</v>
      </c>
      <c r="M13" s="403" t="s">
        <v>840</v>
      </c>
    </row>
    <row r="14" spans="1:16" ht="14.4" x14ac:dyDescent="0.3">
      <c r="A14" s="30" t="s">
        <v>19</v>
      </c>
      <c r="B14" s="9"/>
      <c r="C14" s="404" t="s">
        <v>840</v>
      </c>
      <c r="D14" s="404" t="s">
        <v>840</v>
      </c>
      <c r="E14" s="404" t="s">
        <v>840</v>
      </c>
      <c r="F14" s="404" t="s">
        <v>840</v>
      </c>
      <c r="G14" s="404" t="s">
        <v>840</v>
      </c>
      <c r="H14" s="404" t="s">
        <v>840</v>
      </c>
      <c r="I14" s="404" t="s">
        <v>840</v>
      </c>
      <c r="J14" s="404" t="s">
        <v>840</v>
      </c>
      <c r="K14" s="404" t="s">
        <v>840</v>
      </c>
      <c r="L14" s="404" t="s">
        <v>840</v>
      </c>
      <c r="M14" s="404" t="s">
        <v>840</v>
      </c>
    </row>
    <row r="15" spans="1:16" ht="16.5" customHeight="1" x14ac:dyDescent="0.25">
      <c r="B15" s="237"/>
      <c r="C15" s="741"/>
      <c r="D15" s="741"/>
      <c r="E15" s="741"/>
      <c r="F15" s="741"/>
    </row>
    <row r="17" spans="1:13" x14ac:dyDescent="0.25">
      <c r="A17" s="203"/>
      <c r="B17" s="203"/>
      <c r="C17" s="203"/>
      <c r="D17" s="203"/>
      <c r="G17" s="584" t="s">
        <v>13</v>
      </c>
      <c r="H17" s="584"/>
      <c r="I17" s="204"/>
      <c r="J17" s="204"/>
      <c r="K17" s="204"/>
      <c r="L17" s="204"/>
    </row>
    <row r="18" spans="1:13" ht="15" customHeight="1" x14ac:dyDescent="0.25">
      <c r="A18" s="203"/>
      <c r="B18" s="203"/>
      <c r="C18" s="203"/>
      <c r="D18" s="203"/>
      <c r="G18" s="584" t="s">
        <v>14</v>
      </c>
      <c r="H18" s="584"/>
      <c r="I18" s="584"/>
      <c r="J18" s="584"/>
      <c r="K18" s="584"/>
      <c r="L18" s="584"/>
      <c r="M18" s="584"/>
    </row>
    <row r="19" spans="1:13" ht="15" customHeight="1" x14ac:dyDescent="0.25">
      <c r="A19" s="203"/>
      <c r="B19" s="203"/>
      <c r="C19" s="203"/>
      <c r="D19" s="203"/>
      <c r="G19" s="584" t="s">
        <v>89</v>
      </c>
      <c r="H19" s="584"/>
      <c r="I19" s="584"/>
      <c r="J19" s="584"/>
      <c r="K19" s="584"/>
      <c r="L19" s="584"/>
      <c r="M19" s="584"/>
    </row>
    <row r="20" spans="1:13" x14ac:dyDescent="0.25">
      <c r="A20" s="203" t="s">
        <v>12</v>
      </c>
      <c r="C20" s="203"/>
      <c r="D20" s="203"/>
      <c r="G20" s="585" t="s">
        <v>86</v>
      </c>
      <c r="H20" s="585"/>
      <c r="I20" s="205"/>
      <c r="J20" s="205"/>
      <c r="K20" s="205"/>
      <c r="L20" s="205"/>
    </row>
  </sheetData>
  <mergeCells count="16">
    <mergeCell ref="A2:M2"/>
    <mergeCell ref="L1:M1"/>
    <mergeCell ref="C1:I1"/>
    <mergeCell ref="G20:H20"/>
    <mergeCell ref="C15:F15"/>
    <mergeCell ref="G17:H17"/>
    <mergeCell ref="H6:L8"/>
    <mergeCell ref="H5:M5"/>
    <mergeCell ref="A4:M4"/>
    <mergeCell ref="A5:G5"/>
    <mergeCell ref="G18:M18"/>
    <mergeCell ref="G19:M19"/>
    <mergeCell ref="M6:M9"/>
    <mergeCell ref="A6:A9"/>
    <mergeCell ref="B6:B9"/>
    <mergeCell ref="C6:G8"/>
  </mergeCells>
  <printOptions horizontalCentered="1"/>
  <pageMargins left="0.48" right="0.34" top="0.23622047244094491" bottom="0" header="0.31496062992125984" footer="0.31496062992125984"/>
  <pageSetup paperSize="9" scale="82"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4" zoomScaleSheetLayoutView="63" workbookViewId="0">
      <selection activeCell="E21" sqref="E21"/>
    </sheetView>
  </sheetViews>
  <sheetFormatPr defaultRowHeight="13.2" x14ac:dyDescent="0.25"/>
  <cols>
    <col min="1" max="1" width="36" customWidth="1"/>
    <col min="2" max="2" width="25.6640625" customWidth="1"/>
    <col min="3" max="3" width="21.88671875" customWidth="1"/>
    <col min="4" max="4" width="22.5546875" customWidth="1"/>
    <col min="5" max="5" width="19.44140625" customWidth="1"/>
    <col min="6" max="6" width="17.44140625" customWidth="1"/>
  </cols>
  <sheetData>
    <row r="1" spans="1:12" ht="16.2" x14ac:dyDescent="0.35">
      <c r="A1" s="586" t="s">
        <v>0</v>
      </c>
      <c r="B1" s="586"/>
      <c r="C1" s="586"/>
      <c r="D1" s="586"/>
      <c r="E1" s="586"/>
      <c r="F1" s="238" t="s">
        <v>556</v>
      </c>
      <c r="G1" s="228"/>
      <c r="H1" s="228"/>
      <c r="I1" s="228"/>
      <c r="J1" s="228"/>
      <c r="K1" s="228"/>
      <c r="L1" s="228"/>
    </row>
    <row r="2" spans="1:12" ht="22.2" x14ac:dyDescent="0.45">
      <c r="A2" s="587" t="s">
        <v>674</v>
      </c>
      <c r="B2" s="587"/>
      <c r="C2" s="587"/>
      <c r="D2" s="587"/>
      <c r="E2" s="587"/>
      <c r="F2" s="587"/>
      <c r="G2" s="229"/>
      <c r="H2" s="229"/>
      <c r="I2" s="229"/>
      <c r="J2" s="229"/>
      <c r="K2" s="229"/>
      <c r="L2" s="229"/>
    </row>
    <row r="3" spans="1:12" x14ac:dyDescent="0.25">
      <c r="A3" s="159"/>
      <c r="B3" s="159"/>
      <c r="C3" s="159"/>
      <c r="D3" s="159"/>
      <c r="E3" s="159"/>
      <c r="F3" s="159"/>
    </row>
    <row r="4" spans="1:12" ht="18" x14ac:dyDescent="0.25">
      <c r="A4" s="752" t="s">
        <v>555</v>
      </c>
      <c r="B4" s="752"/>
      <c r="C4" s="752"/>
      <c r="D4" s="752"/>
      <c r="E4" s="752"/>
      <c r="F4" s="752"/>
      <c r="G4" s="752"/>
    </row>
    <row r="5" spans="1:12" ht="18" x14ac:dyDescent="0.35">
      <c r="A5" s="198" t="s">
        <v>835</v>
      </c>
      <c r="B5" s="239"/>
      <c r="C5" s="239"/>
      <c r="D5" s="239"/>
      <c r="E5" s="239"/>
      <c r="F5" s="239"/>
      <c r="G5" s="239"/>
    </row>
    <row r="6" spans="1:12" ht="31.2" x14ac:dyDescent="0.3">
      <c r="A6" s="240"/>
      <c r="B6" s="241" t="s">
        <v>339</v>
      </c>
      <c r="C6" s="241" t="s">
        <v>340</v>
      </c>
      <c r="D6" s="241" t="s">
        <v>341</v>
      </c>
      <c r="E6" s="242"/>
      <c r="F6" s="242"/>
    </row>
    <row r="7" spans="1:12" ht="27.6" x14ac:dyDescent="0.3">
      <c r="A7" s="243" t="s">
        <v>342</v>
      </c>
      <c r="B7" s="243" t="s">
        <v>860</v>
      </c>
      <c r="C7" s="243" t="s">
        <v>861</v>
      </c>
      <c r="D7" s="243" t="s">
        <v>862</v>
      </c>
      <c r="E7" s="242"/>
      <c r="F7" s="242"/>
    </row>
    <row r="8" spans="1:12" ht="28.5" customHeight="1" x14ac:dyDescent="0.3">
      <c r="A8" s="243" t="s">
        <v>343</v>
      </c>
      <c r="B8" s="243" t="s">
        <v>863</v>
      </c>
      <c r="C8" s="243" t="s">
        <v>864</v>
      </c>
      <c r="D8" s="243" t="s">
        <v>865</v>
      </c>
      <c r="E8" s="242"/>
      <c r="F8" s="242"/>
    </row>
    <row r="9" spans="1:12" ht="13.5" customHeight="1" x14ac:dyDescent="0.3">
      <c r="A9" s="243" t="s">
        <v>344</v>
      </c>
      <c r="B9" s="243"/>
      <c r="C9" s="243"/>
      <c r="D9" s="243"/>
      <c r="E9" s="242"/>
      <c r="F9" s="242"/>
    </row>
    <row r="10" spans="1:12" ht="13.5" customHeight="1" x14ac:dyDescent="0.3">
      <c r="A10" s="244" t="s">
        <v>345</v>
      </c>
      <c r="B10" s="243" t="s">
        <v>866</v>
      </c>
      <c r="C10" s="390" t="s">
        <v>867</v>
      </c>
      <c r="D10" s="390" t="s">
        <v>867</v>
      </c>
      <c r="E10" s="242"/>
      <c r="F10" s="242"/>
    </row>
    <row r="11" spans="1:12" ht="13.5" customHeight="1" x14ac:dyDescent="0.3">
      <c r="A11" s="244" t="s">
        <v>346</v>
      </c>
      <c r="B11" s="243" t="s">
        <v>868</v>
      </c>
      <c r="C11" s="390" t="s">
        <v>869</v>
      </c>
      <c r="D11" s="390" t="s">
        <v>869</v>
      </c>
      <c r="E11" s="242"/>
      <c r="F11" s="242"/>
    </row>
    <row r="12" spans="1:12" ht="13.5" customHeight="1" x14ac:dyDescent="0.3">
      <c r="A12" s="244" t="s">
        <v>347</v>
      </c>
      <c r="B12" s="243" t="s">
        <v>867</v>
      </c>
      <c r="C12" s="390" t="s">
        <v>867</v>
      </c>
      <c r="D12" s="390" t="s">
        <v>867</v>
      </c>
      <c r="E12" s="242"/>
      <c r="F12" s="242"/>
    </row>
    <row r="13" spans="1:12" ht="13.5" customHeight="1" x14ac:dyDescent="0.3">
      <c r="A13" s="244" t="s">
        <v>348</v>
      </c>
      <c r="B13" s="391" t="s">
        <v>894</v>
      </c>
      <c r="C13" s="390" t="s">
        <v>869</v>
      </c>
      <c r="D13" s="390" t="s">
        <v>869</v>
      </c>
      <c r="E13" s="242"/>
      <c r="F13" s="242"/>
    </row>
    <row r="14" spans="1:12" ht="13.5" customHeight="1" x14ac:dyDescent="0.3">
      <c r="A14" s="244" t="s">
        <v>349</v>
      </c>
      <c r="B14" s="243" t="s">
        <v>870</v>
      </c>
      <c r="C14" s="390" t="s">
        <v>869</v>
      </c>
      <c r="D14" s="390" t="s">
        <v>869</v>
      </c>
      <c r="E14" s="242"/>
      <c r="F14" s="242"/>
    </row>
    <row r="15" spans="1:12" ht="13.5" customHeight="1" x14ac:dyDescent="0.3">
      <c r="A15" s="244" t="s">
        <v>350</v>
      </c>
      <c r="B15" s="243" t="s">
        <v>871</v>
      </c>
      <c r="C15" s="390" t="s">
        <v>869</v>
      </c>
      <c r="D15" s="390" t="s">
        <v>869</v>
      </c>
      <c r="E15" s="242"/>
      <c r="F15" s="242"/>
    </row>
    <row r="16" spans="1:12" ht="13.5" customHeight="1" x14ac:dyDescent="0.3">
      <c r="A16" s="244" t="s">
        <v>351</v>
      </c>
      <c r="B16" s="243" t="s">
        <v>867</v>
      </c>
      <c r="C16" s="390" t="s">
        <v>867</v>
      </c>
      <c r="D16" s="390" t="s">
        <v>867</v>
      </c>
      <c r="E16" s="242"/>
      <c r="F16" s="242"/>
    </row>
    <row r="17" spans="1:7" ht="13.5" customHeight="1" x14ac:dyDescent="0.3">
      <c r="A17" s="244" t="s">
        <v>352</v>
      </c>
      <c r="B17" s="243" t="s">
        <v>871</v>
      </c>
      <c r="C17" s="390" t="s">
        <v>869</v>
      </c>
      <c r="D17" s="390" t="s">
        <v>869</v>
      </c>
      <c r="E17" s="242"/>
      <c r="F17" s="242"/>
    </row>
    <row r="18" spans="1:7" ht="13.5" customHeight="1" x14ac:dyDescent="0.3">
      <c r="A18" s="245"/>
      <c r="B18" s="246"/>
      <c r="C18" s="246"/>
      <c r="D18" s="246"/>
      <c r="E18" s="242"/>
      <c r="F18" s="242"/>
    </row>
    <row r="19" spans="1:7" ht="13.5" customHeight="1" x14ac:dyDescent="0.25">
      <c r="A19" s="753" t="s">
        <v>353</v>
      </c>
      <c r="B19" s="753"/>
      <c r="C19" s="753"/>
      <c r="D19" s="753"/>
      <c r="E19" s="753"/>
      <c r="F19" s="753"/>
      <c r="G19" s="753"/>
    </row>
    <row r="20" spans="1:7" ht="14.4" x14ac:dyDescent="0.3">
      <c r="A20" s="242"/>
      <c r="B20" s="242"/>
      <c r="C20" s="242"/>
      <c r="D20" s="242"/>
      <c r="E20" s="609" t="s">
        <v>881</v>
      </c>
      <c r="F20" s="609"/>
      <c r="G20" s="115"/>
    </row>
    <row r="21" spans="1:7" ht="46.2" customHeight="1" x14ac:dyDescent="0.25">
      <c r="A21" s="232" t="s">
        <v>443</v>
      </c>
      <c r="B21" s="232" t="s">
        <v>3</v>
      </c>
      <c r="C21" s="247" t="s">
        <v>354</v>
      </c>
      <c r="D21" s="248" t="s">
        <v>355</v>
      </c>
      <c r="E21" s="301" t="s">
        <v>356</v>
      </c>
      <c r="F21" s="301" t="s">
        <v>357</v>
      </c>
      <c r="G21" s="13"/>
    </row>
    <row r="22" spans="1:7" ht="14.4" x14ac:dyDescent="0.3">
      <c r="A22" s="243" t="s">
        <v>358</v>
      </c>
      <c r="B22" s="243"/>
      <c r="C22" s="243"/>
      <c r="D22" s="249"/>
      <c r="E22" s="250"/>
      <c r="F22" s="250"/>
    </row>
    <row r="23" spans="1:7" ht="14.4" x14ac:dyDescent="0.3">
      <c r="A23" s="243" t="s">
        <v>359</v>
      </c>
      <c r="B23" s="243"/>
      <c r="C23" s="243"/>
      <c r="D23" s="249"/>
      <c r="E23" s="250"/>
      <c r="F23" s="250"/>
    </row>
    <row r="24" spans="1:7" ht="14.4" x14ac:dyDescent="0.3">
      <c r="A24" s="243" t="s">
        <v>360</v>
      </c>
      <c r="B24" s="243"/>
      <c r="C24" s="9"/>
      <c r="D24" s="249"/>
      <c r="E24" s="250"/>
      <c r="F24" s="250"/>
    </row>
    <row r="25" spans="1:7" ht="27.6" x14ac:dyDescent="0.3">
      <c r="A25" s="243" t="s">
        <v>361</v>
      </c>
      <c r="B25" s="243"/>
      <c r="C25" s="9"/>
      <c r="D25" s="249"/>
      <c r="E25" s="250"/>
      <c r="F25" s="250"/>
    </row>
    <row r="26" spans="1:7" ht="32.25" customHeight="1" x14ac:dyDescent="0.3">
      <c r="A26" s="243" t="s">
        <v>362</v>
      </c>
      <c r="B26" s="243"/>
      <c r="C26" s="9"/>
      <c r="D26" s="249"/>
      <c r="E26" s="250"/>
      <c r="F26" s="250"/>
    </row>
    <row r="27" spans="1:7" ht="14.4" x14ac:dyDescent="0.3">
      <c r="A27" s="243" t="s">
        <v>363</v>
      </c>
      <c r="B27" s="243"/>
      <c r="C27" s="9"/>
      <c r="D27" s="249"/>
      <c r="E27" s="250"/>
      <c r="F27" s="250"/>
    </row>
    <row r="28" spans="1:7" ht="14.4" x14ac:dyDescent="0.3">
      <c r="A28" s="243" t="s">
        <v>364</v>
      </c>
      <c r="B28" s="243"/>
      <c r="C28" s="9"/>
      <c r="D28" s="249"/>
      <c r="E28" s="250"/>
      <c r="F28" s="250"/>
    </row>
    <row r="29" spans="1:7" ht="14.4" x14ac:dyDescent="0.3">
      <c r="A29" s="243" t="s">
        <v>365</v>
      </c>
      <c r="B29" s="243"/>
      <c r="C29" s="243"/>
      <c r="D29" s="249"/>
      <c r="E29" s="250"/>
      <c r="F29" s="250"/>
    </row>
    <row r="30" spans="1:7" ht="14.4" x14ac:dyDescent="0.3">
      <c r="A30" s="243" t="s">
        <v>366</v>
      </c>
      <c r="B30" s="243"/>
      <c r="C30" s="243"/>
      <c r="D30" s="249"/>
      <c r="E30" s="250"/>
      <c r="F30" s="250"/>
    </row>
    <row r="31" spans="1:7" ht="14.4" x14ac:dyDescent="0.3">
      <c r="A31" s="243" t="s">
        <v>367</v>
      </c>
      <c r="B31" s="243"/>
      <c r="C31" s="243"/>
      <c r="D31" s="249"/>
      <c r="E31" s="250"/>
      <c r="F31" s="250"/>
    </row>
    <row r="32" spans="1:7" ht="14.4" x14ac:dyDescent="0.3">
      <c r="A32" s="243" t="s">
        <v>368</v>
      </c>
      <c r="B32" s="243"/>
      <c r="C32" s="243"/>
      <c r="D32" s="249"/>
      <c r="E32" s="250"/>
      <c r="F32" s="250"/>
    </row>
    <row r="33" spans="1:7" ht="14.4" x14ac:dyDescent="0.3">
      <c r="A33" s="243" t="s">
        <v>369</v>
      </c>
      <c r="B33" s="243"/>
      <c r="C33" s="243"/>
      <c r="D33" s="249"/>
      <c r="E33" s="250"/>
      <c r="F33" s="250"/>
    </row>
    <row r="34" spans="1:7" ht="14.4" x14ac:dyDescent="0.3">
      <c r="A34" s="243" t="s">
        <v>370</v>
      </c>
      <c r="B34" s="243"/>
      <c r="C34" s="243"/>
      <c r="D34" s="249"/>
      <c r="E34" s="250"/>
      <c r="F34" s="250"/>
    </row>
    <row r="35" spans="1:7" ht="14.4" x14ac:dyDescent="0.3">
      <c r="A35" s="243" t="s">
        <v>371</v>
      </c>
      <c r="B35" s="243"/>
      <c r="C35" s="243"/>
      <c r="D35" s="249"/>
      <c r="E35" s="250"/>
      <c r="F35" s="250"/>
    </row>
    <row r="36" spans="1:7" ht="14.4" x14ac:dyDescent="0.3">
      <c r="A36" s="243" t="s">
        <v>372</v>
      </c>
      <c r="B36" s="243"/>
      <c r="C36" s="243"/>
      <c r="D36" s="249"/>
      <c r="E36" s="250"/>
      <c r="F36" s="250"/>
    </row>
    <row r="37" spans="1:7" ht="14.4" x14ac:dyDescent="0.3">
      <c r="A37" s="243" t="s">
        <v>373</v>
      </c>
      <c r="B37" s="243"/>
      <c r="C37" s="243"/>
      <c r="D37" s="249"/>
      <c r="E37" s="250"/>
      <c r="F37" s="250"/>
    </row>
    <row r="38" spans="1:7" ht="14.4" x14ac:dyDescent="0.3">
      <c r="A38" s="243" t="s">
        <v>49</v>
      </c>
      <c r="B38" s="243"/>
      <c r="C38" s="243"/>
      <c r="D38" s="249"/>
      <c r="E38" s="250"/>
      <c r="F38" s="250"/>
    </row>
    <row r="39" spans="1:7" ht="14.4" x14ac:dyDescent="0.3">
      <c r="A39" s="251" t="s">
        <v>19</v>
      </c>
      <c r="B39" s="243"/>
      <c r="C39" s="243"/>
      <c r="D39" s="249"/>
      <c r="E39" s="250"/>
      <c r="F39" s="250"/>
    </row>
    <row r="43" spans="1:7" ht="15" customHeight="1" x14ac:dyDescent="0.25">
      <c r="A43" s="203"/>
      <c r="B43" s="203"/>
      <c r="C43" s="203"/>
      <c r="D43" s="584" t="s">
        <v>13</v>
      </c>
      <c r="E43" s="584"/>
      <c r="F43" s="218"/>
      <c r="G43" s="204"/>
    </row>
    <row r="44" spans="1:7" ht="15" customHeight="1" x14ac:dyDescent="0.25">
      <c r="A44" s="203"/>
      <c r="B44" s="203"/>
      <c r="C44" s="203"/>
      <c r="D44" s="584" t="s">
        <v>14</v>
      </c>
      <c r="E44" s="584"/>
      <c r="F44" s="204"/>
      <c r="G44" s="204"/>
    </row>
    <row r="45" spans="1:7" ht="15" customHeight="1" x14ac:dyDescent="0.25">
      <c r="A45" s="203"/>
      <c r="B45" s="203"/>
      <c r="C45" s="203"/>
      <c r="D45" s="584" t="s">
        <v>89</v>
      </c>
      <c r="E45" s="584"/>
      <c r="F45" s="204"/>
      <c r="G45" s="204"/>
    </row>
    <row r="46" spans="1:7" x14ac:dyDescent="0.25">
      <c r="A46" s="203" t="s">
        <v>12</v>
      </c>
      <c r="C46" s="203"/>
      <c r="D46" s="205" t="s">
        <v>86</v>
      </c>
      <c r="E46" s="205"/>
      <c r="F46" s="205"/>
      <c r="G46" s="208"/>
    </row>
  </sheetData>
  <mergeCells count="8">
    <mergeCell ref="D44:E44"/>
    <mergeCell ref="D45:E45"/>
    <mergeCell ref="A1:E1"/>
    <mergeCell ref="A2:F2"/>
    <mergeCell ref="A4:G4"/>
    <mergeCell ref="A19:G19"/>
    <mergeCell ref="D43:E43"/>
    <mergeCell ref="E20:F20"/>
  </mergeCells>
  <printOptions horizontalCentered="1"/>
  <pageMargins left="0.70866141732283472" right="0.70866141732283472" top="0.23622047244094491" bottom="0" header="0.31496062992125984" footer="0.31496062992125984"/>
  <pageSetup paperSize="9" scale="73"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zoomScaleSheetLayoutView="90" workbookViewId="0">
      <selection activeCell="G24" sqref="G24"/>
    </sheetView>
  </sheetViews>
  <sheetFormatPr defaultRowHeight="13.2" x14ac:dyDescent="0.25"/>
  <sheetData>
    <row r="2" spans="2:8" x14ac:dyDescent="0.25">
      <c r="B2" s="15"/>
    </row>
    <row r="4" spans="2:8" ht="12.75" customHeight="1" x14ac:dyDescent="0.25">
      <c r="B4" s="754" t="s">
        <v>740</v>
      </c>
      <c r="C4" s="754"/>
      <c r="D4" s="754"/>
      <c r="E4" s="754"/>
      <c r="F4" s="754"/>
      <c r="G4" s="754"/>
      <c r="H4" s="754"/>
    </row>
    <row r="5" spans="2:8" ht="12.75" customHeight="1" x14ac:dyDescent="0.25">
      <c r="B5" s="754"/>
      <c r="C5" s="754"/>
      <c r="D5" s="754"/>
      <c r="E5" s="754"/>
      <c r="F5" s="754"/>
      <c r="G5" s="754"/>
      <c r="H5" s="754"/>
    </row>
    <row r="6" spans="2:8" ht="12.75" customHeight="1" x14ac:dyDescent="0.25">
      <c r="B6" s="754"/>
      <c r="C6" s="754"/>
      <c r="D6" s="754"/>
      <c r="E6" s="754"/>
      <c r="F6" s="754"/>
      <c r="G6" s="754"/>
      <c r="H6" s="754"/>
    </row>
    <row r="7" spans="2:8" ht="12.75" customHeight="1" x14ac:dyDescent="0.25">
      <c r="B7" s="754"/>
      <c r="C7" s="754"/>
      <c r="D7" s="754"/>
      <c r="E7" s="754"/>
      <c r="F7" s="754"/>
      <c r="G7" s="754"/>
      <c r="H7" s="754"/>
    </row>
    <row r="8" spans="2:8" ht="12.75" customHeight="1" x14ac:dyDescent="0.25">
      <c r="B8" s="754"/>
      <c r="C8" s="754"/>
      <c r="D8" s="754"/>
      <c r="E8" s="754"/>
      <c r="F8" s="754"/>
      <c r="G8" s="754"/>
      <c r="H8" s="754"/>
    </row>
    <row r="9" spans="2:8" ht="12.75" customHeight="1" x14ac:dyDescent="0.25">
      <c r="B9" s="754"/>
      <c r="C9" s="754"/>
      <c r="D9" s="754"/>
      <c r="E9" s="754"/>
      <c r="F9" s="754"/>
      <c r="G9" s="754"/>
      <c r="H9" s="754"/>
    </row>
    <row r="10" spans="2:8" ht="12.75" customHeight="1" x14ac:dyDescent="0.25">
      <c r="B10" s="754"/>
      <c r="C10" s="754"/>
      <c r="D10" s="754"/>
      <c r="E10" s="754"/>
      <c r="F10" s="754"/>
      <c r="G10" s="754"/>
      <c r="H10" s="754"/>
    </row>
    <row r="11" spans="2:8" ht="12.75" customHeight="1" x14ac:dyDescent="0.25">
      <c r="B11" s="754"/>
      <c r="C11" s="754"/>
      <c r="D11" s="754"/>
      <c r="E11" s="754"/>
      <c r="F11" s="754"/>
      <c r="G11" s="754"/>
      <c r="H11" s="754"/>
    </row>
    <row r="12" spans="2:8" ht="12.75" customHeight="1" x14ac:dyDescent="0.25">
      <c r="B12" s="754"/>
      <c r="C12" s="754"/>
      <c r="D12" s="754"/>
      <c r="E12" s="754"/>
      <c r="F12" s="754"/>
      <c r="G12" s="754"/>
      <c r="H12" s="754"/>
    </row>
    <row r="13" spans="2:8" ht="12.75" customHeight="1" x14ac:dyDescent="0.25">
      <c r="B13" s="754"/>
      <c r="C13" s="754"/>
      <c r="D13" s="754"/>
      <c r="E13" s="754"/>
      <c r="F13" s="754"/>
      <c r="G13" s="754"/>
      <c r="H13" s="754"/>
    </row>
  </sheetData>
  <mergeCells count="1">
    <mergeCell ref="B4:H13"/>
  </mergeCells>
  <printOptions horizontalCentered="1"/>
  <pageMargins left="0.70866141732283472" right="0.70866141732283472" top="2.17" bottom="0" header="1.1499999999999999" footer="0.31496062992125984"/>
  <pageSetup paperSize="9" orientation="landscape"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opLeftCell="A4" zoomScale="90" zoomScaleNormal="90" zoomScaleSheetLayoutView="100" workbookViewId="0">
      <selection activeCell="H28" sqref="H28"/>
    </sheetView>
  </sheetViews>
  <sheetFormatPr defaultColWidth="9.109375" defaultRowHeight="13.8" x14ac:dyDescent="0.25"/>
  <cols>
    <col min="1" max="1" width="4.6640625" style="49" customWidth="1"/>
    <col min="2" max="2" width="16.88671875" style="49" customWidth="1"/>
    <col min="3" max="3" width="11.6640625" style="49" customWidth="1"/>
    <col min="4" max="4" width="12" style="49" customWidth="1"/>
    <col min="5" max="5" width="12.109375" style="49" customWidth="1"/>
    <col min="6" max="6" width="17.44140625" style="49" customWidth="1"/>
    <col min="7" max="7" width="12.44140625" style="49" customWidth="1"/>
    <col min="8" max="8" width="16" style="49" customWidth="1"/>
    <col min="9" max="9" width="12.6640625" style="49" customWidth="1"/>
    <col min="10" max="10" width="15" style="49" customWidth="1"/>
    <col min="11" max="11" width="16" style="49" customWidth="1"/>
    <col min="12" max="12" width="11.88671875" style="49" customWidth="1"/>
    <col min="13" max="16384" width="9.109375" style="49"/>
  </cols>
  <sheetData>
    <row r="1" spans="1:20" ht="15" customHeight="1" x14ac:dyDescent="0.3">
      <c r="C1" s="481"/>
      <c r="D1" s="481"/>
      <c r="E1" s="481"/>
      <c r="F1" s="481"/>
      <c r="G1" s="481"/>
      <c r="H1" s="481"/>
      <c r="I1" s="161"/>
      <c r="J1" s="629" t="s">
        <v>557</v>
      </c>
      <c r="K1" s="629"/>
    </row>
    <row r="2" spans="1:20" s="56" customFormat="1" ht="19.5" customHeight="1" x14ac:dyDescent="0.25">
      <c r="A2" s="756" t="s">
        <v>0</v>
      </c>
      <c r="B2" s="756"/>
      <c r="C2" s="756"/>
      <c r="D2" s="756"/>
      <c r="E2" s="756"/>
      <c r="F2" s="756"/>
      <c r="G2" s="756"/>
      <c r="H2" s="756"/>
      <c r="I2" s="756"/>
      <c r="J2" s="756"/>
      <c r="K2" s="756"/>
    </row>
    <row r="3" spans="1:20" s="56" customFormat="1" ht="19.5" customHeight="1" x14ac:dyDescent="0.25">
      <c r="A3" s="755" t="s">
        <v>674</v>
      </c>
      <c r="B3" s="755"/>
      <c r="C3" s="755"/>
      <c r="D3" s="755"/>
      <c r="E3" s="755"/>
      <c r="F3" s="755"/>
      <c r="G3" s="755"/>
      <c r="H3" s="755"/>
      <c r="I3" s="755"/>
      <c r="J3" s="755"/>
      <c r="K3" s="755"/>
    </row>
    <row r="4" spans="1:20" s="56" customFormat="1" ht="14.25" customHeight="1" x14ac:dyDescent="0.25">
      <c r="A4" s="64"/>
      <c r="B4" s="64"/>
      <c r="C4" s="64"/>
      <c r="D4" s="64"/>
      <c r="E4" s="64"/>
      <c r="F4" s="64"/>
      <c r="G4" s="64"/>
      <c r="H4" s="64"/>
      <c r="I4" s="64"/>
      <c r="J4" s="64"/>
      <c r="K4" s="64"/>
    </row>
    <row r="5" spans="1:20" s="56" customFormat="1" ht="18" customHeight="1" x14ac:dyDescent="0.25">
      <c r="A5" s="695" t="s">
        <v>741</v>
      </c>
      <c r="B5" s="695"/>
      <c r="C5" s="695"/>
      <c r="D5" s="695"/>
      <c r="E5" s="695"/>
      <c r="F5" s="695"/>
      <c r="G5" s="695"/>
      <c r="H5" s="695"/>
      <c r="I5" s="695"/>
      <c r="J5" s="695"/>
      <c r="K5" s="695"/>
    </row>
    <row r="6" spans="1:20" ht="15.6" x14ac:dyDescent="0.3">
      <c r="A6" s="405" t="s">
        <v>835</v>
      </c>
      <c r="B6" s="405"/>
      <c r="C6" s="111"/>
      <c r="D6" s="111"/>
      <c r="E6" s="111"/>
      <c r="F6" s="111"/>
      <c r="G6" s="111"/>
      <c r="H6" s="111"/>
      <c r="I6" s="111"/>
      <c r="J6" s="111"/>
      <c r="K6" s="111"/>
    </row>
    <row r="7" spans="1:20" ht="29.25" customHeight="1" x14ac:dyDescent="0.25">
      <c r="A7" s="760" t="s">
        <v>76</v>
      </c>
      <c r="B7" s="760" t="s">
        <v>77</v>
      </c>
      <c r="C7" s="760" t="s">
        <v>78</v>
      </c>
      <c r="D7" s="760" t="s">
        <v>163</v>
      </c>
      <c r="E7" s="760"/>
      <c r="F7" s="760"/>
      <c r="G7" s="760"/>
      <c r="H7" s="760"/>
      <c r="I7" s="498" t="s">
        <v>256</v>
      </c>
      <c r="J7" s="760" t="s">
        <v>79</v>
      </c>
      <c r="K7" s="760" t="s">
        <v>501</v>
      </c>
      <c r="L7" s="757" t="s">
        <v>80</v>
      </c>
      <c r="S7" s="55"/>
      <c r="T7" s="55"/>
    </row>
    <row r="8" spans="1:20" ht="33.75" customHeight="1" x14ac:dyDescent="0.25">
      <c r="A8" s="760"/>
      <c r="B8" s="760"/>
      <c r="C8" s="760"/>
      <c r="D8" s="760" t="s">
        <v>81</v>
      </c>
      <c r="E8" s="760" t="s">
        <v>82</v>
      </c>
      <c r="F8" s="760"/>
      <c r="G8" s="760"/>
      <c r="H8" s="51" t="s">
        <v>83</v>
      </c>
      <c r="I8" s="761"/>
      <c r="J8" s="760"/>
      <c r="K8" s="760"/>
      <c r="L8" s="757"/>
    </row>
    <row r="9" spans="1:20" ht="27.6" x14ac:dyDescent="0.25">
      <c r="A9" s="760"/>
      <c r="B9" s="760"/>
      <c r="C9" s="760"/>
      <c r="D9" s="760"/>
      <c r="E9" s="51" t="s">
        <v>84</v>
      </c>
      <c r="F9" s="51" t="s">
        <v>85</v>
      </c>
      <c r="G9" s="51" t="s">
        <v>19</v>
      </c>
      <c r="H9" s="51"/>
      <c r="I9" s="499"/>
      <c r="J9" s="760"/>
      <c r="K9" s="760"/>
      <c r="L9" s="757"/>
    </row>
    <row r="10" spans="1:20" s="147" customFormat="1" ht="17.100000000000001" customHeight="1" x14ac:dyDescent="0.25">
      <c r="A10" s="146">
        <v>1</v>
      </c>
      <c r="B10" s="146">
        <v>2</v>
      </c>
      <c r="C10" s="146">
        <v>3</v>
      </c>
      <c r="D10" s="146">
        <v>4</v>
      </c>
      <c r="E10" s="146">
        <v>5</v>
      </c>
      <c r="F10" s="146">
        <v>6</v>
      </c>
      <c r="G10" s="146">
        <v>7</v>
      </c>
      <c r="H10" s="146">
        <v>8</v>
      </c>
      <c r="I10" s="146">
        <v>9</v>
      </c>
      <c r="J10" s="146">
        <v>10</v>
      </c>
      <c r="K10" s="146">
        <v>11</v>
      </c>
      <c r="L10" s="146">
        <v>12</v>
      </c>
    </row>
    <row r="11" spans="1:20" ht="17.100000000000001" customHeight="1" x14ac:dyDescent="0.25">
      <c r="A11" s="58">
        <v>1</v>
      </c>
      <c r="B11" s="59" t="s">
        <v>742</v>
      </c>
      <c r="C11" s="53">
        <v>30</v>
      </c>
      <c r="D11" s="53">
        <v>0</v>
      </c>
      <c r="E11" s="53">
        <v>5</v>
      </c>
      <c r="F11" s="53">
        <v>3</v>
      </c>
      <c r="G11" s="53">
        <f>E11+F11</f>
        <v>8</v>
      </c>
      <c r="H11" s="53">
        <f>D11+G11</f>
        <v>8</v>
      </c>
      <c r="I11" s="53">
        <f>C11-H11</f>
        <v>22</v>
      </c>
      <c r="J11" s="53">
        <f>I11</f>
        <v>22</v>
      </c>
      <c r="K11" s="53">
        <v>0</v>
      </c>
      <c r="L11" s="53"/>
    </row>
    <row r="12" spans="1:20" ht="17.100000000000001" customHeight="1" x14ac:dyDescent="0.25">
      <c r="A12" s="58">
        <v>2</v>
      </c>
      <c r="B12" s="59" t="s">
        <v>743</v>
      </c>
      <c r="C12" s="53">
        <v>31</v>
      </c>
      <c r="D12" s="53">
        <v>27</v>
      </c>
      <c r="E12" s="53">
        <v>4</v>
      </c>
      <c r="F12" s="53">
        <v>0</v>
      </c>
      <c r="G12" s="53">
        <f t="shared" ref="G12:G22" si="0">E12+F12</f>
        <v>4</v>
      </c>
      <c r="H12" s="53">
        <f t="shared" ref="H12:H22" si="1">D12+G12</f>
        <v>31</v>
      </c>
      <c r="I12" s="53">
        <f t="shared" ref="I12:I22" si="2">C12-H12</f>
        <v>0</v>
      </c>
      <c r="J12" s="53">
        <f t="shared" ref="J12:J22" si="3">I12</f>
        <v>0</v>
      </c>
      <c r="K12" s="53">
        <v>0</v>
      </c>
      <c r="L12" s="53"/>
    </row>
    <row r="13" spans="1:20" ht="17.100000000000001" customHeight="1" x14ac:dyDescent="0.25">
      <c r="A13" s="58">
        <v>3</v>
      </c>
      <c r="B13" s="59" t="s">
        <v>744</v>
      </c>
      <c r="C13" s="53">
        <v>30</v>
      </c>
      <c r="D13" s="53">
        <v>25</v>
      </c>
      <c r="E13" s="53">
        <v>4</v>
      </c>
      <c r="F13" s="53">
        <v>0</v>
      </c>
      <c r="G13" s="53">
        <f t="shared" si="0"/>
        <v>4</v>
      </c>
      <c r="H13" s="53">
        <f t="shared" si="1"/>
        <v>29</v>
      </c>
      <c r="I13" s="53">
        <f t="shared" si="2"/>
        <v>1</v>
      </c>
      <c r="J13" s="53">
        <f t="shared" si="3"/>
        <v>1</v>
      </c>
      <c r="K13" s="53">
        <v>0</v>
      </c>
      <c r="L13" s="53"/>
    </row>
    <row r="14" spans="1:20" ht="17.100000000000001" customHeight="1" x14ac:dyDescent="0.25">
      <c r="A14" s="58">
        <v>4</v>
      </c>
      <c r="B14" s="59" t="s">
        <v>745</v>
      </c>
      <c r="C14" s="53">
        <v>31</v>
      </c>
      <c r="D14" s="53">
        <v>0</v>
      </c>
      <c r="E14" s="53">
        <v>5</v>
      </c>
      <c r="F14" s="53">
        <v>2</v>
      </c>
      <c r="G14" s="53">
        <f t="shared" si="0"/>
        <v>7</v>
      </c>
      <c r="H14" s="53">
        <f t="shared" si="1"/>
        <v>7</v>
      </c>
      <c r="I14" s="53">
        <f t="shared" si="2"/>
        <v>24</v>
      </c>
      <c r="J14" s="53">
        <f t="shared" si="3"/>
        <v>24</v>
      </c>
      <c r="K14" s="53">
        <v>0</v>
      </c>
      <c r="L14" s="53"/>
    </row>
    <row r="15" spans="1:20" ht="17.100000000000001" customHeight="1" x14ac:dyDescent="0.25">
      <c r="A15" s="58">
        <v>5</v>
      </c>
      <c r="B15" s="59" t="s">
        <v>746</v>
      </c>
      <c r="C15" s="53">
        <v>31</v>
      </c>
      <c r="D15" s="53">
        <v>0</v>
      </c>
      <c r="E15" s="53">
        <v>4</v>
      </c>
      <c r="F15" s="53">
        <v>4</v>
      </c>
      <c r="G15" s="53">
        <f t="shared" si="0"/>
        <v>8</v>
      </c>
      <c r="H15" s="53">
        <f t="shared" si="1"/>
        <v>8</v>
      </c>
      <c r="I15" s="53">
        <f t="shared" si="2"/>
        <v>23</v>
      </c>
      <c r="J15" s="53">
        <f t="shared" si="3"/>
        <v>23</v>
      </c>
      <c r="K15" s="53">
        <v>0</v>
      </c>
      <c r="L15" s="53"/>
    </row>
    <row r="16" spans="1:20" s="57" customFormat="1" ht="17.100000000000001" customHeight="1" x14ac:dyDescent="0.25">
      <c r="A16" s="58">
        <v>6</v>
      </c>
      <c r="B16" s="59" t="s">
        <v>747</v>
      </c>
      <c r="C16" s="58">
        <v>30</v>
      </c>
      <c r="D16" s="58">
        <v>0</v>
      </c>
      <c r="E16" s="58">
        <v>5</v>
      </c>
      <c r="F16" s="58">
        <v>5</v>
      </c>
      <c r="G16" s="53">
        <f t="shared" si="0"/>
        <v>10</v>
      </c>
      <c r="H16" s="53">
        <f t="shared" si="1"/>
        <v>10</v>
      </c>
      <c r="I16" s="53">
        <f t="shared" si="2"/>
        <v>20</v>
      </c>
      <c r="J16" s="53">
        <f t="shared" si="3"/>
        <v>20</v>
      </c>
      <c r="K16" s="58">
        <v>0</v>
      </c>
      <c r="L16" s="58"/>
    </row>
    <row r="17" spans="1:12" s="57" customFormat="1" ht="17.100000000000001" customHeight="1" x14ac:dyDescent="0.25">
      <c r="A17" s="58">
        <v>7</v>
      </c>
      <c r="B17" s="59" t="s">
        <v>748</v>
      </c>
      <c r="C17" s="58">
        <v>31</v>
      </c>
      <c r="D17" s="58">
        <v>0</v>
      </c>
      <c r="E17" s="58">
        <v>4</v>
      </c>
      <c r="F17" s="58">
        <v>8</v>
      </c>
      <c r="G17" s="53">
        <f t="shared" si="0"/>
        <v>12</v>
      </c>
      <c r="H17" s="53">
        <f t="shared" si="1"/>
        <v>12</v>
      </c>
      <c r="I17" s="53">
        <f t="shared" si="2"/>
        <v>19</v>
      </c>
      <c r="J17" s="53">
        <f t="shared" si="3"/>
        <v>19</v>
      </c>
      <c r="K17" s="58">
        <v>0</v>
      </c>
      <c r="L17" s="58"/>
    </row>
    <row r="18" spans="1:12" s="57" customFormat="1" ht="17.100000000000001" customHeight="1" x14ac:dyDescent="0.25">
      <c r="A18" s="58">
        <v>8</v>
      </c>
      <c r="B18" s="59" t="s">
        <v>749</v>
      </c>
      <c r="C18" s="58">
        <v>30</v>
      </c>
      <c r="D18" s="58">
        <v>0</v>
      </c>
      <c r="E18" s="58">
        <v>4</v>
      </c>
      <c r="F18" s="58">
        <v>9</v>
      </c>
      <c r="G18" s="53">
        <f t="shared" si="0"/>
        <v>13</v>
      </c>
      <c r="H18" s="53">
        <f t="shared" si="1"/>
        <v>13</v>
      </c>
      <c r="I18" s="53">
        <f t="shared" si="2"/>
        <v>17</v>
      </c>
      <c r="J18" s="53">
        <f t="shared" si="3"/>
        <v>17</v>
      </c>
      <c r="K18" s="58">
        <v>0</v>
      </c>
      <c r="L18" s="58"/>
    </row>
    <row r="19" spans="1:12" s="57" customFormat="1" ht="17.100000000000001" customHeight="1" x14ac:dyDescent="0.25">
      <c r="A19" s="58">
        <v>9</v>
      </c>
      <c r="B19" s="59" t="s">
        <v>750</v>
      </c>
      <c r="C19" s="58">
        <v>31</v>
      </c>
      <c r="D19" s="58">
        <v>0</v>
      </c>
      <c r="E19" s="58">
        <v>5</v>
      </c>
      <c r="F19" s="58">
        <v>3</v>
      </c>
      <c r="G19" s="53">
        <f t="shared" si="0"/>
        <v>8</v>
      </c>
      <c r="H19" s="53">
        <f t="shared" si="1"/>
        <v>8</v>
      </c>
      <c r="I19" s="53">
        <f t="shared" si="2"/>
        <v>23</v>
      </c>
      <c r="J19" s="53">
        <f t="shared" si="3"/>
        <v>23</v>
      </c>
      <c r="K19" s="58">
        <v>0</v>
      </c>
      <c r="L19" s="58"/>
    </row>
    <row r="20" spans="1:12" s="57" customFormat="1" ht="17.100000000000001" customHeight="1" x14ac:dyDescent="0.25">
      <c r="A20" s="58">
        <v>10</v>
      </c>
      <c r="B20" s="59" t="s">
        <v>751</v>
      </c>
      <c r="C20" s="58">
        <v>31</v>
      </c>
      <c r="D20" s="58">
        <v>0</v>
      </c>
      <c r="E20" s="58">
        <v>4</v>
      </c>
      <c r="F20" s="58">
        <v>2</v>
      </c>
      <c r="G20" s="53">
        <f t="shared" si="0"/>
        <v>6</v>
      </c>
      <c r="H20" s="53">
        <f t="shared" si="1"/>
        <v>6</v>
      </c>
      <c r="I20" s="53">
        <f t="shared" si="2"/>
        <v>25</v>
      </c>
      <c r="J20" s="53">
        <f t="shared" si="3"/>
        <v>25</v>
      </c>
      <c r="K20" s="58">
        <v>0</v>
      </c>
      <c r="L20" s="58"/>
    </row>
    <row r="21" spans="1:12" s="57" customFormat="1" ht="17.100000000000001" customHeight="1" x14ac:dyDescent="0.25">
      <c r="A21" s="58">
        <v>11</v>
      </c>
      <c r="B21" s="59" t="s">
        <v>752</v>
      </c>
      <c r="C21" s="58">
        <v>28</v>
      </c>
      <c r="D21" s="332">
        <v>0</v>
      </c>
      <c r="E21" s="332">
        <v>4</v>
      </c>
      <c r="F21" s="332">
        <v>2</v>
      </c>
      <c r="G21" s="53">
        <f t="shared" si="0"/>
        <v>6</v>
      </c>
      <c r="H21" s="53">
        <f t="shared" si="1"/>
        <v>6</v>
      </c>
      <c r="I21" s="53">
        <f t="shared" si="2"/>
        <v>22</v>
      </c>
      <c r="J21" s="53">
        <f t="shared" si="3"/>
        <v>22</v>
      </c>
      <c r="K21" s="58">
        <v>0</v>
      </c>
      <c r="L21" s="58"/>
    </row>
    <row r="22" spans="1:12" s="57" customFormat="1" ht="17.100000000000001" customHeight="1" x14ac:dyDescent="0.25">
      <c r="A22" s="58">
        <v>12</v>
      </c>
      <c r="B22" s="59" t="s">
        <v>753</v>
      </c>
      <c r="C22" s="58">
        <v>31</v>
      </c>
      <c r="D22" s="332">
        <v>0</v>
      </c>
      <c r="E22" s="332">
        <v>5</v>
      </c>
      <c r="F22" s="332">
        <v>2</v>
      </c>
      <c r="G22" s="53">
        <f t="shared" si="0"/>
        <v>7</v>
      </c>
      <c r="H22" s="53">
        <f t="shared" si="1"/>
        <v>7</v>
      </c>
      <c r="I22" s="53">
        <f t="shared" si="2"/>
        <v>24</v>
      </c>
      <c r="J22" s="53">
        <f t="shared" si="3"/>
        <v>24</v>
      </c>
      <c r="K22" s="58">
        <v>0</v>
      </c>
      <c r="L22" s="58"/>
    </row>
    <row r="23" spans="1:12" s="57" customFormat="1" ht="17.100000000000001" customHeight="1" x14ac:dyDescent="0.25">
      <c r="A23" s="59"/>
      <c r="B23" s="60" t="s">
        <v>19</v>
      </c>
      <c r="C23" s="398">
        <v>365</v>
      </c>
      <c r="D23" s="398">
        <f>SUM(D11:D22)</f>
        <v>52</v>
      </c>
      <c r="E23" s="398">
        <f>SUM(E11:E22)</f>
        <v>53</v>
      </c>
      <c r="F23" s="398">
        <f t="shared" ref="F23:K23" si="4">SUM(F11:F22)</f>
        <v>40</v>
      </c>
      <c r="G23" s="398">
        <f t="shared" si="4"/>
        <v>93</v>
      </c>
      <c r="H23" s="398">
        <f t="shared" si="4"/>
        <v>145</v>
      </c>
      <c r="I23" s="398">
        <f t="shared" si="4"/>
        <v>220</v>
      </c>
      <c r="J23" s="398">
        <f t="shared" si="4"/>
        <v>220</v>
      </c>
      <c r="K23" s="398">
        <f t="shared" si="4"/>
        <v>0</v>
      </c>
      <c r="L23" s="398"/>
    </row>
    <row r="24" spans="1:12" s="57" customFormat="1" ht="11.25" customHeight="1" x14ac:dyDescent="0.25">
      <c r="A24" s="61"/>
      <c r="B24" s="62"/>
      <c r="C24" s="63"/>
      <c r="D24" s="61"/>
      <c r="E24" s="61"/>
      <c r="F24" s="61"/>
      <c r="G24" s="61"/>
      <c r="H24" s="61"/>
      <c r="I24" s="61"/>
      <c r="J24" s="61"/>
      <c r="K24" s="61"/>
    </row>
    <row r="25" spans="1:12" x14ac:dyDescent="0.25">
      <c r="A25" s="54" t="s">
        <v>110</v>
      </c>
      <c r="B25" s="54"/>
      <c r="C25" s="54"/>
      <c r="D25" s="54"/>
      <c r="E25" s="54"/>
      <c r="F25" s="54"/>
      <c r="G25" s="54"/>
      <c r="H25" s="54"/>
      <c r="I25" s="54"/>
      <c r="J25" s="54"/>
    </row>
    <row r="26" spans="1:12" x14ac:dyDescent="0.25">
      <c r="A26" s="54"/>
      <c r="B26" s="54"/>
      <c r="C26" s="54"/>
      <c r="D26" s="54"/>
      <c r="E26" s="54"/>
      <c r="F26" s="54"/>
      <c r="G26" s="54"/>
      <c r="H26" s="54"/>
      <c r="I26" s="54"/>
      <c r="J26" s="54"/>
    </row>
    <row r="27" spans="1:12" x14ac:dyDescent="0.25">
      <c r="A27" s="54"/>
      <c r="B27" s="54"/>
      <c r="C27" s="54"/>
      <c r="D27" s="54"/>
      <c r="E27" s="54"/>
      <c r="F27" s="54"/>
      <c r="G27" s="54"/>
      <c r="H27" s="54"/>
      <c r="I27" s="54"/>
      <c r="J27" s="54"/>
    </row>
    <row r="28" spans="1:12" x14ac:dyDescent="0.25">
      <c r="A28" s="54" t="s">
        <v>12</v>
      </c>
      <c r="B28" s="54"/>
      <c r="C28" s="54"/>
      <c r="D28" s="54"/>
      <c r="E28" s="54"/>
      <c r="F28" s="54"/>
      <c r="G28" s="54"/>
      <c r="H28" s="54"/>
      <c r="I28" s="54"/>
      <c r="J28" s="758" t="s">
        <v>13</v>
      </c>
      <c r="K28" s="758"/>
    </row>
    <row r="29" spans="1:12" x14ac:dyDescent="0.25">
      <c r="A29" s="759" t="s">
        <v>14</v>
      </c>
      <c r="B29" s="759"/>
      <c r="C29" s="759"/>
      <c r="D29" s="759"/>
      <c r="E29" s="759"/>
      <c r="F29" s="759"/>
      <c r="G29" s="759"/>
      <c r="H29" s="759"/>
      <c r="I29" s="759"/>
      <c r="J29" s="759"/>
      <c r="K29" s="759"/>
    </row>
    <row r="30" spans="1:12" x14ac:dyDescent="0.25">
      <c r="A30" s="759" t="s">
        <v>20</v>
      </c>
      <c r="B30" s="759"/>
      <c r="C30" s="759"/>
      <c r="D30" s="759"/>
      <c r="E30" s="759"/>
      <c r="F30" s="759"/>
      <c r="G30" s="759"/>
      <c r="H30" s="759"/>
      <c r="I30" s="759"/>
      <c r="J30" s="759"/>
      <c r="K30" s="759"/>
    </row>
    <row r="31" spans="1:12" x14ac:dyDescent="0.25">
      <c r="A31" s="54"/>
      <c r="B31" s="54"/>
      <c r="C31" s="54"/>
      <c r="D31" s="54"/>
      <c r="E31" s="54"/>
      <c r="F31" s="54"/>
      <c r="G31" s="54"/>
      <c r="H31" s="54" t="s">
        <v>86</v>
      </c>
      <c r="I31" s="54"/>
      <c r="J31" s="54"/>
      <c r="K31" s="54"/>
    </row>
  </sheetData>
  <mergeCells count="18">
    <mergeCell ref="J28:K28"/>
    <mergeCell ref="A29:K29"/>
    <mergeCell ref="A30:K30"/>
    <mergeCell ref="A5:K5"/>
    <mergeCell ref="A7:A9"/>
    <mergeCell ref="B7:B9"/>
    <mergeCell ref="C7:C9"/>
    <mergeCell ref="D7:H7"/>
    <mergeCell ref="J7:J9"/>
    <mergeCell ref="K7:K9"/>
    <mergeCell ref="D8:D9"/>
    <mergeCell ref="E8:G8"/>
    <mergeCell ref="I7:I9"/>
    <mergeCell ref="C1:H1"/>
    <mergeCell ref="J1:K1"/>
    <mergeCell ref="A3:K3"/>
    <mergeCell ref="A2:K2"/>
    <mergeCell ref="L7:L9"/>
  </mergeCells>
  <phoneticPr fontId="0" type="noConversion"/>
  <printOptions horizontalCentered="1"/>
  <pageMargins left="0.45" right="0.22" top="0.23622047244094491" bottom="0" header="0.31496062992125984" footer="0.31496062992125984"/>
  <pageSetup paperSize="9" scale="8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opLeftCell="A10" zoomScaleSheetLayoutView="100" workbookViewId="0">
      <selection activeCell="O30" sqref="O30"/>
    </sheetView>
  </sheetViews>
  <sheetFormatPr defaultColWidth="9.109375" defaultRowHeight="13.8" x14ac:dyDescent="0.25"/>
  <cols>
    <col min="1" max="1" width="4.6640625" style="49" customWidth="1"/>
    <col min="2" max="2" width="14.6640625" style="49" customWidth="1"/>
    <col min="3" max="3" width="11.6640625" style="49" customWidth="1"/>
    <col min="4" max="4" width="12" style="49" customWidth="1"/>
    <col min="5" max="5" width="11.88671875" style="49" customWidth="1"/>
    <col min="6" max="6" width="18.88671875" style="49" customWidth="1"/>
    <col min="7" max="7" width="10.109375" style="49" customWidth="1"/>
    <col min="8" max="8" width="14.6640625" style="49" customWidth="1"/>
    <col min="9" max="9" width="15.33203125" style="49" customWidth="1"/>
    <col min="10" max="10" width="14.6640625" style="49" customWidth="1"/>
    <col min="11" max="11" width="12.44140625" style="49" customWidth="1"/>
    <col min="12" max="16384" width="9.109375" style="49"/>
  </cols>
  <sheetData>
    <row r="1" spans="1:19" ht="15" customHeight="1" x14ac:dyDescent="0.3">
      <c r="C1" s="481"/>
      <c r="D1" s="481"/>
      <c r="E1" s="481"/>
      <c r="F1" s="481"/>
      <c r="G1" s="481"/>
      <c r="H1" s="481"/>
      <c r="I1" s="161"/>
      <c r="J1" s="41" t="s">
        <v>558</v>
      </c>
    </row>
    <row r="2" spans="1:19" s="56" customFormat="1" ht="19.5" customHeight="1" x14ac:dyDescent="0.25">
      <c r="A2" s="756" t="s">
        <v>0</v>
      </c>
      <c r="B2" s="756"/>
      <c r="C2" s="756"/>
      <c r="D2" s="756"/>
      <c r="E2" s="756"/>
      <c r="F2" s="756"/>
      <c r="G2" s="756"/>
      <c r="H2" s="756"/>
      <c r="I2" s="756"/>
      <c r="J2" s="756"/>
    </row>
    <row r="3" spans="1:19" s="56" customFormat="1" ht="19.5" customHeight="1" x14ac:dyDescent="0.25">
      <c r="A3" s="755" t="s">
        <v>674</v>
      </c>
      <c r="B3" s="755"/>
      <c r="C3" s="755"/>
      <c r="D3" s="755"/>
      <c r="E3" s="755"/>
      <c r="F3" s="755"/>
      <c r="G3" s="755"/>
      <c r="H3" s="755"/>
      <c r="I3" s="755"/>
      <c r="J3" s="755"/>
    </row>
    <row r="4" spans="1:19" s="56" customFormat="1" ht="14.25" customHeight="1" x14ac:dyDescent="0.25">
      <c r="A4" s="64"/>
      <c r="B4" s="64"/>
      <c r="C4" s="64"/>
      <c r="D4" s="64"/>
      <c r="E4" s="64"/>
      <c r="F4" s="64"/>
      <c r="G4" s="64"/>
      <c r="H4" s="64"/>
      <c r="I4" s="64"/>
      <c r="J4" s="64"/>
    </row>
    <row r="5" spans="1:19" s="56" customFormat="1" ht="18" customHeight="1" x14ac:dyDescent="0.25">
      <c r="A5" s="695" t="s">
        <v>754</v>
      </c>
      <c r="B5" s="695"/>
      <c r="C5" s="695"/>
      <c r="D5" s="695"/>
      <c r="E5" s="695"/>
      <c r="F5" s="695"/>
      <c r="G5" s="695"/>
      <c r="H5" s="695"/>
      <c r="I5" s="695"/>
      <c r="J5" s="695"/>
    </row>
    <row r="6" spans="1:19" ht="15.6" x14ac:dyDescent="0.3">
      <c r="A6" s="405" t="s">
        <v>835</v>
      </c>
      <c r="B6" s="405"/>
      <c r="C6" s="132"/>
      <c r="D6" s="132"/>
      <c r="E6" s="132"/>
      <c r="F6" s="132"/>
      <c r="G6" s="132"/>
      <c r="H6" s="132"/>
      <c r="I6" s="160"/>
      <c r="J6" s="160"/>
    </row>
    <row r="7" spans="1:19" ht="29.25" customHeight="1" x14ac:dyDescent="0.25">
      <c r="A7" s="760" t="s">
        <v>76</v>
      </c>
      <c r="B7" s="760" t="s">
        <v>77</v>
      </c>
      <c r="C7" s="760" t="s">
        <v>78</v>
      </c>
      <c r="D7" s="760" t="s">
        <v>164</v>
      </c>
      <c r="E7" s="760"/>
      <c r="F7" s="760"/>
      <c r="G7" s="760"/>
      <c r="H7" s="760"/>
      <c r="I7" s="498" t="s">
        <v>256</v>
      </c>
      <c r="J7" s="760" t="s">
        <v>79</v>
      </c>
      <c r="K7" s="760" t="s">
        <v>237</v>
      </c>
    </row>
    <row r="8" spans="1:19" ht="34.200000000000003" customHeight="1" x14ac:dyDescent="0.25">
      <c r="A8" s="760"/>
      <c r="B8" s="760"/>
      <c r="C8" s="760"/>
      <c r="D8" s="760" t="s">
        <v>81</v>
      </c>
      <c r="E8" s="760" t="s">
        <v>82</v>
      </c>
      <c r="F8" s="760"/>
      <c r="G8" s="760"/>
      <c r="H8" s="498" t="s">
        <v>83</v>
      </c>
      <c r="I8" s="761"/>
      <c r="J8" s="760"/>
      <c r="K8" s="760"/>
      <c r="R8" s="55"/>
      <c r="S8" s="55"/>
    </row>
    <row r="9" spans="1:19" ht="33.75" customHeight="1" x14ac:dyDescent="0.25">
      <c r="A9" s="760"/>
      <c r="B9" s="760"/>
      <c r="C9" s="760"/>
      <c r="D9" s="760"/>
      <c r="E9" s="51" t="s">
        <v>84</v>
      </c>
      <c r="F9" s="51" t="s">
        <v>85</v>
      </c>
      <c r="G9" s="51" t="s">
        <v>19</v>
      </c>
      <c r="H9" s="499"/>
      <c r="I9" s="499"/>
      <c r="J9" s="760"/>
      <c r="K9" s="760"/>
    </row>
    <row r="10" spans="1:19" s="57" customFormat="1" ht="17.100000000000001" customHeight="1" x14ac:dyDescent="0.25">
      <c r="A10" s="51">
        <v>1</v>
      </c>
      <c r="B10" s="51">
        <v>2</v>
      </c>
      <c r="C10" s="51">
        <v>3</v>
      </c>
      <c r="D10" s="51">
        <v>4</v>
      </c>
      <c r="E10" s="51">
        <v>5</v>
      </c>
      <c r="F10" s="51">
        <v>6</v>
      </c>
      <c r="G10" s="51">
        <v>7</v>
      </c>
      <c r="H10" s="51">
        <v>8</v>
      </c>
      <c r="I10" s="51">
        <v>9</v>
      </c>
      <c r="J10" s="51">
        <v>10</v>
      </c>
      <c r="K10" s="51">
        <v>11</v>
      </c>
    </row>
    <row r="11" spans="1:19" ht="17.100000000000001" customHeight="1" x14ac:dyDescent="0.25">
      <c r="A11" s="58">
        <v>1</v>
      </c>
      <c r="B11" s="59" t="s">
        <v>742</v>
      </c>
      <c r="C11" s="53">
        <v>30</v>
      </c>
      <c r="D11" s="53">
        <v>0</v>
      </c>
      <c r="E11" s="53">
        <v>5</v>
      </c>
      <c r="F11" s="53">
        <v>3</v>
      </c>
      <c r="G11" s="53">
        <f>SUM(E11:F11)</f>
        <v>8</v>
      </c>
      <c r="H11" s="53">
        <f>D11+G11</f>
        <v>8</v>
      </c>
      <c r="I11" s="53">
        <f>J11</f>
        <v>22</v>
      </c>
      <c r="J11" s="53">
        <f>C11-H11</f>
        <v>22</v>
      </c>
      <c r="K11" s="52"/>
    </row>
    <row r="12" spans="1:19" ht="17.100000000000001" customHeight="1" x14ac:dyDescent="0.25">
      <c r="A12" s="58">
        <v>2</v>
      </c>
      <c r="B12" s="59" t="s">
        <v>743</v>
      </c>
      <c r="C12" s="53">
        <v>31</v>
      </c>
      <c r="D12" s="53">
        <v>27</v>
      </c>
      <c r="E12" s="53">
        <v>4</v>
      </c>
      <c r="F12" s="53">
        <v>0</v>
      </c>
      <c r="G12" s="53">
        <f t="shared" ref="G12:G23" si="0">SUM(E12:F12)</f>
        <v>4</v>
      </c>
      <c r="H12" s="53">
        <f t="shared" ref="H12:H23" si="1">D12+G12</f>
        <v>31</v>
      </c>
      <c r="I12" s="53">
        <f t="shared" ref="I12:I23" si="2">J12</f>
        <v>0</v>
      </c>
      <c r="J12" s="53">
        <f t="shared" ref="J12:J23" si="3">C12-H12</f>
        <v>0</v>
      </c>
      <c r="K12" s="52"/>
    </row>
    <row r="13" spans="1:19" ht="17.100000000000001" customHeight="1" x14ac:dyDescent="0.25">
      <c r="A13" s="58">
        <v>3</v>
      </c>
      <c r="B13" s="59" t="s">
        <v>744</v>
      </c>
      <c r="C13" s="53">
        <v>30</v>
      </c>
      <c r="D13" s="53">
        <v>25</v>
      </c>
      <c r="E13" s="53">
        <v>4</v>
      </c>
      <c r="F13" s="53">
        <v>0</v>
      </c>
      <c r="G13" s="53">
        <f t="shared" si="0"/>
        <v>4</v>
      </c>
      <c r="H13" s="53">
        <f t="shared" si="1"/>
        <v>29</v>
      </c>
      <c r="I13" s="53">
        <f t="shared" si="2"/>
        <v>1</v>
      </c>
      <c r="J13" s="53">
        <f t="shared" si="3"/>
        <v>1</v>
      </c>
      <c r="K13" s="59"/>
    </row>
    <row r="14" spans="1:19" ht="17.100000000000001" customHeight="1" x14ac:dyDescent="0.25">
      <c r="A14" s="58">
        <v>4</v>
      </c>
      <c r="B14" s="59" t="s">
        <v>745</v>
      </c>
      <c r="C14" s="53">
        <v>31</v>
      </c>
      <c r="D14" s="53">
        <v>0</v>
      </c>
      <c r="E14" s="53">
        <v>5</v>
      </c>
      <c r="F14" s="53">
        <v>2</v>
      </c>
      <c r="G14" s="53">
        <f t="shared" si="0"/>
        <v>7</v>
      </c>
      <c r="H14" s="53">
        <f t="shared" si="1"/>
        <v>7</v>
      </c>
      <c r="I14" s="53">
        <f t="shared" si="2"/>
        <v>24</v>
      </c>
      <c r="J14" s="53">
        <f t="shared" si="3"/>
        <v>24</v>
      </c>
      <c r="K14" s="59"/>
    </row>
    <row r="15" spans="1:19" ht="17.100000000000001" customHeight="1" x14ac:dyDescent="0.25">
      <c r="A15" s="58">
        <v>5</v>
      </c>
      <c r="B15" s="59" t="s">
        <v>746</v>
      </c>
      <c r="C15" s="53">
        <v>31</v>
      </c>
      <c r="D15" s="53">
        <v>0</v>
      </c>
      <c r="E15" s="53">
        <v>4</v>
      </c>
      <c r="F15" s="53">
        <v>4</v>
      </c>
      <c r="G15" s="53">
        <f t="shared" si="0"/>
        <v>8</v>
      </c>
      <c r="H15" s="53">
        <f t="shared" si="1"/>
        <v>8</v>
      </c>
      <c r="I15" s="53">
        <f t="shared" si="2"/>
        <v>23</v>
      </c>
      <c r="J15" s="53">
        <f t="shared" si="3"/>
        <v>23</v>
      </c>
      <c r="K15" s="59"/>
    </row>
    <row r="16" spans="1:19" s="57" customFormat="1" ht="17.100000000000001" customHeight="1" x14ac:dyDescent="0.25">
      <c r="A16" s="58">
        <v>6</v>
      </c>
      <c r="B16" s="59" t="s">
        <v>747</v>
      </c>
      <c r="C16" s="58">
        <v>30</v>
      </c>
      <c r="D16" s="58">
        <v>0</v>
      </c>
      <c r="E16" s="58">
        <v>5</v>
      </c>
      <c r="F16" s="58">
        <v>5</v>
      </c>
      <c r="G16" s="53">
        <f t="shared" si="0"/>
        <v>10</v>
      </c>
      <c r="H16" s="53">
        <f t="shared" si="1"/>
        <v>10</v>
      </c>
      <c r="I16" s="53">
        <f t="shared" si="2"/>
        <v>20</v>
      </c>
      <c r="J16" s="53">
        <f t="shared" si="3"/>
        <v>20</v>
      </c>
      <c r="K16" s="59"/>
    </row>
    <row r="17" spans="1:11" s="57" customFormat="1" ht="17.100000000000001" customHeight="1" x14ac:dyDescent="0.25">
      <c r="A17" s="58">
        <v>7</v>
      </c>
      <c r="B17" s="59" t="s">
        <v>748</v>
      </c>
      <c r="C17" s="58">
        <v>31</v>
      </c>
      <c r="D17" s="58">
        <v>0</v>
      </c>
      <c r="E17" s="58">
        <v>4</v>
      </c>
      <c r="F17" s="58">
        <v>8</v>
      </c>
      <c r="G17" s="53">
        <f t="shared" si="0"/>
        <v>12</v>
      </c>
      <c r="H17" s="53">
        <f t="shared" si="1"/>
        <v>12</v>
      </c>
      <c r="I17" s="53">
        <f t="shared" si="2"/>
        <v>19</v>
      </c>
      <c r="J17" s="53">
        <f t="shared" si="3"/>
        <v>19</v>
      </c>
      <c r="K17" s="59"/>
    </row>
    <row r="18" spans="1:11" s="57" customFormat="1" ht="17.100000000000001" customHeight="1" x14ac:dyDescent="0.25">
      <c r="A18" s="58">
        <v>8</v>
      </c>
      <c r="B18" s="59" t="s">
        <v>749</v>
      </c>
      <c r="C18" s="58">
        <v>30</v>
      </c>
      <c r="D18" s="58">
        <v>0</v>
      </c>
      <c r="E18" s="58">
        <v>4</v>
      </c>
      <c r="F18" s="58">
        <v>9</v>
      </c>
      <c r="G18" s="53">
        <f t="shared" si="0"/>
        <v>13</v>
      </c>
      <c r="H18" s="53">
        <f t="shared" si="1"/>
        <v>13</v>
      </c>
      <c r="I18" s="53">
        <f t="shared" si="2"/>
        <v>17</v>
      </c>
      <c r="J18" s="53">
        <f t="shared" si="3"/>
        <v>17</v>
      </c>
      <c r="K18" s="59"/>
    </row>
    <row r="19" spans="1:11" s="57" customFormat="1" ht="17.100000000000001" customHeight="1" x14ac:dyDescent="0.25">
      <c r="A19" s="58">
        <v>9</v>
      </c>
      <c r="B19" s="59" t="s">
        <v>750</v>
      </c>
      <c r="C19" s="58">
        <v>31</v>
      </c>
      <c r="D19" s="58">
        <v>0</v>
      </c>
      <c r="E19" s="58">
        <v>5</v>
      </c>
      <c r="F19" s="58">
        <v>3</v>
      </c>
      <c r="G19" s="53">
        <f t="shared" si="0"/>
        <v>8</v>
      </c>
      <c r="H19" s="53">
        <f t="shared" si="1"/>
        <v>8</v>
      </c>
      <c r="I19" s="53">
        <f t="shared" si="2"/>
        <v>23</v>
      </c>
      <c r="J19" s="53">
        <f t="shared" si="3"/>
        <v>23</v>
      </c>
      <c r="K19" s="59"/>
    </row>
    <row r="20" spans="1:11" s="57" customFormat="1" ht="17.100000000000001" customHeight="1" x14ac:dyDescent="0.25">
      <c r="A20" s="58">
        <v>10</v>
      </c>
      <c r="B20" s="59" t="s">
        <v>751</v>
      </c>
      <c r="C20" s="58">
        <v>31</v>
      </c>
      <c r="D20" s="58">
        <v>0</v>
      </c>
      <c r="E20" s="58">
        <v>4</v>
      </c>
      <c r="F20" s="58">
        <v>2</v>
      </c>
      <c r="G20" s="53">
        <f t="shared" si="0"/>
        <v>6</v>
      </c>
      <c r="H20" s="53">
        <f t="shared" si="1"/>
        <v>6</v>
      </c>
      <c r="I20" s="53">
        <f t="shared" si="2"/>
        <v>25</v>
      </c>
      <c r="J20" s="53">
        <f t="shared" si="3"/>
        <v>25</v>
      </c>
      <c r="K20" s="59"/>
    </row>
    <row r="21" spans="1:11" s="57" customFormat="1" ht="17.100000000000001" customHeight="1" x14ac:dyDescent="0.25">
      <c r="A21" s="58">
        <v>11</v>
      </c>
      <c r="B21" s="59" t="s">
        <v>752</v>
      </c>
      <c r="C21" s="58">
        <v>28</v>
      </c>
      <c r="D21" s="352">
        <v>0</v>
      </c>
      <c r="E21" s="352">
        <v>4</v>
      </c>
      <c r="F21" s="352">
        <v>2</v>
      </c>
      <c r="G21" s="53">
        <f t="shared" si="0"/>
        <v>6</v>
      </c>
      <c r="H21" s="53">
        <f t="shared" si="1"/>
        <v>6</v>
      </c>
      <c r="I21" s="53">
        <f t="shared" si="2"/>
        <v>22</v>
      </c>
      <c r="J21" s="53">
        <f t="shared" si="3"/>
        <v>22</v>
      </c>
      <c r="K21" s="59"/>
    </row>
    <row r="22" spans="1:11" s="57" customFormat="1" ht="17.100000000000001" customHeight="1" x14ac:dyDescent="0.25">
      <c r="A22" s="58">
        <v>12</v>
      </c>
      <c r="B22" s="59" t="s">
        <v>753</v>
      </c>
      <c r="C22" s="58">
        <v>31</v>
      </c>
      <c r="D22" s="352">
        <v>0</v>
      </c>
      <c r="E22" s="352">
        <v>5</v>
      </c>
      <c r="F22" s="352">
        <v>2</v>
      </c>
      <c r="G22" s="53">
        <f t="shared" si="0"/>
        <v>7</v>
      </c>
      <c r="H22" s="53">
        <f t="shared" si="1"/>
        <v>7</v>
      </c>
      <c r="I22" s="53">
        <f t="shared" si="2"/>
        <v>24</v>
      </c>
      <c r="J22" s="53">
        <f t="shared" si="3"/>
        <v>24</v>
      </c>
      <c r="K22" s="59"/>
    </row>
    <row r="23" spans="1:11" s="57" customFormat="1" ht="17.100000000000001" customHeight="1" x14ac:dyDescent="0.25">
      <c r="A23" s="59"/>
      <c r="B23" s="60" t="s">
        <v>19</v>
      </c>
      <c r="C23" s="352">
        <v>365</v>
      </c>
      <c r="D23" s="352">
        <f>SUM(D11:D22)</f>
        <v>52</v>
      </c>
      <c r="E23" s="352">
        <f>SUM(E11:E22)</f>
        <v>53</v>
      </c>
      <c r="F23" s="352">
        <f>SUM(F11:F22)</f>
        <v>40</v>
      </c>
      <c r="G23" s="347">
        <f t="shared" si="0"/>
        <v>93</v>
      </c>
      <c r="H23" s="347">
        <f t="shared" si="1"/>
        <v>145</v>
      </c>
      <c r="I23" s="347">
        <f t="shared" si="2"/>
        <v>220</v>
      </c>
      <c r="J23" s="347">
        <f t="shared" si="3"/>
        <v>220</v>
      </c>
      <c r="K23" s="59"/>
    </row>
    <row r="24" spans="1:11" s="57" customFormat="1" ht="11.25" customHeight="1" x14ac:dyDescent="0.25">
      <c r="A24" s="61"/>
      <c r="B24" s="62"/>
      <c r="C24" s="63"/>
      <c r="D24" s="61"/>
      <c r="E24" s="61"/>
      <c r="F24" s="61"/>
      <c r="G24" s="61"/>
      <c r="H24" s="61"/>
      <c r="I24" s="61"/>
      <c r="J24" s="61"/>
      <c r="K24" s="59"/>
    </row>
    <row r="25" spans="1:11" x14ac:dyDescent="0.25">
      <c r="A25" s="54" t="s">
        <v>110</v>
      </c>
      <c r="B25" s="54"/>
      <c r="C25" s="54"/>
      <c r="D25" s="54"/>
      <c r="E25" s="54"/>
      <c r="F25" s="54"/>
      <c r="G25" s="54"/>
      <c r="H25" s="54"/>
      <c r="I25" s="54"/>
      <c r="J25" s="54"/>
    </row>
    <row r="26" spans="1:11" x14ac:dyDescent="0.25">
      <c r="A26" s="54"/>
      <c r="B26" s="54"/>
      <c r="C26" s="54"/>
      <c r="D26" s="54"/>
      <c r="E26" s="54"/>
      <c r="F26" s="54"/>
      <c r="G26" s="54"/>
      <c r="H26" s="54"/>
      <c r="I26" s="54"/>
      <c r="J26" s="54"/>
    </row>
    <row r="27" spans="1:11" x14ac:dyDescent="0.25">
      <c r="A27" s="54"/>
      <c r="B27" s="54"/>
      <c r="C27" s="54"/>
      <c r="D27" s="54"/>
      <c r="E27" s="54"/>
      <c r="F27" s="54"/>
      <c r="G27" s="54"/>
      <c r="H27" s="54"/>
      <c r="I27" s="54"/>
      <c r="J27" s="54"/>
    </row>
    <row r="28" spans="1:11" x14ac:dyDescent="0.25">
      <c r="D28" s="49" t="s">
        <v>11</v>
      </c>
    </row>
    <row r="29" spans="1:11" x14ac:dyDescent="0.25">
      <c r="A29" s="54" t="s">
        <v>12</v>
      </c>
      <c r="B29" s="54"/>
      <c r="C29" s="54"/>
      <c r="D29" s="54"/>
      <c r="E29" s="54"/>
      <c r="F29" s="54"/>
      <c r="G29" s="54"/>
      <c r="H29" s="54"/>
      <c r="I29" s="54"/>
      <c r="J29" s="158" t="s">
        <v>13</v>
      </c>
    </row>
    <row r="30" spans="1:11" x14ac:dyDescent="0.25">
      <c r="A30" s="759" t="s">
        <v>14</v>
      </c>
      <c r="B30" s="759"/>
      <c r="C30" s="759"/>
      <c r="D30" s="759"/>
      <c r="E30" s="759"/>
      <c r="F30" s="759"/>
      <c r="G30" s="759"/>
      <c r="H30" s="759"/>
      <c r="I30" s="759"/>
      <c r="J30" s="759"/>
    </row>
    <row r="31" spans="1:11" x14ac:dyDescent="0.25">
      <c r="A31" s="759" t="s">
        <v>20</v>
      </c>
      <c r="B31" s="759"/>
      <c r="C31" s="759"/>
      <c r="D31" s="759"/>
      <c r="E31" s="759"/>
      <c r="F31" s="759"/>
      <c r="G31" s="759"/>
      <c r="H31" s="759"/>
      <c r="I31" s="759"/>
      <c r="J31" s="759"/>
    </row>
    <row r="32" spans="1:11" x14ac:dyDescent="0.25">
      <c r="A32" s="54"/>
      <c r="B32" s="54"/>
      <c r="C32" s="54"/>
      <c r="D32" s="54"/>
      <c r="E32" s="54"/>
      <c r="F32" s="54"/>
      <c r="G32" s="54"/>
      <c r="H32" s="54" t="s">
        <v>86</v>
      </c>
      <c r="I32" s="54"/>
      <c r="J32" s="54"/>
    </row>
  </sheetData>
  <mergeCells count="16">
    <mergeCell ref="A30:J30"/>
    <mergeCell ref="A31:J31"/>
    <mergeCell ref="A7:A9"/>
    <mergeCell ref="B7:B9"/>
    <mergeCell ref="C7:C9"/>
    <mergeCell ref="D7:H7"/>
    <mergeCell ref="J7:J9"/>
    <mergeCell ref="D8:D9"/>
    <mergeCell ref="E8:G8"/>
    <mergeCell ref="I7:I9"/>
    <mergeCell ref="K7:K9"/>
    <mergeCell ref="H8:H9"/>
    <mergeCell ref="C1:H1"/>
    <mergeCell ref="A2:J2"/>
    <mergeCell ref="A3:J3"/>
    <mergeCell ref="A5:J5"/>
  </mergeCells>
  <phoneticPr fontId="0" type="noConversion"/>
  <printOptions horizontalCentered="1"/>
  <pageMargins left="0.47" right="0.43" top="0.23622047244094491" bottom="0" header="0.31496062992125984" footer="0.31496062992125984"/>
  <pageSetup paperSize="9" scale="9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opLeftCell="B1" zoomScaleSheetLayoutView="100" workbookViewId="0">
      <selection activeCell="I20" sqref="I20"/>
    </sheetView>
  </sheetViews>
  <sheetFormatPr defaultColWidth="9.109375" defaultRowHeight="13.2" x14ac:dyDescent="0.25"/>
  <cols>
    <col min="1" max="1" width="5.44140625" style="272" customWidth="1"/>
    <col min="2" max="2" width="15.44140625" style="272" bestFit="1" customWidth="1"/>
    <col min="3" max="3" width="10.33203125" style="272" customWidth="1"/>
    <col min="4" max="4" width="8.44140625" style="272" customWidth="1"/>
    <col min="5" max="6" width="9.88671875" style="272" customWidth="1"/>
    <col min="7" max="7" width="10.88671875" style="272" customWidth="1"/>
    <col min="8" max="8" width="12.88671875" style="272" customWidth="1"/>
    <col min="9" max="9" width="8.6640625" style="258" customWidth="1"/>
    <col min="10" max="11" width="8" style="258" customWidth="1"/>
    <col min="12" max="14" width="8.109375" style="258" customWidth="1"/>
    <col min="15" max="15" width="8.44140625" style="258" customWidth="1"/>
    <col min="16" max="16" width="8.109375" style="258" customWidth="1"/>
    <col min="17" max="17" width="8.88671875" style="258" customWidth="1"/>
    <col min="18" max="18" width="8.109375" style="258" customWidth="1"/>
    <col min="19" max="16384" width="9.109375" style="258"/>
  </cols>
  <sheetData>
    <row r="1" spans="1:18" ht="12.75" customHeight="1" x14ac:dyDescent="0.3">
      <c r="G1" s="765"/>
      <c r="H1" s="765"/>
      <c r="I1" s="765"/>
      <c r="J1" s="272"/>
      <c r="K1" s="272"/>
      <c r="L1" s="272"/>
      <c r="M1" s="272"/>
      <c r="N1" s="272"/>
      <c r="O1" s="272"/>
      <c r="P1" s="272"/>
      <c r="Q1" s="767" t="s">
        <v>559</v>
      </c>
      <c r="R1" s="767"/>
    </row>
    <row r="2" spans="1:18" ht="15.6" x14ac:dyDescent="0.3">
      <c r="A2" s="763" t="s">
        <v>0</v>
      </c>
      <c r="B2" s="763"/>
      <c r="C2" s="763"/>
      <c r="D2" s="763"/>
      <c r="E2" s="763"/>
      <c r="F2" s="763"/>
      <c r="G2" s="763"/>
      <c r="H2" s="763"/>
      <c r="I2" s="763"/>
      <c r="J2" s="763"/>
      <c r="K2" s="763"/>
      <c r="L2" s="763"/>
      <c r="M2" s="763"/>
      <c r="N2" s="763"/>
      <c r="O2" s="763"/>
      <c r="P2" s="763"/>
      <c r="Q2" s="763"/>
      <c r="R2" s="763"/>
    </row>
    <row r="3" spans="1:18" ht="17.399999999999999" x14ac:dyDescent="0.3">
      <c r="A3" s="764" t="s">
        <v>674</v>
      </c>
      <c r="B3" s="764"/>
      <c r="C3" s="764"/>
      <c r="D3" s="764"/>
      <c r="E3" s="764"/>
      <c r="F3" s="764"/>
      <c r="G3" s="764"/>
      <c r="H3" s="764"/>
      <c r="I3" s="764"/>
      <c r="J3" s="764"/>
      <c r="K3" s="764"/>
      <c r="L3" s="764"/>
      <c r="M3" s="764"/>
      <c r="N3" s="764"/>
      <c r="O3" s="764"/>
      <c r="P3" s="764"/>
      <c r="Q3" s="764"/>
      <c r="R3" s="764"/>
    </row>
    <row r="4" spans="1:18" ht="12.75" customHeight="1" x14ac:dyDescent="0.25">
      <c r="A4" s="762" t="s">
        <v>761</v>
      </c>
      <c r="B4" s="762"/>
      <c r="C4" s="762"/>
      <c r="D4" s="762"/>
      <c r="E4" s="762"/>
      <c r="F4" s="762"/>
      <c r="G4" s="762"/>
      <c r="H4" s="762"/>
      <c r="I4" s="762"/>
      <c r="J4" s="762"/>
      <c r="K4" s="762"/>
      <c r="L4" s="762"/>
      <c r="M4" s="762"/>
      <c r="N4" s="762"/>
      <c r="O4" s="762"/>
      <c r="P4" s="762"/>
      <c r="Q4" s="762"/>
      <c r="R4" s="762"/>
    </row>
    <row r="5" spans="1:18" s="259" customFormat="1" ht="7.5" customHeight="1" x14ac:dyDescent="0.25">
      <c r="A5" s="762"/>
      <c r="B5" s="762"/>
      <c r="C5" s="762"/>
      <c r="D5" s="762"/>
      <c r="E5" s="762"/>
      <c r="F5" s="762"/>
      <c r="G5" s="762"/>
      <c r="H5" s="762"/>
      <c r="I5" s="762"/>
      <c r="J5" s="762"/>
      <c r="K5" s="762"/>
      <c r="L5" s="762"/>
      <c r="M5" s="762"/>
      <c r="N5" s="762"/>
      <c r="O5" s="762"/>
      <c r="P5" s="762"/>
      <c r="Q5" s="762"/>
      <c r="R5" s="762"/>
    </row>
    <row r="6" spans="1:18" x14ac:dyDescent="0.25">
      <c r="A6" s="766"/>
      <c r="B6" s="766"/>
      <c r="C6" s="766"/>
      <c r="D6" s="766"/>
      <c r="E6" s="766"/>
      <c r="F6" s="766"/>
      <c r="G6" s="766"/>
      <c r="H6" s="766"/>
      <c r="I6" s="766"/>
      <c r="J6" s="766"/>
      <c r="K6" s="766"/>
      <c r="L6" s="766"/>
      <c r="M6" s="766"/>
      <c r="N6" s="766"/>
      <c r="O6" s="766"/>
      <c r="P6" s="766"/>
      <c r="Q6" s="766"/>
      <c r="R6" s="766"/>
    </row>
    <row r="7" spans="1:18" x14ac:dyDescent="0.25">
      <c r="A7" s="406" t="s">
        <v>835</v>
      </c>
      <c r="B7" s="406"/>
      <c r="H7" s="273"/>
      <c r="I7" s="272"/>
      <c r="J7" s="272"/>
      <c r="K7" s="272"/>
      <c r="L7" s="769"/>
      <c r="M7" s="769"/>
      <c r="N7" s="769"/>
      <c r="O7" s="769"/>
      <c r="P7" s="769"/>
      <c r="Q7" s="769"/>
      <c r="R7" s="769"/>
    </row>
    <row r="8" spans="1:18" ht="24.75" customHeight="1" x14ac:dyDescent="0.25">
      <c r="A8" s="703" t="s">
        <v>2</v>
      </c>
      <c r="B8" s="703" t="s">
        <v>3</v>
      </c>
      <c r="C8" s="770" t="s">
        <v>511</v>
      </c>
      <c r="D8" s="771"/>
      <c r="E8" s="771"/>
      <c r="F8" s="771"/>
      <c r="G8" s="772"/>
      <c r="H8" s="773" t="s">
        <v>87</v>
      </c>
      <c r="I8" s="770" t="s">
        <v>88</v>
      </c>
      <c r="J8" s="771"/>
      <c r="K8" s="771"/>
      <c r="L8" s="772"/>
      <c r="M8" s="770" t="s">
        <v>755</v>
      </c>
      <c r="N8" s="771"/>
      <c r="O8" s="771"/>
      <c r="P8" s="771"/>
      <c r="Q8" s="771"/>
      <c r="R8" s="771"/>
    </row>
    <row r="9" spans="1:18" ht="44.4" customHeight="1" x14ac:dyDescent="0.25">
      <c r="A9" s="703"/>
      <c r="B9" s="703"/>
      <c r="C9" s="274" t="s">
        <v>5</v>
      </c>
      <c r="D9" s="274" t="s">
        <v>6</v>
      </c>
      <c r="E9" s="274" t="s">
        <v>375</v>
      </c>
      <c r="F9" s="275" t="s">
        <v>104</v>
      </c>
      <c r="G9" s="275" t="s">
        <v>238</v>
      </c>
      <c r="H9" s="774"/>
      <c r="I9" s="274" t="s">
        <v>188</v>
      </c>
      <c r="J9" s="274" t="s">
        <v>121</v>
      </c>
      <c r="K9" s="274" t="s">
        <v>122</v>
      </c>
      <c r="L9" s="274" t="s">
        <v>460</v>
      </c>
      <c r="M9" s="310" t="s">
        <v>19</v>
      </c>
      <c r="N9" s="310" t="s">
        <v>756</v>
      </c>
      <c r="O9" s="310" t="s">
        <v>757</v>
      </c>
      <c r="P9" s="310" t="s">
        <v>758</v>
      </c>
      <c r="Q9" s="310" t="s">
        <v>759</v>
      </c>
      <c r="R9" s="310" t="s">
        <v>760</v>
      </c>
    </row>
    <row r="10" spans="1:18" s="260" customFormat="1" x14ac:dyDescent="0.25">
      <c r="A10" s="274">
        <v>1</v>
      </c>
      <c r="B10" s="274">
        <v>2</v>
      </c>
      <c r="C10" s="274">
        <v>3</v>
      </c>
      <c r="D10" s="274">
        <v>4</v>
      </c>
      <c r="E10" s="274">
        <v>5</v>
      </c>
      <c r="F10" s="274">
        <v>6</v>
      </c>
      <c r="G10" s="274">
        <v>7</v>
      </c>
      <c r="H10" s="274">
        <v>8</v>
      </c>
      <c r="I10" s="274">
        <v>9</v>
      </c>
      <c r="J10" s="274">
        <v>10</v>
      </c>
      <c r="K10" s="274">
        <v>11</v>
      </c>
      <c r="L10" s="274">
        <v>12</v>
      </c>
      <c r="M10" s="274">
        <v>13</v>
      </c>
      <c r="N10" s="274">
        <v>14</v>
      </c>
      <c r="O10" s="274">
        <v>15</v>
      </c>
      <c r="P10" s="274">
        <v>16</v>
      </c>
      <c r="Q10" s="274">
        <v>17</v>
      </c>
      <c r="R10" s="274">
        <v>18</v>
      </c>
    </row>
    <row r="11" spans="1:18" x14ac:dyDescent="0.25">
      <c r="A11" s="276">
        <v>1</v>
      </c>
      <c r="B11" s="19" t="s">
        <v>836</v>
      </c>
      <c r="C11" s="276">
        <v>6769</v>
      </c>
      <c r="D11" s="276">
        <v>441</v>
      </c>
      <c r="E11" s="276">
        <v>0</v>
      </c>
      <c r="F11" s="276">
        <v>0</v>
      </c>
      <c r="G11" s="276">
        <f>SUM(C11:F11)</f>
        <v>7210</v>
      </c>
      <c r="H11" s="362">
        <v>220</v>
      </c>
      <c r="I11" s="363">
        <f>(G11*H11*100)/1000000</f>
        <v>158.62</v>
      </c>
      <c r="J11" s="363">
        <f>I11</f>
        <v>158.62</v>
      </c>
      <c r="K11" s="276">
        <v>0</v>
      </c>
      <c r="L11" s="276">
        <v>0</v>
      </c>
      <c r="M11" s="278" t="s">
        <v>7</v>
      </c>
      <c r="N11" s="278" t="s">
        <v>7</v>
      </c>
      <c r="O11" s="278" t="s">
        <v>7</v>
      </c>
      <c r="P11" s="278" t="s">
        <v>7</v>
      </c>
      <c r="Q11" s="278" t="s">
        <v>7</v>
      </c>
      <c r="R11" s="278" t="s">
        <v>7</v>
      </c>
    </row>
    <row r="12" spans="1:18" x14ac:dyDescent="0.25">
      <c r="A12" s="276">
        <v>2</v>
      </c>
      <c r="B12" s="19" t="s">
        <v>837</v>
      </c>
      <c r="C12" s="276">
        <v>5347</v>
      </c>
      <c r="D12" s="276">
        <v>0</v>
      </c>
      <c r="E12" s="276">
        <v>0</v>
      </c>
      <c r="F12" s="276">
        <v>0</v>
      </c>
      <c r="G12" s="276">
        <f t="shared" ref="G12:G13" si="0">SUM(C12:F12)</f>
        <v>5347</v>
      </c>
      <c r="H12" s="362">
        <v>220</v>
      </c>
      <c r="I12" s="363">
        <f t="shared" ref="I12:I13" si="1">(G12*H12*100)/1000000</f>
        <v>117.634</v>
      </c>
      <c r="J12" s="363">
        <f t="shared" ref="J12:J14" si="2">I12</f>
        <v>117.634</v>
      </c>
      <c r="K12" s="276">
        <v>0</v>
      </c>
      <c r="L12" s="276">
        <v>0</v>
      </c>
      <c r="M12" s="278" t="s">
        <v>7</v>
      </c>
      <c r="N12" s="278" t="s">
        <v>7</v>
      </c>
      <c r="O12" s="278" t="s">
        <v>7</v>
      </c>
      <c r="P12" s="278" t="s">
        <v>7</v>
      </c>
      <c r="Q12" s="278" t="s">
        <v>7</v>
      </c>
      <c r="R12" s="278" t="s">
        <v>7</v>
      </c>
    </row>
    <row r="13" spans="1:18" x14ac:dyDescent="0.25">
      <c r="A13" s="276">
        <v>3</v>
      </c>
      <c r="B13" s="19" t="s">
        <v>838</v>
      </c>
      <c r="C13" s="276">
        <v>2071</v>
      </c>
      <c r="D13" s="276">
        <v>0</v>
      </c>
      <c r="E13" s="276">
        <v>0</v>
      </c>
      <c r="F13" s="276">
        <v>0</v>
      </c>
      <c r="G13" s="276">
        <f t="shared" si="0"/>
        <v>2071</v>
      </c>
      <c r="H13" s="362">
        <v>220</v>
      </c>
      <c r="I13" s="363">
        <f t="shared" si="1"/>
        <v>45.561999999999998</v>
      </c>
      <c r="J13" s="363">
        <f t="shared" si="2"/>
        <v>45.561999999999998</v>
      </c>
      <c r="K13" s="276">
        <v>0</v>
      </c>
      <c r="L13" s="276">
        <v>0</v>
      </c>
      <c r="M13" s="278" t="s">
        <v>7</v>
      </c>
      <c r="N13" s="278" t="s">
        <v>7</v>
      </c>
      <c r="O13" s="278" t="s">
        <v>7</v>
      </c>
      <c r="P13" s="278" t="s">
        <v>7</v>
      </c>
      <c r="Q13" s="278" t="s">
        <v>7</v>
      </c>
      <c r="R13" s="278" t="s">
        <v>7</v>
      </c>
    </row>
    <row r="14" spans="1:18" x14ac:dyDescent="0.25">
      <c r="A14" s="278" t="s">
        <v>7</v>
      </c>
      <c r="B14" s="277"/>
      <c r="C14" s="364">
        <f>SUM(C11:C13)</f>
        <v>14187</v>
      </c>
      <c r="D14" s="364">
        <f>SUM(D11:D13)</f>
        <v>441</v>
      </c>
      <c r="E14" s="364">
        <f>SUM(E11:E13)</f>
        <v>0</v>
      </c>
      <c r="F14" s="364">
        <f>SUM(F11:F13)</f>
        <v>0</v>
      </c>
      <c r="G14" s="364">
        <f>SUM(C14:F14)</f>
        <v>14628</v>
      </c>
      <c r="H14" s="365">
        <v>220</v>
      </c>
      <c r="I14" s="366">
        <f>SUM(I11:I13)</f>
        <v>321.81600000000003</v>
      </c>
      <c r="J14" s="366">
        <f t="shared" si="2"/>
        <v>321.81600000000003</v>
      </c>
      <c r="K14" s="364">
        <v>0</v>
      </c>
      <c r="L14" s="364">
        <v>0</v>
      </c>
      <c r="M14" s="278" t="s">
        <v>7</v>
      </c>
      <c r="N14" s="278" t="s">
        <v>7</v>
      </c>
      <c r="O14" s="278" t="s">
        <v>7</v>
      </c>
      <c r="P14" s="278" t="s">
        <v>7</v>
      </c>
      <c r="Q14" s="278" t="s">
        <v>7</v>
      </c>
      <c r="R14" s="278" t="s">
        <v>7</v>
      </c>
    </row>
    <row r="15" spans="1:18" x14ac:dyDescent="0.25">
      <c r="A15" s="279"/>
      <c r="B15" s="279"/>
      <c r="C15" s="279"/>
      <c r="D15" s="279"/>
      <c r="E15" s="279"/>
      <c r="F15" s="279"/>
      <c r="G15" s="279"/>
      <c r="H15" s="279"/>
      <c r="I15" s="272"/>
      <c r="J15" s="272"/>
      <c r="K15" s="272"/>
      <c r="L15" s="272"/>
      <c r="M15" s="272"/>
      <c r="N15" s="272"/>
      <c r="O15" s="272"/>
      <c r="P15" s="272"/>
      <c r="Q15" s="272"/>
      <c r="R15" s="272"/>
    </row>
    <row r="16" spans="1:18" x14ac:dyDescent="0.25">
      <c r="A16" s="280" t="s">
        <v>8</v>
      </c>
      <c r="B16" s="281"/>
      <c r="C16" s="281"/>
      <c r="D16" s="279"/>
      <c r="E16" s="279"/>
      <c r="F16" s="279"/>
      <c r="G16" s="279"/>
      <c r="H16" s="279"/>
      <c r="I16" s="272"/>
      <c r="J16" s="272"/>
      <c r="K16" s="272"/>
      <c r="L16" s="272"/>
      <c r="M16" s="272"/>
      <c r="N16" s="272"/>
      <c r="O16" s="272"/>
      <c r="P16" s="272"/>
      <c r="Q16" s="272"/>
      <c r="R16" s="272"/>
    </row>
    <row r="17" spans="1:18" x14ac:dyDescent="0.25">
      <c r="A17" s="282" t="s">
        <v>9</v>
      </c>
      <c r="B17" s="282"/>
      <c r="C17" s="282"/>
      <c r="I17" s="272"/>
      <c r="J17" s="272"/>
      <c r="K17" s="272"/>
      <c r="L17" s="272"/>
      <c r="M17" s="272"/>
      <c r="N17" s="272"/>
      <c r="O17" s="272"/>
      <c r="P17" s="272"/>
      <c r="Q17" s="272"/>
      <c r="R17" s="272"/>
    </row>
    <row r="18" spans="1:18" x14ac:dyDescent="0.25">
      <c r="A18" s="282" t="s">
        <v>10</v>
      </c>
      <c r="B18" s="282"/>
      <c r="C18" s="282"/>
      <c r="I18" s="272"/>
      <c r="J18" s="272"/>
      <c r="K18" s="272"/>
      <c r="L18" s="272"/>
      <c r="M18" s="272"/>
      <c r="N18" s="272"/>
      <c r="O18" s="272"/>
      <c r="P18" s="272"/>
      <c r="Q18" s="272"/>
      <c r="R18" s="272"/>
    </row>
    <row r="19" spans="1:18" x14ac:dyDescent="0.25">
      <c r="A19" s="282"/>
      <c r="B19" s="282"/>
      <c r="C19" s="282"/>
      <c r="I19" s="272"/>
      <c r="J19" s="272"/>
      <c r="K19" s="272"/>
      <c r="L19" s="272"/>
      <c r="M19" s="272"/>
      <c r="N19" s="272"/>
      <c r="O19" s="272"/>
      <c r="P19" s="272"/>
      <c r="Q19" s="272"/>
      <c r="R19" s="272"/>
    </row>
    <row r="20" spans="1:18" x14ac:dyDescent="0.25">
      <c r="A20" s="282"/>
      <c r="B20" s="282"/>
      <c r="C20" s="282"/>
      <c r="I20" s="272"/>
      <c r="J20" s="272"/>
      <c r="K20" s="272"/>
      <c r="L20" s="272"/>
      <c r="M20" s="272"/>
      <c r="N20" s="272"/>
      <c r="O20" s="272"/>
      <c r="P20" s="272"/>
      <c r="Q20" s="272"/>
      <c r="R20" s="272"/>
    </row>
    <row r="21" spans="1:18" x14ac:dyDescent="0.25">
      <c r="A21" s="282" t="s">
        <v>12</v>
      </c>
      <c r="H21" s="282"/>
      <c r="I21" s="272"/>
      <c r="J21" s="282"/>
      <c r="K21" s="282"/>
      <c r="L21" s="282"/>
      <c r="M21" s="282"/>
      <c r="N21" s="282"/>
      <c r="O21" s="282"/>
      <c r="P21" s="282"/>
      <c r="Q21" s="282"/>
      <c r="R21" s="282"/>
    </row>
    <row r="22" spans="1:18" ht="12.75" customHeight="1" x14ac:dyDescent="0.25">
      <c r="I22" s="282"/>
      <c r="J22" s="775" t="s">
        <v>14</v>
      </c>
      <c r="K22" s="775"/>
      <c r="L22" s="775"/>
      <c r="M22" s="775"/>
      <c r="N22" s="775"/>
      <c r="O22" s="775"/>
      <c r="P22" s="775"/>
      <c r="Q22" s="775"/>
      <c r="R22" s="775"/>
    </row>
    <row r="23" spans="1:18" ht="12.75" customHeight="1" x14ac:dyDescent="0.25">
      <c r="I23" s="775" t="s">
        <v>89</v>
      </c>
      <c r="J23" s="775"/>
      <c r="K23" s="775"/>
      <c r="L23" s="775"/>
      <c r="M23" s="775"/>
      <c r="N23" s="775"/>
      <c r="O23" s="775"/>
      <c r="P23" s="775"/>
      <c r="Q23" s="775"/>
      <c r="R23" s="775"/>
    </row>
    <row r="24" spans="1:18" x14ac:dyDescent="0.25">
      <c r="A24" s="282"/>
      <c r="B24" s="282"/>
      <c r="I24" s="272"/>
      <c r="J24" s="282"/>
      <c r="K24" s="282"/>
      <c r="L24" s="282"/>
      <c r="M24" s="282"/>
      <c r="N24" s="282"/>
      <c r="O24" s="282"/>
      <c r="P24" s="282"/>
      <c r="Q24" s="282"/>
      <c r="R24" s="282"/>
    </row>
    <row r="26" spans="1:18" x14ac:dyDescent="0.25">
      <c r="A26" s="768"/>
      <c r="B26" s="768"/>
      <c r="C26" s="768"/>
      <c r="D26" s="768"/>
      <c r="E26" s="768"/>
      <c r="F26" s="768"/>
      <c r="G26" s="768"/>
      <c r="H26" s="768"/>
      <c r="I26" s="768"/>
      <c r="J26" s="768"/>
      <c r="K26" s="768"/>
      <c r="L26" s="768"/>
      <c r="M26" s="768"/>
      <c r="N26" s="768"/>
      <c r="O26" s="768"/>
      <c r="P26" s="768"/>
      <c r="Q26" s="768"/>
      <c r="R26" s="768"/>
    </row>
  </sheetData>
  <mergeCells count="16">
    <mergeCell ref="A26:R26"/>
    <mergeCell ref="L7:R7"/>
    <mergeCell ref="A8:A9"/>
    <mergeCell ref="B8:B9"/>
    <mergeCell ref="C8:G8"/>
    <mergeCell ref="H8:H9"/>
    <mergeCell ref="J22:R22"/>
    <mergeCell ref="I23:R23"/>
    <mergeCell ref="I8:L8"/>
    <mergeCell ref="M8:R8"/>
    <mergeCell ref="A4:R5"/>
    <mergeCell ref="A2:R2"/>
    <mergeCell ref="A3:R3"/>
    <mergeCell ref="G1:I1"/>
    <mergeCell ref="A6:R6"/>
    <mergeCell ref="Q1:R1"/>
  </mergeCells>
  <phoneticPr fontId="0" type="noConversion"/>
  <printOptions horizontalCentered="1"/>
  <pageMargins left="0.56000000000000005" right="0.5" top="0.51" bottom="0" header="0.31496062992125984" footer="0.31496062992125984"/>
  <pageSetup paperSize="9" scale="83"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SheetLayoutView="100" workbookViewId="0">
      <selection activeCell="K20" sqref="K20"/>
    </sheetView>
  </sheetViews>
  <sheetFormatPr defaultColWidth="9.109375" defaultRowHeight="13.2" x14ac:dyDescent="0.25"/>
  <cols>
    <col min="1" max="1" width="5.5546875" style="272" customWidth="1"/>
    <col min="2" max="2" width="14.88671875" style="272" bestFit="1" customWidth="1"/>
    <col min="3" max="3" width="10.33203125" style="272" customWidth="1"/>
    <col min="4" max="4" width="8.44140625" style="272" customWidth="1"/>
    <col min="5" max="6" width="9.88671875" style="272" customWidth="1"/>
    <col min="7" max="7" width="10.88671875" style="272" customWidth="1"/>
    <col min="8" max="8" width="12.88671875" style="272" customWidth="1"/>
    <col min="9" max="9" width="8.6640625" style="258" customWidth="1"/>
    <col min="10" max="11" width="8" style="258" customWidth="1"/>
    <col min="12" max="14" width="8.109375" style="258" customWidth="1"/>
    <col min="15" max="15" width="8.44140625" style="258" customWidth="1"/>
    <col min="16" max="16" width="8.109375" style="258" customWidth="1"/>
    <col min="17" max="18" width="8.88671875" style="258" customWidth="1"/>
    <col min="19" max="16384" width="9.109375" style="258"/>
  </cols>
  <sheetData>
    <row r="1" spans="1:18" ht="12.75" customHeight="1" x14ac:dyDescent="0.3">
      <c r="G1" s="765"/>
      <c r="H1" s="765"/>
      <c r="I1" s="765"/>
      <c r="J1" s="272"/>
      <c r="K1" s="272"/>
      <c r="L1" s="272"/>
      <c r="M1" s="272"/>
      <c r="N1" s="272"/>
      <c r="O1" s="272"/>
      <c r="P1" s="272"/>
      <c r="Q1" s="767" t="s">
        <v>560</v>
      </c>
      <c r="R1" s="767"/>
    </row>
    <row r="2" spans="1:18" ht="15.6" x14ac:dyDescent="0.3">
      <c r="A2" s="763" t="s">
        <v>0</v>
      </c>
      <c r="B2" s="763"/>
      <c r="C2" s="763"/>
      <c r="D2" s="763"/>
      <c r="E2" s="763"/>
      <c r="F2" s="763"/>
      <c r="G2" s="763"/>
      <c r="H2" s="763"/>
      <c r="I2" s="763"/>
      <c r="J2" s="763"/>
      <c r="K2" s="763"/>
      <c r="L2" s="763"/>
      <c r="M2" s="763"/>
      <c r="N2" s="763"/>
      <c r="O2" s="763"/>
      <c r="P2" s="763"/>
      <c r="Q2" s="763"/>
      <c r="R2" s="763"/>
    </row>
    <row r="3" spans="1:18" ht="17.399999999999999" x14ac:dyDescent="0.3">
      <c r="A3" s="764" t="s">
        <v>674</v>
      </c>
      <c r="B3" s="764"/>
      <c r="C3" s="764"/>
      <c r="D3" s="764"/>
      <c r="E3" s="764"/>
      <c r="F3" s="764"/>
      <c r="G3" s="764"/>
      <c r="H3" s="764"/>
      <c r="I3" s="764"/>
      <c r="J3" s="764"/>
      <c r="K3" s="764"/>
      <c r="L3" s="764"/>
      <c r="M3" s="764"/>
      <c r="N3" s="764"/>
      <c r="O3" s="764"/>
      <c r="P3" s="764"/>
      <c r="Q3" s="764"/>
      <c r="R3" s="764"/>
    </row>
    <row r="4" spans="1:18" ht="12.75" customHeight="1" x14ac:dyDescent="0.25">
      <c r="A4" s="762" t="s">
        <v>763</v>
      </c>
      <c r="B4" s="762"/>
      <c r="C4" s="762"/>
      <c r="D4" s="762"/>
      <c r="E4" s="762"/>
      <c r="F4" s="762"/>
      <c r="G4" s="762"/>
      <c r="H4" s="762"/>
      <c r="I4" s="762"/>
      <c r="J4" s="762"/>
      <c r="K4" s="762"/>
      <c r="L4" s="762"/>
      <c r="M4" s="762"/>
      <c r="N4" s="762"/>
      <c r="O4" s="762"/>
      <c r="P4" s="762"/>
      <c r="Q4" s="762"/>
      <c r="R4" s="762"/>
    </row>
    <row r="5" spans="1:18" s="259" customFormat="1" ht="7.5" customHeight="1" x14ac:dyDescent="0.25">
      <c r="A5" s="762"/>
      <c r="B5" s="762"/>
      <c r="C5" s="762"/>
      <c r="D5" s="762"/>
      <c r="E5" s="762"/>
      <c r="F5" s="762"/>
      <c r="G5" s="762"/>
      <c r="H5" s="762"/>
      <c r="I5" s="762"/>
      <c r="J5" s="762"/>
      <c r="K5" s="762"/>
      <c r="L5" s="762"/>
      <c r="M5" s="762"/>
      <c r="N5" s="762"/>
      <c r="O5" s="762"/>
      <c r="P5" s="762"/>
      <c r="Q5" s="762"/>
      <c r="R5" s="762"/>
    </row>
    <row r="6" spans="1:18" x14ac:dyDescent="0.25">
      <c r="A6" s="766"/>
      <c r="B6" s="766"/>
      <c r="C6" s="766"/>
      <c r="D6" s="766"/>
      <c r="E6" s="766"/>
      <c r="F6" s="766"/>
      <c r="G6" s="766"/>
      <c r="H6" s="766"/>
      <c r="I6" s="766"/>
      <c r="J6" s="766"/>
      <c r="K6" s="766"/>
      <c r="L6" s="766"/>
      <c r="M6" s="766"/>
      <c r="N6" s="766"/>
      <c r="O6" s="766"/>
      <c r="P6" s="766"/>
      <c r="Q6" s="766"/>
      <c r="R6" s="766"/>
    </row>
    <row r="7" spans="1:18" x14ac:dyDescent="0.25">
      <c r="A7" s="406" t="s">
        <v>835</v>
      </c>
      <c r="B7" s="406"/>
      <c r="H7" s="309"/>
      <c r="I7" s="272"/>
      <c r="J7" s="272"/>
      <c r="K7" s="272"/>
      <c r="L7" s="769"/>
      <c r="M7" s="769"/>
      <c r="N7" s="769"/>
      <c r="O7" s="769"/>
      <c r="P7" s="769"/>
      <c r="Q7" s="769"/>
      <c r="R7" s="769"/>
    </row>
    <row r="8" spans="1:18" ht="30.75" customHeight="1" x14ac:dyDescent="0.25">
      <c r="A8" s="703" t="s">
        <v>2</v>
      </c>
      <c r="B8" s="703" t="s">
        <v>3</v>
      </c>
      <c r="C8" s="770" t="s">
        <v>511</v>
      </c>
      <c r="D8" s="771"/>
      <c r="E8" s="771"/>
      <c r="F8" s="771"/>
      <c r="G8" s="772"/>
      <c r="H8" s="773" t="s">
        <v>87</v>
      </c>
      <c r="I8" s="770" t="s">
        <v>88</v>
      </c>
      <c r="J8" s="771"/>
      <c r="K8" s="771"/>
      <c r="L8" s="772"/>
      <c r="M8" s="770" t="s">
        <v>755</v>
      </c>
      <c r="N8" s="771"/>
      <c r="O8" s="771"/>
      <c r="P8" s="771"/>
      <c r="Q8" s="771"/>
      <c r="R8" s="771"/>
    </row>
    <row r="9" spans="1:18" ht="44.4" customHeight="1" x14ac:dyDescent="0.25">
      <c r="A9" s="703"/>
      <c r="B9" s="703"/>
      <c r="C9" s="310" t="s">
        <v>5</v>
      </c>
      <c r="D9" s="310" t="s">
        <v>6</v>
      </c>
      <c r="E9" s="310" t="s">
        <v>375</v>
      </c>
      <c r="F9" s="311" t="s">
        <v>104</v>
      </c>
      <c r="G9" s="311" t="s">
        <v>238</v>
      </c>
      <c r="H9" s="774"/>
      <c r="I9" s="310" t="s">
        <v>188</v>
      </c>
      <c r="J9" s="310" t="s">
        <v>121</v>
      </c>
      <c r="K9" s="310" t="s">
        <v>122</v>
      </c>
      <c r="L9" s="310" t="s">
        <v>460</v>
      </c>
      <c r="M9" s="310" t="s">
        <v>19</v>
      </c>
      <c r="N9" s="310" t="s">
        <v>756</v>
      </c>
      <c r="O9" s="310" t="s">
        <v>757</v>
      </c>
      <c r="P9" s="310" t="s">
        <v>758</v>
      </c>
      <c r="Q9" s="310" t="s">
        <v>759</v>
      </c>
      <c r="R9" s="310" t="s">
        <v>760</v>
      </c>
    </row>
    <row r="10" spans="1:18" s="260" customFormat="1" x14ac:dyDescent="0.25">
      <c r="A10" s="310">
        <v>1</v>
      </c>
      <c r="B10" s="310">
        <v>2</v>
      </c>
      <c r="C10" s="310">
        <v>3</v>
      </c>
      <c r="D10" s="310">
        <v>4</v>
      </c>
      <c r="E10" s="310">
        <v>5</v>
      </c>
      <c r="F10" s="310">
        <v>6</v>
      </c>
      <c r="G10" s="310">
        <v>7</v>
      </c>
      <c r="H10" s="310">
        <v>8</v>
      </c>
      <c r="I10" s="310">
        <v>9</v>
      </c>
      <c r="J10" s="310">
        <v>10</v>
      </c>
      <c r="K10" s="310">
        <v>11</v>
      </c>
      <c r="L10" s="310">
        <v>12</v>
      </c>
      <c r="M10" s="310">
        <v>13</v>
      </c>
      <c r="N10" s="310">
        <v>14</v>
      </c>
      <c r="O10" s="310">
        <v>15</v>
      </c>
      <c r="P10" s="310">
        <v>16</v>
      </c>
      <c r="Q10" s="310">
        <v>17</v>
      </c>
      <c r="R10" s="310">
        <v>18</v>
      </c>
    </row>
    <row r="11" spans="1:18" x14ac:dyDescent="0.25">
      <c r="A11" s="276">
        <v>1</v>
      </c>
      <c r="B11" s="19" t="s">
        <v>836</v>
      </c>
      <c r="C11" s="276">
        <v>5124</v>
      </c>
      <c r="D11" s="276">
        <v>303</v>
      </c>
      <c r="E11" s="276">
        <v>0</v>
      </c>
      <c r="F11" s="276">
        <v>0</v>
      </c>
      <c r="G11" s="276">
        <f>SUM(C11:F11)</f>
        <v>5427</v>
      </c>
      <c r="H11" s="362">
        <v>220</v>
      </c>
      <c r="I11" s="363">
        <f>(G11*H11*150)/1000000</f>
        <v>179.09100000000001</v>
      </c>
      <c r="J11" s="363">
        <f>I11</f>
        <v>179.09100000000001</v>
      </c>
      <c r="K11" s="276">
        <v>0</v>
      </c>
      <c r="L11" s="276">
        <v>0</v>
      </c>
      <c r="M11" s="278" t="s">
        <v>7</v>
      </c>
      <c r="N11" s="278" t="s">
        <v>7</v>
      </c>
      <c r="O11" s="278" t="s">
        <v>7</v>
      </c>
      <c r="P11" s="278" t="s">
        <v>7</v>
      </c>
      <c r="Q11" s="278" t="s">
        <v>7</v>
      </c>
      <c r="R11" s="278" t="s">
        <v>7</v>
      </c>
    </row>
    <row r="12" spans="1:18" x14ac:dyDescent="0.25">
      <c r="A12" s="276">
        <v>2</v>
      </c>
      <c r="B12" s="19" t="s">
        <v>837</v>
      </c>
      <c r="C12" s="276">
        <v>3765</v>
      </c>
      <c r="D12" s="276">
        <v>0</v>
      </c>
      <c r="E12" s="276">
        <v>0</v>
      </c>
      <c r="F12" s="276">
        <v>0</v>
      </c>
      <c r="G12" s="276">
        <f t="shared" ref="G12:G13" si="0">SUM(C12:F12)</f>
        <v>3765</v>
      </c>
      <c r="H12" s="362">
        <v>220</v>
      </c>
      <c r="I12" s="363">
        <f t="shared" ref="I12:I13" si="1">(G12*H12*150)/1000000</f>
        <v>124.245</v>
      </c>
      <c r="J12" s="363">
        <f t="shared" ref="J12:J14" si="2">I12</f>
        <v>124.245</v>
      </c>
      <c r="K12" s="276">
        <v>0</v>
      </c>
      <c r="L12" s="276">
        <v>0</v>
      </c>
      <c r="M12" s="278" t="s">
        <v>7</v>
      </c>
      <c r="N12" s="278" t="s">
        <v>7</v>
      </c>
      <c r="O12" s="278" t="s">
        <v>7</v>
      </c>
      <c r="P12" s="278" t="s">
        <v>7</v>
      </c>
      <c r="Q12" s="278" t="s">
        <v>7</v>
      </c>
      <c r="R12" s="278" t="s">
        <v>7</v>
      </c>
    </row>
    <row r="13" spans="1:18" x14ac:dyDescent="0.25">
      <c r="A13" s="276">
        <v>3</v>
      </c>
      <c r="B13" s="19" t="s">
        <v>838</v>
      </c>
      <c r="C13" s="276">
        <v>1018</v>
      </c>
      <c r="D13" s="276">
        <v>0</v>
      </c>
      <c r="E13" s="276">
        <v>0</v>
      </c>
      <c r="F13" s="276">
        <v>0</v>
      </c>
      <c r="G13" s="276">
        <f t="shared" si="0"/>
        <v>1018</v>
      </c>
      <c r="H13" s="362">
        <v>220</v>
      </c>
      <c r="I13" s="363">
        <f t="shared" si="1"/>
        <v>33.594000000000001</v>
      </c>
      <c r="J13" s="363">
        <f t="shared" si="2"/>
        <v>33.594000000000001</v>
      </c>
      <c r="K13" s="276">
        <v>0</v>
      </c>
      <c r="L13" s="276">
        <v>0</v>
      </c>
      <c r="M13" s="278" t="s">
        <v>7</v>
      </c>
      <c r="N13" s="278" t="s">
        <v>7</v>
      </c>
      <c r="O13" s="278" t="s">
        <v>7</v>
      </c>
      <c r="P13" s="278" t="s">
        <v>7</v>
      </c>
      <c r="Q13" s="278" t="s">
        <v>7</v>
      </c>
      <c r="R13" s="278" t="s">
        <v>7</v>
      </c>
    </row>
    <row r="14" spans="1:18" x14ac:dyDescent="0.25">
      <c r="A14" s="278" t="s">
        <v>7</v>
      </c>
      <c r="B14" s="277"/>
      <c r="C14" s="364">
        <f>SUM(C11:C13)</f>
        <v>9907</v>
      </c>
      <c r="D14" s="364">
        <v>303</v>
      </c>
      <c r="E14" s="364">
        <v>0</v>
      </c>
      <c r="F14" s="364">
        <v>0</v>
      </c>
      <c r="G14" s="364">
        <f>SUM(G11:G13)</f>
        <v>10210</v>
      </c>
      <c r="H14" s="365">
        <v>220</v>
      </c>
      <c r="I14" s="366">
        <f>SUM(I11:I13)</f>
        <v>336.93</v>
      </c>
      <c r="J14" s="366">
        <f t="shared" si="2"/>
        <v>336.93</v>
      </c>
      <c r="K14" s="364">
        <v>0</v>
      </c>
      <c r="L14" s="364">
        <v>0</v>
      </c>
      <c r="M14" s="278" t="s">
        <v>7</v>
      </c>
      <c r="N14" s="278" t="s">
        <v>7</v>
      </c>
      <c r="O14" s="278" t="s">
        <v>7</v>
      </c>
      <c r="P14" s="278" t="s">
        <v>7</v>
      </c>
      <c r="Q14" s="278" t="s">
        <v>7</v>
      </c>
      <c r="R14" s="278" t="s">
        <v>7</v>
      </c>
    </row>
    <row r="15" spans="1:18" x14ac:dyDescent="0.25">
      <c r="A15" s="279"/>
      <c r="B15" s="279"/>
      <c r="C15" s="279"/>
      <c r="D15" s="279"/>
      <c r="E15" s="279"/>
      <c r="F15" s="279"/>
      <c r="G15" s="279"/>
      <c r="H15" s="279"/>
      <c r="I15" s="272"/>
      <c r="J15" s="272"/>
      <c r="K15" s="272"/>
      <c r="L15" s="272"/>
      <c r="M15" s="272"/>
      <c r="N15" s="272"/>
      <c r="O15" s="272"/>
      <c r="P15" s="272"/>
      <c r="Q15" s="272"/>
      <c r="R15" s="272"/>
    </row>
    <row r="16" spans="1:18" x14ac:dyDescent="0.25">
      <c r="A16" s="280" t="s">
        <v>8</v>
      </c>
      <c r="B16" s="281"/>
      <c r="C16" s="281"/>
      <c r="D16" s="279"/>
      <c r="E16" s="279"/>
      <c r="F16" s="279"/>
      <c r="G16" s="279"/>
      <c r="H16" s="279"/>
      <c r="I16" s="272"/>
      <c r="J16" s="272"/>
      <c r="K16" s="272"/>
      <c r="L16" s="272"/>
      <c r="M16" s="272"/>
      <c r="N16" s="272"/>
      <c r="O16" s="272"/>
      <c r="P16" s="272"/>
      <c r="Q16" s="272"/>
      <c r="R16" s="272"/>
    </row>
    <row r="17" spans="1:18" x14ac:dyDescent="0.25">
      <c r="A17" s="282" t="s">
        <v>9</v>
      </c>
      <c r="B17" s="282"/>
      <c r="C17" s="282"/>
      <c r="I17" s="272"/>
      <c r="J17" s="272"/>
      <c r="K17" s="272"/>
      <c r="L17" s="272"/>
      <c r="M17" s="272"/>
      <c r="N17" s="272"/>
      <c r="O17" s="272"/>
      <c r="P17" s="272"/>
      <c r="Q17" s="272"/>
      <c r="R17" s="272"/>
    </row>
    <row r="18" spans="1:18" x14ac:dyDescent="0.25">
      <c r="A18" s="282" t="s">
        <v>10</v>
      </c>
      <c r="B18" s="282"/>
      <c r="C18" s="282"/>
      <c r="I18" s="272"/>
      <c r="J18" s="272"/>
      <c r="K18" s="272"/>
      <c r="L18" s="272"/>
      <c r="M18" s="272"/>
      <c r="N18" s="272"/>
      <c r="O18" s="272"/>
      <c r="P18" s="272"/>
      <c r="Q18" s="272"/>
      <c r="R18" s="272"/>
    </row>
    <row r="19" spans="1:18" x14ac:dyDescent="0.25">
      <c r="A19" s="282"/>
      <c r="B19" s="282"/>
      <c r="C19" s="282"/>
      <c r="I19" s="272"/>
      <c r="J19" s="272"/>
      <c r="K19" s="272"/>
      <c r="L19" s="272"/>
      <c r="M19" s="272"/>
      <c r="N19" s="272"/>
      <c r="O19" s="272"/>
      <c r="P19" s="272"/>
      <c r="Q19" s="272"/>
      <c r="R19" s="272"/>
    </row>
    <row r="20" spans="1:18" x14ac:dyDescent="0.25">
      <c r="A20" s="282"/>
      <c r="B20" s="282"/>
      <c r="C20" s="282"/>
      <c r="I20" s="272"/>
      <c r="J20" s="272"/>
      <c r="K20" s="272"/>
      <c r="L20" s="272"/>
      <c r="M20" s="272"/>
      <c r="N20" s="272"/>
      <c r="O20" s="272"/>
      <c r="P20" s="272"/>
      <c r="Q20" s="272"/>
      <c r="R20" s="272"/>
    </row>
    <row r="21" spans="1:18" x14ac:dyDescent="0.25">
      <c r="A21" s="282" t="s">
        <v>12</v>
      </c>
      <c r="H21" s="282"/>
      <c r="I21" s="272"/>
      <c r="J21" s="282"/>
      <c r="K21" s="282"/>
      <c r="L21" s="282"/>
      <c r="M21" s="282"/>
      <c r="N21" s="282"/>
      <c r="O21" s="282"/>
      <c r="P21" s="282"/>
      <c r="Q21" s="282"/>
      <c r="R21" s="282"/>
    </row>
    <row r="22" spans="1:18" ht="12.75" customHeight="1" x14ac:dyDescent="0.25">
      <c r="I22" s="282"/>
      <c r="J22" s="775" t="s">
        <v>14</v>
      </c>
      <c r="K22" s="775"/>
      <c r="L22" s="775"/>
      <c r="M22" s="775"/>
      <c r="N22" s="775"/>
      <c r="O22" s="775"/>
      <c r="P22" s="775"/>
      <c r="Q22" s="775"/>
      <c r="R22" s="775"/>
    </row>
    <row r="23" spans="1:18" ht="12.75" customHeight="1" x14ac:dyDescent="0.25">
      <c r="I23" s="775" t="s">
        <v>89</v>
      </c>
      <c r="J23" s="775"/>
      <c r="K23" s="775"/>
      <c r="L23" s="775"/>
      <c r="M23" s="775"/>
      <c r="N23" s="775"/>
      <c r="O23" s="775"/>
      <c r="P23" s="775"/>
      <c r="Q23" s="775"/>
      <c r="R23" s="775"/>
    </row>
    <row r="24" spans="1:18" x14ac:dyDescent="0.25">
      <c r="A24" s="282"/>
      <c r="B24" s="282"/>
      <c r="I24" s="272"/>
      <c r="J24" s="282"/>
      <c r="K24" s="282"/>
      <c r="L24" s="282"/>
      <c r="M24" s="282"/>
      <c r="N24" s="282"/>
      <c r="O24" s="282"/>
      <c r="P24" s="282"/>
      <c r="Q24" s="282"/>
      <c r="R24" s="282"/>
    </row>
    <row r="26" spans="1:18" x14ac:dyDescent="0.25">
      <c r="A26" s="768"/>
      <c r="B26" s="768"/>
      <c r="C26" s="768"/>
      <c r="D26" s="768"/>
      <c r="E26" s="768"/>
      <c r="F26" s="768"/>
      <c r="G26" s="768"/>
      <c r="H26" s="768"/>
      <c r="I26" s="768"/>
      <c r="J26" s="768"/>
      <c r="K26" s="768"/>
      <c r="L26" s="768"/>
      <c r="M26" s="768"/>
      <c r="N26" s="768"/>
      <c r="O26" s="768"/>
      <c r="P26" s="768"/>
      <c r="Q26" s="768"/>
      <c r="R26" s="768"/>
    </row>
  </sheetData>
  <mergeCells count="16">
    <mergeCell ref="L7:R7"/>
    <mergeCell ref="J22:R22"/>
    <mergeCell ref="I23:R23"/>
    <mergeCell ref="A26:R26"/>
    <mergeCell ref="Q1:R1"/>
    <mergeCell ref="A8:A9"/>
    <mergeCell ref="B8:B9"/>
    <mergeCell ref="C8:G8"/>
    <mergeCell ref="H8:H9"/>
    <mergeCell ref="I8:L8"/>
    <mergeCell ref="M8:R8"/>
    <mergeCell ref="G1:I1"/>
    <mergeCell ref="A2:R2"/>
    <mergeCell ref="A3:R3"/>
    <mergeCell ref="A4:R5"/>
    <mergeCell ref="A6:R6"/>
  </mergeCells>
  <printOptions horizontalCentered="1"/>
  <pageMargins left="0.52" right="0.48" top="0.56000000000000005" bottom="0" header="0.31496062992125984" footer="0.31496062992125984"/>
  <pageSetup paperSize="9" scale="83"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topLeftCell="A2" zoomScaleSheetLayoutView="100" workbookViewId="0">
      <selection activeCell="H10" sqref="H10"/>
    </sheetView>
  </sheetViews>
  <sheetFormatPr defaultColWidth="9.109375" defaultRowHeight="13.2" x14ac:dyDescent="0.25"/>
  <cols>
    <col min="1" max="1" width="5.5546875" style="272" customWidth="1"/>
    <col min="2" max="2" width="8.88671875" style="272" customWidth="1"/>
    <col min="3" max="3" width="10.33203125" style="272" customWidth="1"/>
    <col min="4" max="4" width="12.88671875" style="272" customWidth="1"/>
    <col min="5" max="5" width="8.6640625" style="258" customWidth="1"/>
    <col min="6" max="7" width="8" style="258" customWidth="1"/>
    <col min="8" max="10" width="8.109375" style="258" customWidth="1"/>
    <col min="11" max="11" width="8.44140625" style="258" customWidth="1"/>
    <col min="12" max="12" width="8.109375" style="258" customWidth="1"/>
    <col min="13" max="13" width="8.88671875" style="258" customWidth="1"/>
    <col min="14" max="14" width="8.109375" style="258" customWidth="1"/>
    <col min="15" max="16384" width="9.109375" style="258"/>
  </cols>
  <sheetData>
    <row r="1" spans="1:14" ht="12.75" customHeight="1" x14ac:dyDescent="0.3">
      <c r="D1" s="765"/>
      <c r="E1" s="765"/>
      <c r="F1" s="272"/>
      <c r="G1" s="272"/>
      <c r="H1" s="272"/>
      <c r="I1" s="272"/>
      <c r="J1" s="272"/>
      <c r="K1" s="272"/>
      <c r="L1" s="272"/>
      <c r="M1" s="767" t="s">
        <v>561</v>
      </c>
      <c r="N1" s="767"/>
    </row>
    <row r="2" spans="1:14" ht="15.6" x14ac:dyDescent="0.3">
      <c r="A2" s="763" t="s">
        <v>0</v>
      </c>
      <c r="B2" s="763"/>
      <c r="C2" s="763"/>
      <c r="D2" s="763"/>
      <c r="E2" s="763"/>
      <c r="F2" s="763"/>
      <c r="G2" s="763"/>
      <c r="H2" s="763"/>
      <c r="I2" s="763"/>
      <c r="J2" s="763"/>
      <c r="K2" s="763"/>
      <c r="L2" s="763"/>
      <c r="M2" s="763"/>
      <c r="N2" s="763"/>
    </row>
    <row r="3" spans="1:14" ht="17.399999999999999" x14ac:dyDescent="0.3">
      <c r="A3" s="764" t="s">
        <v>674</v>
      </c>
      <c r="B3" s="764"/>
      <c r="C3" s="764"/>
      <c r="D3" s="764"/>
      <c r="E3" s="764"/>
      <c r="F3" s="764"/>
      <c r="G3" s="764"/>
      <c r="H3" s="764"/>
      <c r="I3" s="764"/>
      <c r="J3" s="764"/>
      <c r="K3" s="764"/>
      <c r="L3" s="764"/>
      <c r="M3" s="764"/>
      <c r="N3" s="764"/>
    </row>
    <row r="4" spans="1:14" ht="12.75" customHeight="1" x14ac:dyDescent="0.25">
      <c r="A4" s="762" t="s">
        <v>764</v>
      </c>
      <c r="B4" s="762"/>
      <c r="C4" s="762"/>
      <c r="D4" s="762"/>
      <c r="E4" s="762"/>
      <c r="F4" s="762"/>
      <c r="G4" s="762"/>
      <c r="H4" s="762"/>
      <c r="I4" s="762"/>
      <c r="J4" s="762"/>
      <c r="K4" s="762"/>
      <c r="L4" s="762"/>
      <c r="M4" s="762"/>
      <c r="N4" s="762"/>
    </row>
    <row r="5" spans="1:14" s="259" customFormat="1" ht="7.5" customHeight="1" x14ac:dyDescent="0.25">
      <c r="A5" s="762"/>
      <c r="B5" s="762"/>
      <c r="C5" s="762"/>
      <c r="D5" s="762"/>
      <c r="E5" s="762"/>
      <c r="F5" s="762"/>
      <c r="G5" s="762"/>
      <c r="H5" s="762"/>
      <c r="I5" s="762"/>
      <c r="J5" s="762"/>
      <c r="K5" s="762"/>
      <c r="L5" s="762"/>
      <c r="M5" s="762"/>
      <c r="N5" s="762"/>
    </row>
    <row r="6" spans="1:14" x14ac:dyDescent="0.25">
      <c r="A6" s="766"/>
      <c r="B6" s="766"/>
      <c r="C6" s="766"/>
      <c r="D6" s="766"/>
      <c r="E6" s="766"/>
      <c r="F6" s="766"/>
      <c r="G6" s="766"/>
      <c r="H6" s="766"/>
      <c r="I6" s="766"/>
      <c r="J6" s="766"/>
      <c r="K6" s="766"/>
      <c r="L6" s="766"/>
      <c r="M6" s="766"/>
      <c r="N6" s="766"/>
    </row>
    <row r="7" spans="1:14" x14ac:dyDescent="0.25">
      <c r="A7" s="406" t="s">
        <v>835</v>
      </c>
      <c r="B7" s="406"/>
      <c r="D7" s="399"/>
      <c r="E7" s="272"/>
      <c r="F7" s="272"/>
      <c r="G7" s="272"/>
      <c r="H7" s="769"/>
      <c r="I7" s="769"/>
      <c r="J7" s="769"/>
      <c r="K7" s="769"/>
      <c r="L7" s="769"/>
      <c r="M7" s="769"/>
      <c r="N7" s="769"/>
    </row>
    <row r="8" spans="1:14" ht="30.75" customHeight="1" x14ac:dyDescent="0.25">
      <c r="A8" s="703" t="s">
        <v>2</v>
      </c>
      <c r="B8" s="703" t="s">
        <v>3</v>
      </c>
      <c r="C8" s="776" t="s">
        <v>511</v>
      </c>
      <c r="D8" s="773" t="s">
        <v>87</v>
      </c>
      <c r="E8" s="770" t="s">
        <v>88</v>
      </c>
      <c r="F8" s="771"/>
      <c r="G8" s="771"/>
      <c r="H8" s="772"/>
      <c r="I8" s="770" t="s">
        <v>755</v>
      </c>
      <c r="J8" s="771"/>
      <c r="K8" s="771"/>
      <c r="L8" s="771"/>
      <c r="M8" s="771"/>
      <c r="N8" s="771"/>
    </row>
    <row r="9" spans="1:14" ht="44.4" customHeight="1" x14ac:dyDescent="0.25">
      <c r="A9" s="703"/>
      <c r="B9" s="703"/>
      <c r="C9" s="777"/>
      <c r="D9" s="774"/>
      <c r="E9" s="310" t="s">
        <v>188</v>
      </c>
      <c r="F9" s="310" t="s">
        <v>121</v>
      </c>
      <c r="G9" s="310" t="s">
        <v>122</v>
      </c>
      <c r="H9" s="310" t="s">
        <v>460</v>
      </c>
      <c r="I9" s="310" t="s">
        <v>19</v>
      </c>
      <c r="J9" s="310" t="s">
        <v>756</v>
      </c>
      <c r="K9" s="310" t="s">
        <v>757</v>
      </c>
      <c r="L9" s="310" t="s">
        <v>758</v>
      </c>
      <c r="M9" s="310" t="s">
        <v>759</v>
      </c>
      <c r="N9" s="310" t="s">
        <v>760</v>
      </c>
    </row>
    <row r="10" spans="1:14" s="260" customFormat="1" x14ac:dyDescent="0.25">
      <c r="A10" s="310">
        <v>1</v>
      </c>
      <c r="B10" s="310">
        <v>2</v>
      </c>
      <c r="C10" s="310">
        <v>3</v>
      </c>
      <c r="D10" s="310">
        <v>8</v>
      </c>
      <c r="E10" s="310">
        <v>9</v>
      </c>
      <c r="F10" s="310">
        <v>10</v>
      </c>
      <c r="G10" s="310">
        <v>11</v>
      </c>
      <c r="H10" s="310">
        <v>12</v>
      </c>
      <c r="I10" s="310">
        <v>13</v>
      </c>
      <c r="J10" s="310">
        <v>14</v>
      </c>
      <c r="K10" s="310">
        <v>15</v>
      </c>
      <c r="L10" s="310">
        <v>16</v>
      </c>
      <c r="M10" s="310">
        <v>17</v>
      </c>
      <c r="N10" s="310">
        <v>18</v>
      </c>
    </row>
    <row r="11" spans="1:14" x14ac:dyDescent="0.25">
      <c r="A11" s="276">
        <v>1</v>
      </c>
      <c r="B11" s="277"/>
      <c r="C11" s="277"/>
      <c r="D11" s="312"/>
      <c r="E11" s="277"/>
      <c r="F11" s="277"/>
      <c r="G11" s="277"/>
      <c r="H11" s="277"/>
      <c r="I11" s="277"/>
      <c r="J11" s="277"/>
      <c r="K11" s="277"/>
      <c r="L11" s="277"/>
      <c r="M11" s="277"/>
      <c r="N11" s="277"/>
    </row>
    <row r="12" spans="1:14" x14ac:dyDescent="0.25">
      <c r="A12" s="276">
        <v>2</v>
      </c>
      <c r="B12" s="277"/>
      <c r="C12" s="277"/>
      <c r="D12" s="312"/>
      <c r="E12" s="277"/>
      <c r="F12" s="277"/>
      <c r="G12" s="277"/>
      <c r="H12" s="277"/>
      <c r="I12" s="277"/>
      <c r="J12" s="277"/>
      <c r="K12" s="277"/>
      <c r="L12" s="277"/>
      <c r="M12" s="277"/>
      <c r="N12" s="277"/>
    </row>
    <row r="13" spans="1:14" x14ac:dyDescent="0.25">
      <c r="A13" s="276">
        <v>3</v>
      </c>
      <c r="B13" s="277"/>
      <c r="C13" s="277"/>
      <c r="D13" s="312"/>
      <c r="E13" s="277"/>
      <c r="F13" s="277"/>
      <c r="G13" s="277"/>
      <c r="H13" s="277"/>
      <c r="I13" s="277"/>
      <c r="J13" s="277"/>
      <c r="K13" s="277"/>
      <c r="L13" s="277"/>
      <c r="M13" s="277"/>
      <c r="N13" s="277"/>
    </row>
    <row r="14" spans="1:14" x14ac:dyDescent="0.25">
      <c r="A14" s="276">
        <v>4</v>
      </c>
      <c r="B14" s="277"/>
      <c r="C14" s="277"/>
      <c r="D14" s="312"/>
      <c r="E14" s="277"/>
      <c r="F14" s="277"/>
      <c r="G14" s="277"/>
      <c r="H14" s="277"/>
      <c r="I14" s="277"/>
      <c r="J14" s="277"/>
      <c r="K14" s="277"/>
      <c r="L14" s="277"/>
      <c r="M14" s="277"/>
      <c r="N14" s="277"/>
    </row>
    <row r="15" spans="1:14" x14ac:dyDescent="0.25">
      <c r="A15" s="276">
        <v>5</v>
      </c>
      <c r="B15" s="277"/>
      <c r="C15" s="277"/>
      <c r="D15" s="312"/>
      <c r="E15" s="277"/>
      <c r="F15" s="277"/>
      <c r="G15" s="277"/>
      <c r="H15" s="277"/>
      <c r="I15" s="277"/>
      <c r="J15" s="277"/>
      <c r="K15" s="277"/>
      <c r="L15" s="277"/>
      <c r="M15" s="277"/>
      <c r="N15" s="277"/>
    </row>
    <row r="16" spans="1:14" x14ac:dyDescent="0.25">
      <c r="A16" s="276">
        <v>6</v>
      </c>
      <c r="B16" s="277"/>
      <c r="C16" s="277"/>
      <c r="D16" s="312"/>
      <c r="E16" s="277"/>
      <c r="F16" s="277"/>
      <c r="G16" s="277"/>
      <c r="H16" s="277"/>
      <c r="I16" s="277"/>
      <c r="J16" s="277"/>
      <c r="K16" s="277"/>
      <c r="L16" s="277"/>
      <c r="M16" s="277"/>
      <c r="N16" s="277"/>
    </row>
    <row r="17" spans="1:14" x14ac:dyDescent="0.25">
      <c r="A17" s="276">
        <v>7</v>
      </c>
      <c r="B17" s="277"/>
      <c r="C17" s="277"/>
      <c r="D17" s="312"/>
      <c r="E17" s="277"/>
      <c r="F17" s="277"/>
      <c r="G17" s="277"/>
      <c r="H17" s="277"/>
      <c r="I17" s="277"/>
      <c r="J17" s="277"/>
      <c r="K17" s="277"/>
      <c r="L17" s="277"/>
      <c r="M17" s="277"/>
      <c r="N17" s="277"/>
    </row>
    <row r="18" spans="1:14" x14ac:dyDescent="0.25">
      <c r="A18" s="276">
        <v>8</v>
      </c>
      <c r="B18" s="277"/>
      <c r="C18" s="277"/>
      <c r="D18" s="312"/>
      <c r="E18" s="277"/>
      <c r="F18" s="277"/>
      <c r="G18" s="277"/>
      <c r="H18" s="277"/>
      <c r="I18" s="277"/>
      <c r="J18" s="277"/>
      <c r="K18" s="277"/>
      <c r="L18" s="277"/>
      <c r="M18" s="277"/>
      <c r="N18" s="277"/>
    </row>
    <row r="19" spans="1:14" x14ac:dyDescent="0.25">
      <c r="A19" s="276">
        <v>9</v>
      </c>
      <c r="B19" s="277"/>
      <c r="C19" s="277"/>
      <c r="D19" s="312"/>
      <c r="E19" s="277"/>
      <c r="F19" s="277"/>
      <c r="G19" s="277"/>
      <c r="H19" s="277"/>
      <c r="I19" s="277"/>
      <c r="J19" s="277"/>
      <c r="K19" s="277"/>
      <c r="L19" s="277"/>
      <c r="M19" s="277"/>
      <c r="N19" s="277"/>
    </row>
    <row r="20" spans="1:14" x14ac:dyDescent="0.25">
      <c r="A20" s="276">
        <v>10</v>
      </c>
      <c r="B20" s="277"/>
      <c r="C20" s="277"/>
      <c r="D20" s="312"/>
      <c r="E20" s="277"/>
      <c r="F20" s="277"/>
      <c r="G20" s="277"/>
      <c r="H20" s="277"/>
      <c r="I20" s="277"/>
      <c r="J20" s="277"/>
      <c r="K20" s="277"/>
      <c r="L20" s="277"/>
      <c r="M20" s="277"/>
      <c r="N20" s="277"/>
    </row>
    <row r="21" spans="1:14" x14ac:dyDescent="0.25">
      <c r="A21" s="276">
        <v>11</v>
      </c>
      <c r="B21" s="277"/>
      <c r="C21" s="277"/>
      <c r="D21" s="312"/>
      <c r="E21" s="277"/>
      <c r="F21" s="277"/>
      <c r="G21" s="277"/>
      <c r="H21" s="277"/>
      <c r="I21" s="277"/>
      <c r="J21" s="277"/>
      <c r="K21" s="277"/>
      <c r="L21" s="277"/>
      <c r="M21" s="277"/>
      <c r="N21" s="277"/>
    </row>
    <row r="22" spans="1:14" x14ac:dyDescent="0.25">
      <c r="A22" s="278" t="s">
        <v>7</v>
      </c>
      <c r="B22" s="277"/>
      <c r="C22" s="277"/>
      <c r="D22" s="312"/>
      <c r="E22" s="277"/>
      <c r="F22" s="277"/>
      <c r="G22" s="277"/>
      <c r="H22" s="277"/>
      <c r="I22" s="277"/>
      <c r="J22" s="277"/>
      <c r="K22" s="277"/>
      <c r="L22" s="277"/>
      <c r="M22" s="277"/>
      <c r="N22" s="277"/>
    </row>
    <row r="23" spans="1:14" x14ac:dyDescent="0.25">
      <c r="A23" s="278" t="s">
        <v>7</v>
      </c>
      <c r="B23" s="277"/>
      <c r="C23" s="277"/>
      <c r="D23" s="312"/>
      <c r="E23" s="277"/>
      <c r="F23" s="277"/>
      <c r="G23" s="277"/>
      <c r="H23" s="277"/>
      <c r="I23" s="277"/>
      <c r="J23" s="277"/>
      <c r="K23" s="277"/>
      <c r="L23" s="277"/>
      <c r="M23" s="277"/>
      <c r="N23" s="277"/>
    </row>
    <row r="24" spans="1:14" x14ac:dyDescent="0.25">
      <c r="A24" s="278" t="s">
        <v>7</v>
      </c>
      <c r="B24" s="277"/>
      <c r="C24" s="277"/>
      <c r="D24" s="312"/>
      <c r="E24" s="277"/>
      <c r="F24" s="277"/>
      <c r="G24" s="277"/>
      <c r="H24" s="277"/>
      <c r="I24" s="277"/>
      <c r="J24" s="277"/>
      <c r="K24" s="277"/>
      <c r="L24" s="277"/>
      <c r="M24" s="277"/>
      <c r="N24" s="277"/>
    </row>
    <row r="25" spans="1:14" x14ac:dyDescent="0.25">
      <c r="A25" s="279"/>
      <c r="B25" s="279"/>
      <c r="C25" s="279"/>
      <c r="D25" s="279"/>
      <c r="E25" s="272"/>
      <c r="F25" s="272"/>
      <c r="G25" s="272"/>
      <c r="H25" s="272"/>
      <c r="I25" s="272"/>
      <c r="J25" s="272"/>
      <c r="K25" s="272"/>
      <c r="L25" s="272"/>
      <c r="M25" s="272"/>
      <c r="N25" s="272"/>
    </row>
    <row r="26" spans="1:14" x14ac:dyDescent="0.25">
      <c r="A26" s="280" t="s">
        <v>8</v>
      </c>
      <c r="B26" s="281"/>
      <c r="C26" s="281"/>
      <c r="D26" s="279"/>
      <c r="E26" s="272"/>
      <c r="F26" s="272"/>
      <c r="G26" s="272"/>
      <c r="H26" s="272"/>
      <c r="I26" s="272"/>
      <c r="J26" s="272"/>
      <c r="K26" s="272"/>
      <c r="L26" s="272"/>
      <c r="M26" s="272"/>
      <c r="N26" s="272"/>
    </row>
    <row r="27" spans="1:14" x14ac:dyDescent="0.25">
      <c r="A27" s="282" t="s">
        <v>9</v>
      </c>
      <c r="B27" s="282"/>
      <c r="C27" s="282"/>
      <c r="E27" s="272"/>
      <c r="F27" s="272"/>
      <c r="G27" s="272"/>
      <c r="H27" s="272"/>
      <c r="I27" s="272"/>
      <c r="J27" s="272"/>
      <c r="K27" s="272"/>
      <c r="L27" s="272"/>
      <c r="M27" s="272"/>
      <c r="N27" s="272"/>
    </row>
    <row r="28" spans="1:14" x14ac:dyDescent="0.25">
      <c r="A28" s="282" t="s">
        <v>10</v>
      </c>
      <c r="B28" s="282"/>
      <c r="C28" s="282"/>
      <c r="E28" s="272"/>
      <c r="F28" s="272"/>
      <c r="G28" s="272"/>
      <c r="H28" s="272"/>
      <c r="I28" s="272"/>
      <c r="J28" s="272"/>
      <c r="K28" s="272"/>
      <c r="L28" s="272"/>
      <c r="M28" s="272"/>
      <c r="N28" s="272"/>
    </row>
    <row r="29" spans="1:14" x14ac:dyDescent="0.25">
      <c r="A29" s="282"/>
      <c r="B29" s="282"/>
      <c r="C29" s="282"/>
      <c r="E29" s="272"/>
      <c r="F29" s="272"/>
      <c r="G29" s="272"/>
      <c r="H29" s="272"/>
      <c r="I29" s="272"/>
      <c r="J29" s="272"/>
      <c r="K29" s="272"/>
      <c r="L29" s="272"/>
      <c r="M29" s="272"/>
      <c r="N29" s="272"/>
    </row>
    <row r="30" spans="1:14" x14ac:dyDescent="0.25">
      <c r="A30" s="282"/>
      <c r="B30" s="282"/>
      <c r="C30" s="282"/>
      <c r="E30" s="272"/>
      <c r="F30" s="272"/>
      <c r="G30" s="272"/>
      <c r="H30" s="272"/>
      <c r="I30" s="272"/>
      <c r="J30" s="272"/>
      <c r="K30" s="272"/>
      <c r="L30" s="272"/>
      <c r="M30" s="272"/>
      <c r="N30" s="272"/>
    </row>
    <row r="31" spans="1:14" x14ac:dyDescent="0.25">
      <c r="A31" s="282" t="s">
        <v>12</v>
      </c>
      <c r="D31" s="282"/>
      <c r="E31" s="272"/>
      <c r="F31" s="282"/>
      <c r="G31" s="282"/>
      <c r="H31" s="282"/>
      <c r="I31" s="282"/>
      <c r="J31" s="282"/>
      <c r="K31" s="282"/>
      <c r="L31" s="282"/>
      <c r="M31" s="282"/>
      <c r="N31" s="282"/>
    </row>
    <row r="32" spans="1:14" ht="12.75" customHeight="1" x14ac:dyDescent="0.25">
      <c r="E32" s="282"/>
      <c r="F32" s="775" t="s">
        <v>14</v>
      </c>
      <c r="G32" s="775"/>
      <c r="H32" s="775"/>
      <c r="I32" s="775"/>
      <c r="J32" s="775"/>
      <c r="K32" s="775"/>
      <c r="L32" s="775"/>
      <c r="M32" s="775"/>
      <c r="N32" s="775"/>
    </row>
    <row r="33" spans="1:14" ht="12.75" customHeight="1" x14ac:dyDescent="0.25">
      <c r="E33" s="775" t="s">
        <v>89</v>
      </c>
      <c r="F33" s="775"/>
      <c r="G33" s="775"/>
      <c r="H33" s="775"/>
      <c r="I33" s="775"/>
      <c r="J33" s="775"/>
      <c r="K33" s="775"/>
      <c r="L33" s="775"/>
      <c r="M33" s="775"/>
      <c r="N33" s="775"/>
    </row>
    <row r="34" spans="1:14" x14ac:dyDescent="0.25">
      <c r="A34" s="282"/>
      <c r="B34" s="282"/>
      <c r="E34" s="272"/>
      <c r="F34" s="282"/>
      <c r="G34" s="282"/>
      <c r="H34" s="282"/>
      <c r="I34" s="282"/>
      <c r="J34" s="282"/>
      <c r="K34" s="282"/>
      <c r="L34" s="282"/>
      <c r="M34" s="282"/>
      <c r="N34" s="282"/>
    </row>
    <row r="36" spans="1:14" x14ac:dyDescent="0.25">
      <c r="A36" s="768"/>
      <c r="B36" s="768"/>
      <c r="C36" s="768"/>
      <c r="D36" s="768"/>
      <c r="E36" s="768"/>
      <c r="F36" s="768"/>
      <c r="G36" s="768"/>
      <c r="H36" s="768"/>
      <c r="I36" s="768"/>
      <c r="J36" s="768"/>
      <c r="K36" s="768"/>
      <c r="L36" s="768"/>
      <c r="M36" s="768"/>
      <c r="N36" s="768"/>
    </row>
  </sheetData>
  <mergeCells count="16">
    <mergeCell ref="F32:N32"/>
    <mergeCell ref="E33:N33"/>
    <mergeCell ref="A36:N36"/>
    <mergeCell ref="C8:C9"/>
    <mergeCell ref="H7:N7"/>
    <mergeCell ref="A8:A9"/>
    <mergeCell ref="B8:B9"/>
    <mergeCell ref="D8:D9"/>
    <mergeCell ref="E8:H8"/>
    <mergeCell ref="I8:N8"/>
    <mergeCell ref="A6:N6"/>
    <mergeCell ref="D1:E1"/>
    <mergeCell ref="M1:N1"/>
    <mergeCell ref="A2:N2"/>
    <mergeCell ref="A3:N3"/>
    <mergeCell ref="A4:N5"/>
  </mergeCells>
  <printOptions horizontalCentered="1"/>
  <pageMargins left="0.52" right="0.51" top="0.23622047244094491"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topLeftCell="F1" zoomScaleSheetLayoutView="80" workbookViewId="0">
      <selection activeCell="X11" sqref="X11"/>
    </sheetView>
  </sheetViews>
  <sheetFormatPr defaultColWidth="9.109375" defaultRowHeight="13.2" x14ac:dyDescent="0.25"/>
  <cols>
    <col min="1" max="1" width="7.33203125" style="193" customWidth="1"/>
    <col min="2" max="2" width="26" style="193" customWidth="1"/>
    <col min="3" max="5" width="8.33203125" style="193" customWidth="1"/>
    <col min="6" max="6" width="16" style="193" customWidth="1"/>
    <col min="7" max="9" width="10.6640625" style="193" customWidth="1"/>
    <col min="10" max="10" width="11.5546875" style="193" bestFit="1" customWidth="1"/>
    <col min="11" max="18" width="9.109375" style="193"/>
    <col min="19" max="21" width="8.88671875" style="193" customWidth="1"/>
    <col min="22" max="16384" width="9.109375" style="193"/>
  </cols>
  <sheetData>
    <row r="1" spans="1:24" ht="15.6" x14ac:dyDescent="0.3">
      <c r="A1" s="469"/>
      <c r="B1" s="469"/>
      <c r="C1" s="469"/>
      <c r="D1" s="469"/>
      <c r="E1" s="469"/>
      <c r="F1" s="469"/>
      <c r="G1" s="469"/>
      <c r="H1" s="469"/>
      <c r="I1" s="469"/>
      <c r="J1" s="469"/>
      <c r="K1" s="469"/>
      <c r="L1" s="469"/>
      <c r="M1" s="469"/>
      <c r="N1" s="469"/>
      <c r="O1" s="469"/>
      <c r="P1" s="469"/>
      <c r="Q1" s="469"/>
      <c r="R1" s="469"/>
      <c r="S1" s="469"/>
      <c r="T1" s="469"/>
      <c r="U1" s="469"/>
      <c r="V1" s="470" t="s">
        <v>566</v>
      </c>
    </row>
    <row r="2" spans="1:24" ht="15.6" x14ac:dyDescent="0.3">
      <c r="A2" s="469"/>
      <c r="B2" s="469"/>
      <c r="C2" s="469"/>
      <c r="D2" s="469"/>
      <c r="E2" s="469"/>
      <c r="F2" s="469"/>
      <c r="G2" s="471" t="s">
        <v>0</v>
      </c>
      <c r="H2" s="471"/>
      <c r="I2" s="471"/>
      <c r="J2" s="469"/>
      <c r="K2" s="469"/>
      <c r="L2" s="469"/>
      <c r="M2" s="469"/>
      <c r="N2" s="469"/>
      <c r="O2" s="472"/>
      <c r="P2" s="472"/>
      <c r="Q2" s="472"/>
      <c r="R2" s="472"/>
      <c r="S2" s="469"/>
      <c r="T2" s="469"/>
      <c r="U2" s="469"/>
      <c r="V2" s="469"/>
    </row>
    <row r="3" spans="1:24" ht="21" x14ac:dyDescent="0.4">
      <c r="A3" s="469"/>
      <c r="B3" s="469"/>
      <c r="C3" s="567" t="s">
        <v>674</v>
      </c>
      <c r="D3" s="567"/>
      <c r="E3" s="567"/>
      <c r="F3" s="567"/>
      <c r="G3" s="567"/>
      <c r="H3" s="567"/>
      <c r="I3" s="567"/>
      <c r="J3" s="567"/>
      <c r="K3" s="567"/>
      <c r="L3" s="567"/>
      <c r="M3" s="567"/>
      <c r="N3" s="567"/>
      <c r="O3" s="473"/>
      <c r="P3" s="473"/>
      <c r="Q3" s="473"/>
      <c r="R3" s="473"/>
      <c r="S3" s="473"/>
      <c r="T3" s="473"/>
      <c r="U3" s="473"/>
      <c r="V3" s="473"/>
      <c r="W3" s="130"/>
      <c r="X3" s="130"/>
    </row>
    <row r="4" spans="1:24" ht="17.399999999999999" x14ac:dyDescent="0.3">
      <c r="A4" s="469"/>
      <c r="B4" s="469"/>
      <c r="C4" s="474"/>
      <c r="D4" s="474"/>
      <c r="E4" s="474"/>
      <c r="F4" s="474"/>
      <c r="G4" s="474"/>
      <c r="H4" s="474"/>
      <c r="I4" s="474"/>
      <c r="J4" s="474"/>
      <c r="K4" s="474"/>
      <c r="L4" s="474"/>
      <c r="M4" s="474"/>
      <c r="N4" s="474"/>
      <c r="O4" s="474"/>
      <c r="P4" s="474"/>
      <c r="Q4" s="474"/>
      <c r="R4" s="474"/>
      <c r="S4" s="474"/>
      <c r="T4" s="474"/>
      <c r="U4" s="474"/>
      <c r="V4" s="474"/>
    </row>
    <row r="5" spans="1:24" ht="15.6" x14ac:dyDescent="0.3">
      <c r="A5" s="469"/>
      <c r="B5" s="568" t="s">
        <v>677</v>
      </c>
      <c r="C5" s="568"/>
      <c r="D5" s="568"/>
      <c r="E5" s="568"/>
      <c r="F5" s="568"/>
      <c r="G5" s="568"/>
      <c r="H5" s="568"/>
      <c r="I5" s="568"/>
      <c r="J5" s="568"/>
      <c r="K5" s="568"/>
      <c r="L5" s="568"/>
      <c r="M5" s="568"/>
      <c r="N5" s="568"/>
      <c r="O5" s="568"/>
      <c r="P5" s="568"/>
      <c r="Q5" s="568"/>
      <c r="R5" s="568"/>
      <c r="S5" s="568"/>
      <c r="T5" s="475"/>
      <c r="U5" s="569" t="s">
        <v>267</v>
      </c>
      <c r="V5" s="570"/>
    </row>
    <row r="6" spans="1:24" ht="15" x14ac:dyDescent="0.25">
      <c r="A6" s="469"/>
      <c r="B6" s="469"/>
      <c r="C6" s="469"/>
      <c r="D6" s="469"/>
      <c r="E6" s="469"/>
      <c r="F6" s="469"/>
      <c r="G6" s="469"/>
      <c r="H6" s="469"/>
      <c r="I6" s="469"/>
      <c r="J6" s="469"/>
      <c r="K6" s="472"/>
      <c r="L6" s="472"/>
      <c r="M6" s="472"/>
      <c r="N6" s="472"/>
      <c r="O6" s="472"/>
      <c r="P6" s="472"/>
      <c r="Q6" s="472"/>
      <c r="R6" s="472"/>
      <c r="S6" s="469"/>
      <c r="T6" s="469"/>
      <c r="U6" s="469"/>
      <c r="V6" s="469"/>
    </row>
    <row r="7" spans="1:24" x14ac:dyDescent="0.25">
      <c r="A7" s="571" t="s">
        <v>835</v>
      </c>
      <c r="B7" s="571"/>
      <c r="C7" s="469"/>
      <c r="D7" s="469"/>
      <c r="E7" s="469"/>
      <c r="F7" s="469"/>
      <c r="G7" s="469"/>
      <c r="H7" s="469"/>
      <c r="I7" s="469"/>
      <c r="J7" s="469"/>
      <c r="K7" s="469"/>
      <c r="L7" s="469"/>
      <c r="M7" s="469"/>
      <c r="N7" s="469"/>
      <c r="O7" s="572" t="s">
        <v>880</v>
      </c>
      <c r="P7" s="572"/>
      <c r="Q7" s="572"/>
      <c r="R7" s="572"/>
      <c r="S7" s="572"/>
      <c r="T7" s="572"/>
      <c r="U7" s="572"/>
      <c r="V7" s="572"/>
    </row>
    <row r="8" spans="1:24" ht="35.25" customHeight="1" x14ac:dyDescent="0.25">
      <c r="A8" s="556" t="s">
        <v>2</v>
      </c>
      <c r="B8" s="556" t="s">
        <v>154</v>
      </c>
      <c r="C8" s="557" t="s">
        <v>155</v>
      </c>
      <c r="D8" s="557"/>
      <c r="E8" s="557"/>
      <c r="F8" s="557" t="s">
        <v>156</v>
      </c>
      <c r="G8" s="556" t="s">
        <v>185</v>
      </c>
      <c r="H8" s="556"/>
      <c r="I8" s="556"/>
      <c r="J8" s="556"/>
      <c r="K8" s="556"/>
      <c r="L8" s="556"/>
      <c r="M8" s="556"/>
      <c r="N8" s="556"/>
      <c r="O8" s="556" t="s">
        <v>186</v>
      </c>
      <c r="P8" s="556"/>
      <c r="Q8" s="556"/>
      <c r="R8" s="556"/>
      <c r="S8" s="556"/>
      <c r="T8" s="556"/>
      <c r="U8" s="556"/>
      <c r="V8" s="556"/>
    </row>
    <row r="9" spans="1:24" ht="13.8" x14ac:dyDescent="0.25">
      <c r="A9" s="556"/>
      <c r="B9" s="556"/>
      <c r="C9" s="557" t="s">
        <v>268</v>
      </c>
      <c r="D9" s="557" t="s">
        <v>45</v>
      </c>
      <c r="E9" s="557" t="s">
        <v>46</v>
      </c>
      <c r="F9" s="557"/>
      <c r="G9" s="556" t="s">
        <v>187</v>
      </c>
      <c r="H9" s="556"/>
      <c r="I9" s="556"/>
      <c r="J9" s="556"/>
      <c r="K9" s="556" t="s">
        <v>171</v>
      </c>
      <c r="L9" s="556"/>
      <c r="M9" s="556"/>
      <c r="N9" s="556"/>
      <c r="O9" s="556" t="s">
        <v>157</v>
      </c>
      <c r="P9" s="556"/>
      <c r="Q9" s="556"/>
      <c r="R9" s="556"/>
      <c r="S9" s="556" t="s">
        <v>170</v>
      </c>
      <c r="T9" s="556"/>
      <c r="U9" s="556"/>
      <c r="V9" s="556"/>
    </row>
    <row r="10" spans="1:24" x14ac:dyDescent="0.25">
      <c r="A10" s="556"/>
      <c r="B10" s="556"/>
      <c r="C10" s="557"/>
      <c r="D10" s="557"/>
      <c r="E10" s="557"/>
      <c r="F10" s="557"/>
      <c r="G10" s="573" t="s">
        <v>158</v>
      </c>
      <c r="H10" s="574"/>
      <c r="I10" s="575"/>
      <c r="J10" s="558" t="s">
        <v>159</v>
      </c>
      <c r="K10" s="561" t="s">
        <v>158</v>
      </c>
      <c r="L10" s="562"/>
      <c r="M10" s="563"/>
      <c r="N10" s="558" t="s">
        <v>159</v>
      </c>
      <c r="O10" s="561" t="s">
        <v>158</v>
      </c>
      <c r="P10" s="562"/>
      <c r="Q10" s="563"/>
      <c r="R10" s="558" t="s">
        <v>159</v>
      </c>
      <c r="S10" s="561" t="s">
        <v>158</v>
      </c>
      <c r="T10" s="562"/>
      <c r="U10" s="563"/>
      <c r="V10" s="558" t="s">
        <v>159</v>
      </c>
    </row>
    <row r="11" spans="1:24" ht="15" customHeight="1" x14ac:dyDescent="0.25">
      <c r="A11" s="556"/>
      <c r="B11" s="556"/>
      <c r="C11" s="557"/>
      <c r="D11" s="557"/>
      <c r="E11" s="557"/>
      <c r="F11" s="557"/>
      <c r="G11" s="576"/>
      <c r="H11" s="577"/>
      <c r="I11" s="578"/>
      <c r="J11" s="559"/>
      <c r="K11" s="564"/>
      <c r="L11" s="565"/>
      <c r="M11" s="566"/>
      <c r="N11" s="559"/>
      <c r="O11" s="564"/>
      <c r="P11" s="565"/>
      <c r="Q11" s="566"/>
      <c r="R11" s="559"/>
      <c r="S11" s="564"/>
      <c r="T11" s="565"/>
      <c r="U11" s="566"/>
      <c r="V11" s="559"/>
    </row>
    <row r="12" spans="1:24" ht="13.8" x14ac:dyDescent="0.25">
      <c r="A12" s="556"/>
      <c r="B12" s="556"/>
      <c r="C12" s="557"/>
      <c r="D12" s="557"/>
      <c r="E12" s="557"/>
      <c r="F12" s="557"/>
      <c r="G12" s="476" t="s">
        <v>268</v>
      </c>
      <c r="H12" s="476" t="s">
        <v>45</v>
      </c>
      <c r="I12" s="477" t="s">
        <v>46</v>
      </c>
      <c r="J12" s="560"/>
      <c r="K12" s="478" t="s">
        <v>268</v>
      </c>
      <c r="L12" s="478" t="s">
        <v>45</v>
      </c>
      <c r="M12" s="478" t="s">
        <v>46</v>
      </c>
      <c r="N12" s="560"/>
      <c r="O12" s="478" t="s">
        <v>268</v>
      </c>
      <c r="P12" s="478" t="s">
        <v>45</v>
      </c>
      <c r="Q12" s="478" t="s">
        <v>46</v>
      </c>
      <c r="R12" s="560"/>
      <c r="S12" s="478" t="s">
        <v>268</v>
      </c>
      <c r="T12" s="478" t="s">
        <v>45</v>
      </c>
      <c r="U12" s="478" t="s">
        <v>46</v>
      </c>
      <c r="V12" s="560"/>
    </row>
    <row r="13" spans="1:24" ht="13.8" x14ac:dyDescent="0.25">
      <c r="A13" s="478">
        <v>1</v>
      </c>
      <c r="B13" s="478">
        <v>2</v>
      </c>
      <c r="C13" s="478">
        <v>3</v>
      </c>
      <c r="D13" s="478">
        <v>4</v>
      </c>
      <c r="E13" s="478">
        <v>5</v>
      </c>
      <c r="F13" s="478">
        <v>6</v>
      </c>
      <c r="G13" s="478">
        <v>7</v>
      </c>
      <c r="H13" s="478">
        <v>8</v>
      </c>
      <c r="I13" s="478">
        <v>9</v>
      </c>
      <c r="J13" s="478">
        <v>10</v>
      </c>
      <c r="K13" s="478">
        <v>11</v>
      </c>
      <c r="L13" s="478">
        <v>12</v>
      </c>
      <c r="M13" s="478">
        <v>13</v>
      </c>
      <c r="N13" s="478">
        <v>14</v>
      </c>
      <c r="O13" s="478">
        <v>15</v>
      </c>
      <c r="P13" s="478">
        <v>16</v>
      </c>
      <c r="Q13" s="478">
        <v>17</v>
      </c>
      <c r="R13" s="478">
        <v>18</v>
      </c>
      <c r="S13" s="478">
        <v>19</v>
      </c>
      <c r="T13" s="478">
        <v>20</v>
      </c>
      <c r="U13" s="478">
        <v>21</v>
      </c>
      <c r="V13" s="478">
        <v>22</v>
      </c>
    </row>
    <row r="14" spans="1:24" ht="15" x14ac:dyDescent="0.25">
      <c r="A14" s="580" t="s">
        <v>220</v>
      </c>
      <c r="B14" s="581"/>
      <c r="C14" s="478"/>
      <c r="D14" s="478"/>
      <c r="E14" s="478"/>
      <c r="F14" s="478"/>
      <c r="G14" s="478"/>
      <c r="H14" s="478"/>
      <c r="I14" s="478"/>
      <c r="J14" s="478"/>
      <c r="K14" s="478"/>
      <c r="L14" s="478"/>
      <c r="M14" s="478"/>
      <c r="N14" s="478"/>
      <c r="O14" s="478"/>
      <c r="P14" s="478"/>
      <c r="Q14" s="478"/>
      <c r="R14" s="478"/>
      <c r="S14" s="478"/>
      <c r="T14" s="478"/>
      <c r="U14" s="478"/>
      <c r="V14" s="478"/>
    </row>
    <row r="15" spans="1:24" ht="13.8" x14ac:dyDescent="0.25">
      <c r="A15" s="478">
        <v>1</v>
      </c>
      <c r="B15" s="479" t="s">
        <v>219</v>
      </c>
      <c r="C15" s="468">
        <v>89.74</v>
      </c>
      <c r="D15" s="468">
        <v>0</v>
      </c>
      <c r="E15" s="468">
        <v>7.76</v>
      </c>
      <c r="F15" s="480">
        <v>42870</v>
      </c>
      <c r="G15" s="468">
        <v>89.74</v>
      </c>
      <c r="H15" s="468">
        <v>0</v>
      </c>
      <c r="I15" s="468">
        <v>7.76</v>
      </c>
      <c r="J15" s="480">
        <v>42870</v>
      </c>
      <c r="K15" s="467" t="s">
        <v>7</v>
      </c>
      <c r="L15" s="467" t="s">
        <v>7</v>
      </c>
      <c r="M15" s="467" t="s">
        <v>7</v>
      </c>
      <c r="N15" s="467" t="s">
        <v>7</v>
      </c>
      <c r="O15" s="467" t="s">
        <v>7</v>
      </c>
      <c r="P15" s="467" t="s">
        <v>7</v>
      </c>
      <c r="Q15" s="467" t="s">
        <v>7</v>
      </c>
      <c r="R15" s="467" t="s">
        <v>7</v>
      </c>
      <c r="S15" s="467" t="s">
        <v>7</v>
      </c>
      <c r="T15" s="467" t="s">
        <v>7</v>
      </c>
      <c r="U15" s="467" t="s">
        <v>7</v>
      </c>
      <c r="V15" s="467" t="s">
        <v>7</v>
      </c>
    </row>
    <row r="16" spans="1:24" ht="13.8" x14ac:dyDescent="0.25">
      <c r="A16" s="478">
        <v>2</v>
      </c>
      <c r="B16" s="479" t="s">
        <v>160</v>
      </c>
      <c r="C16" s="468">
        <v>135.69</v>
      </c>
      <c r="D16" s="468">
        <v>0</v>
      </c>
      <c r="E16" s="468">
        <v>0</v>
      </c>
      <c r="F16" s="480">
        <v>42942</v>
      </c>
      <c r="G16" s="468">
        <v>135.69</v>
      </c>
      <c r="H16" s="468">
        <v>0</v>
      </c>
      <c r="I16" s="468">
        <v>0</v>
      </c>
      <c r="J16" s="480">
        <v>42965</v>
      </c>
      <c r="K16" s="467" t="s">
        <v>7</v>
      </c>
      <c r="L16" s="467" t="s">
        <v>7</v>
      </c>
      <c r="M16" s="467" t="s">
        <v>7</v>
      </c>
      <c r="N16" s="467" t="s">
        <v>7</v>
      </c>
      <c r="O16" s="467" t="s">
        <v>7</v>
      </c>
      <c r="P16" s="467" t="s">
        <v>7</v>
      </c>
      <c r="Q16" s="467" t="s">
        <v>7</v>
      </c>
      <c r="R16" s="467" t="s">
        <v>7</v>
      </c>
      <c r="S16" s="467" t="s">
        <v>7</v>
      </c>
      <c r="T16" s="467" t="s">
        <v>7</v>
      </c>
      <c r="U16" s="467" t="s">
        <v>7</v>
      </c>
      <c r="V16" s="467" t="s">
        <v>7</v>
      </c>
    </row>
    <row r="17" spans="1:24" ht="13.8" x14ac:dyDescent="0.25">
      <c r="A17" s="478"/>
      <c r="B17" s="479" t="s">
        <v>849</v>
      </c>
      <c r="C17" s="468">
        <v>77.73</v>
      </c>
      <c r="D17" s="468">
        <v>0</v>
      </c>
      <c r="E17" s="468">
        <v>0</v>
      </c>
      <c r="F17" s="480">
        <v>43088</v>
      </c>
      <c r="G17" s="468">
        <v>77.73</v>
      </c>
      <c r="H17" s="468">
        <v>0</v>
      </c>
      <c r="I17" s="468">
        <v>0</v>
      </c>
      <c r="J17" s="480">
        <v>43098</v>
      </c>
      <c r="K17" s="467" t="s">
        <v>7</v>
      </c>
      <c r="L17" s="467" t="s">
        <v>7</v>
      </c>
      <c r="M17" s="467" t="s">
        <v>7</v>
      </c>
      <c r="N17" s="467" t="s">
        <v>7</v>
      </c>
      <c r="O17" s="467" t="s">
        <v>7</v>
      </c>
      <c r="P17" s="467" t="s">
        <v>7</v>
      </c>
      <c r="Q17" s="467" t="s">
        <v>7</v>
      </c>
      <c r="R17" s="467" t="s">
        <v>7</v>
      </c>
      <c r="S17" s="467" t="s">
        <v>7</v>
      </c>
      <c r="T17" s="467" t="s">
        <v>7</v>
      </c>
      <c r="U17" s="467" t="s">
        <v>7</v>
      </c>
      <c r="V17" s="467" t="s">
        <v>7</v>
      </c>
    </row>
    <row r="18" spans="1:24" ht="15.75" customHeight="1" x14ac:dyDescent="0.25">
      <c r="A18" s="478">
        <v>3</v>
      </c>
      <c r="B18" s="479" t="s">
        <v>850</v>
      </c>
      <c r="C18" s="468">
        <v>77.73</v>
      </c>
      <c r="D18" s="468">
        <v>0</v>
      </c>
      <c r="E18" s="468">
        <v>0</v>
      </c>
      <c r="F18" s="480">
        <v>43110</v>
      </c>
      <c r="G18" s="468">
        <v>77.73</v>
      </c>
      <c r="H18" s="468">
        <v>0</v>
      </c>
      <c r="I18" s="468">
        <v>0</v>
      </c>
      <c r="J18" s="480">
        <v>43143</v>
      </c>
      <c r="K18" s="467" t="s">
        <v>7</v>
      </c>
      <c r="L18" s="467" t="s">
        <v>7</v>
      </c>
      <c r="M18" s="467" t="s">
        <v>7</v>
      </c>
      <c r="N18" s="467" t="s">
        <v>7</v>
      </c>
      <c r="O18" s="467" t="s">
        <v>7</v>
      </c>
      <c r="P18" s="467" t="s">
        <v>7</v>
      </c>
      <c r="Q18" s="467" t="s">
        <v>7</v>
      </c>
      <c r="R18" s="467" t="s">
        <v>7</v>
      </c>
      <c r="S18" s="467" t="s">
        <v>7</v>
      </c>
      <c r="T18" s="467" t="s">
        <v>7</v>
      </c>
      <c r="U18" s="467" t="s">
        <v>7</v>
      </c>
      <c r="V18" s="467" t="s">
        <v>7</v>
      </c>
    </row>
    <row r="19" spans="1:24" ht="15" x14ac:dyDescent="0.25">
      <c r="A19" s="580" t="s">
        <v>221</v>
      </c>
      <c r="B19" s="581"/>
      <c r="C19" s="468"/>
      <c r="D19" s="468"/>
      <c r="E19" s="468"/>
      <c r="F19" s="468"/>
      <c r="G19" s="468"/>
      <c r="H19" s="468"/>
      <c r="I19" s="468"/>
      <c r="J19" s="468"/>
      <c r="K19" s="468"/>
      <c r="L19" s="468"/>
      <c r="M19" s="468"/>
      <c r="N19" s="468"/>
      <c r="O19" s="468"/>
      <c r="P19" s="468"/>
      <c r="Q19" s="468"/>
      <c r="R19" s="468"/>
      <c r="S19" s="468"/>
      <c r="T19" s="468"/>
      <c r="U19" s="468"/>
      <c r="V19" s="468"/>
    </row>
    <row r="20" spans="1:24" ht="13.8" x14ac:dyDescent="0.25">
      <c r="A20" s="478">
        <v>4</v>
      </c>
      <c r="B20" s="479" t="s">
        <v>209</v>
      </c>
      <c r="C20" s="468">
        <v>0</v>
      </c>
      <c r="D20" s="468">
        <v>0</v>
      </c>
      <c r="E20" s="468">
        <v>0</v>
      </c>
      <c r="F20" s="468">
        <v>0</v>
      </c>
      <c r="G20" s="468">
        <v>0</v>
      </c>
      <c r="H20" s="468">
        <v>0</v>
      </c>
      <c r="I20" s="468">
        <v>0</v>
      </c>
      <c r="J20" s="468">
        <v>0</v>
      </c>
      <c r="K20" s="467" t="s">
        <v>7</v>
      </c>
      <c r="L20" s="467" t="s">
        <v>7</v>
      </c>
      <c r="M20" s="467" t="s">
        <v>7</v>
      </c>
      <c r="N20" s="467" t="s">
        <v>7</v>
      </c>
      <c r="O20" s="467" t="s">
        <v>7</v>
      </c>
      <c r="P20" s="467" t="s">
        <v>7</v>
      </c>
      <c r="Q20" s="467" t="s">
        <v>7</v>
      </c>
      <c r="R20" s="467" t="s">
        <v>7</v>
      </c>
      <c r="S20" s="467" t="s">
        <v>7</v>
      </c>
      <c r="T20" s="467" t="s">
        <v>7</v>
      </c>
      <c r="U20" s="467" t="s">
        <v>7</v>
      </c>
      <c r="V20" s="467" t="s">
        <v>7</v>
      </c>
    </row>
    <row r="21" spans="1:24" ht="13.8" x14ac:dyDescent="0.25">
      <c r="A21" s="478">
        <v>5</v>
      </c>
      <c r="B21" s="479" t="s">
        <v>139</v>
      </c>
      <c r="C21" s="468">
        <v>0</v>
      </c>
      <c r="D21" s="468">
        <v>0</v>
      </c>
      <c r="E21" s="468">
        <v>0</v>
      </c>
      <c r="F21" s="468">
        <v>0</v>
      </c>
      <c r="G21" s="468">
        <v>0</v>
      </c>
      <c r="H21" s="468">
        <v>0</v>
      </c>
      <c r="I21" s="468">
        <v>0</v>
      </c>
      <c r="J21" s="468">
        <v>0</v>
      </c>
      <c r="K21" s="467" t="s">
        <v>7</v>
      </c>
      <c r="L21" s="467" t="s">
        <v>7</v>
      </c>
      <c r="M21" s="467" t="s">
        <v>7</v>
      </c>
      <c r="N21" s="467" t="s">
        <v>7</v>
      </c>
      <c r="O21" s="467" t="s">
        <v>7</v>
      </c>
      <c r="P21" s="467" t="s">
        <v>7</v>
      </c>
      <c r="Q21" s="467" t="s">
        <v>7</v>
      </c>
      <c r="R21" s="467" t="s">
        <v>7</v>
      </c>
      <c r="S21" s="467" t="s">
        <v>7</v>
      </c>
      <c r="T21" s="467" t="s">
        <v>7</v>
      </c>
      <c r="U21" s="467" t="s">
        <v>7</v>
      </c>
      <c r="V21" s="467" t="s">
        <v>7</v>
      </c>
    </row>
    <row r="24" spans="1:24" ht="13.8" x14ac:dyDescent="0.25">
      <c r="A24" s="582" t="s">
        <v>172</v>
      </c>
      <c r="B24" s="582"/>
      <c r="C24" s="582"/>
      <c r="D24" s="582"/>
      <c r="E24" s="582"/>
      <c r="F24" s="582"/>
      <c r="G24" s="582"/>
      <c r="H24" s="582"/>
      <c r="I24" s="582"/>
      <c r="J24" s="582"/>
      <c r="K24" s="582"/>
      <c r="L24" s="582"/>
      <c r="M24" s="582"/>
      <c r="N24" s="582"/>
      <c r="O24" s="582"/>
      <c r="P24" s="582"/>
      <c r="Q24" s="582"/>
      <c r="R24" s="582"/>
      <c r="S24" s="582"/>
      <c r="T24" s="582"/>
      <c r="U24" s="582"/>
      <c r="V24" s="582"/>
    </row>
    <row r="25" spans="1:24" ht="13.8" x14ac:dyDescent="0.25">
      <c r="A25" s="194"/>
      <c r="B25" s="194"/>
      <c r="C25" s="194"/>
      <c r="D25" s="194"/>
      <c r="E25" s="194"/>
      <c r="F25" s="194"/>
      <c r="G25" s="194"/>
      <c r="H25" s="194"/>
      <c r="I25" s="194"/>
      <c r="J25" s="194"/>
      <c r="K25" s="194"/>
      <c r="L25" s="194"/>
      <c r="M25" s="194"/>
      <c r="N25" s="194"/>
      <c r="O25" s="194"/>
      <c r="P25" s="194"/>
      <c r="Q25" s="194"/>
      <c r="R25" s="194"/>
      <c r="S25" s="194"/>
      <c r="T25" s="194"/>
      <c r="U25" s="194"/>
      <c r="V25" s="194"/>
    </row>
    <row r="26" spans="1:24" x14ac:dyDescent="0.25">
      <c r="A26" s="88"/>
      <c r="B26" s="88"/>
      <c r="C26" s="88"/>
      <c r="D26" s="88"/>
      <c r="E26" s="88"/>
      <c r="F26" s="88"/>
      <c r="G26" s="88"/>
      <c r="H26" s="88"/>
      <c r="I26" s="88"/>
      <c r="J26" s="88"/>
      <c r="K26" s="88"/>
      <c r="L26" s="88"/>
      <c r="M26" s="88"/>
      <c r="N26" s="88"/>
      <c r="O26" s="88"/>
      <c r="P26" s="88"/>
      <c r="Q26" s="88"/>
      <c r="R26" s="88"/>
    </row>
    <row r="27" spans="1:24" ht="15.6" x14ac:dyDescent="0.3">
      <c r="A27" s="101" t="s">
        <v>12</v>
      </c>
      <c r="B27" s="101"/>
      <c r="C27" s="101"/>
      <c r="D27" s="101"/>
      <c r="E27" s="101"/>
      <c r="F27" s="101"/>
      <c r="G27" s="101"/>
      <c r="H27" s="101"/>
      <c r="I27" s="101"/>
      <c r="J27" s="101"/>
      <c r="K27" s="101"/>
      <c r="L27" s="101"/>
      <c r="M27" s="101"/>
      <c r="N27" s="583" t="s">
        <v>13</v>
      </c>
      <c r="O27" s="583"/>
      <c r="P27" s="583"/>
      <c r="Q27" s="583"/>
      <c r="R27" s="583"/>
      <c r="S27" s="583"/>
      <c r="T27" s="583"/>
      <c r="U27" s="583"/>
      <c r="V27" s="583"/>
    </row>
    <row r="28" spans="1:24" ht="15.6" x14ac:dyDescent="0.25">
      <c r="A28" s="583" t="s">
        <v>14</v>
      </c>
      <c r="B28" s="583"/>
      <c r="C28" s="583"/>
      <c r="D28" s="583"/>
      <c r="E28" s="583"/>
      <c r="F28" s="583"/>
      <c r="G28" s="583"/>
      <c r="H28" s="583"/>
      <c r="I28" s="583"/>
      <c r="J28" s="583"/>
      <c r="K28" s="583"/>
      <c r="L28" s="583"/>
      <c r="M28" s="583"/>
      <c r="N28" s="583"/>
      <c r="O28" s="583"/>
      <c r="P28" s="583"/>
      <c r="Q28" s="583"/>
      <c r="R28" s="583"/>
      <c r="S28" s="583"/>
      <c r="T28" s="583"/>
      <c r="U28" s="583"/>
      <c r="V28" s="583"/>
    </row>
    <row r="29" spans="1:24" ht="15.6" x14ac:dyDescent="0.25">
      <c r="A29" s="583" t="s">
        <v>15</v>
      </c>
      <c r="B29" s="583"/>
      <c r="C29" s="583"/>
      <c r="D29" s="583"/>
      <c r="E29" s="583"/>
      <c r="F29" s="583"/>
      <c r="G29" s="583"/>
      <c r="H29" s="583"/>
      <c r="I29" s="583"/>
      <c r="J29" s="583"/>
      <c r="K29" s="583"/>
      <c r="L29" s="583"/>
      <c r="M29" s="583"/>
      <c r="N29" s="583"/>
      <c r="O29" s="583"/>
      <c r="P29" s="583"/>
      <c r="Q29" s="583"/>
      <c r="R29" s="583"/>
      <c r="S29" s="583"/>
      <c r="T29" s="583"/>
      <c r="U29" s="583"/>
      <c r="V29" s="583"/>
    </row>
    <row r="30" spans="1:24" x14ac:dyDescent="0.25">
      <c r="A30" s="88"/>
      <c r="B30" s="88"/>
      <c r="C30" s="88"/>
      <c r="D30" s="88"/>
      <c r="E30" s="88"/>
      <c r="F30" s="88"/>
      <c r="G30" s="88"/>
      <c r="H30" s="88"/>
      <c r="I30" s="88"/>
      <c r="J30" s="88"/>
      <c r="K30" s="88"/>
      <c r="L30" s="88"/>
      <c r="M30" s="88"/>
      <c r="V30" s="579" t="s">
        <v>86</v>
      </c>
      <c r="W30" s="579"/>
      <c r="X30" s="579"/>
    </row>
  </sheetData>
  <mergeCells count="33">
    <mergeCell ref="V30:X30"/>
    <mergeCell ref="A14:B14"/>
    <mergeCell ref="A19:B19"/>
    <mergeCell ref="A24:V24"/>
    <mergeCell ref="N27:V27"/>
    <mergeCell ref="A28:V28"/>
    <mergeCell ref="A29:V29"/>
    <mergeCell ref="A8:A12"/>
    <mergeCell ref="B8:B12"/>
    <mergeCell ref="C8:E8"/>
    <mergeCell ref="F8:F12"/>
    <mergeCell ref="G8:N8"/>
    <mergeCell ref="G10:I11"/>
    <mergeCell ref="J10:J12"/>
    <mergeCell ref="K10:M11"/>
    <mergeCell ref="N10:N12"/>
    <mergeCell ref="C3:N3"/>
    <mergeCell ref="B5:S5"/>
    <mergeCell ref="U5:V5"/>
    <mergeCell ref="A7:B7"/>
    <mergeCell ref="O7:V7"/>
    <mergeCell ref="O8:V8"/>
    <mergeCell ref="C9:C12"/>
    <mergeCell ref="D9:D12"/>
    <mergeCell ref="E9:E12"/>
    <mergeCell ref="G9:J9"/>
    <mergeCell ref="V10:V12"/>
    <mergeCell ref="S10:U11"/>
    <mergeCell ref="K9:N9"/>
    <mergeCell ref="O9:R9"/>
    <mergeCell ref="S9:V9"/>
    <mergeCell ref="R10:R12"/>
    <mergeCell ref="O10:Q11"/>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Normal="70" zoomScaleSheetLayoutView="100" workbookViewId="0">
      <selection activeCell="A7" sqref="A7:D7"/>
    </sheetView>
  </sheetViews>
  <sheetFormatPr defaultColWidth="9.109375" defaultRowHeight="13.2" x14ac:dyDescent="0.25"/>
  <cols>
    <col min="1" max="1" width="5.5546875" style="272" customWidth="1"/>
    <col min="2" max="2" width="8.88671875" style="272" customWidth="1"/>
    <col min="3" max="3" width="10.33203125" style="272" customWidth="1"/>
    <col min="4" max="4" width="12.88671875" style="272" customWidth="1"/>
    <col min="5" max="5" width="8.6640625" style="258" customWidth="1"/>
    <col min="6" max="7" width="8" style="258" customWidth="1"/>
    <col min="8" max="10" width="8.109375" style="258" customWidth="1"/>
    <col min="11" max="11" width="8.44140625" style="258" customWidth="1"/>
    <col min="12" max="12" width="8.109375" style="258" customWidth="1"/>
    <col min="13" max="13" width="11.33203125" style="258" customWidth="1"/>
    <col min="14" max="14" width="11.88671875" style="258" customWidth="1"/>
    <col min="15" max="16384" width="9.109375" style="258"/>
  </cols>
  <sheetData>
    <row r="1" spans="1:14" ht="12.75" customHeight="1" x14ac:dyDescent="0.3">
      <c r="D1" s="765"/>
      <c r="E1" s="765"/>
      <c r="F1" s="272"/>
      <c r="G1" s="272"/>
      <c r="H1" s="272"/>
      <c r="I1" s="272"/>
      <c r="J1" s="272"/>
      <c r="K1" s="272"/>
      <c r="L1" s="272"/>
      <c r="M1" s="767" t="s">
        <v>765</v>
      </c>
      <c r="N1" s="767"/>
    </row>
    <row r="2" spans="1:14" ht="15.6" x14ac:dyDescent="0.3">
      <c r="A2" s="763" t="s">
        <v>0</v>
      </c>
      <c r="B2" s="763"/>
      <c r="C2" s="763"/>
      <c r="D2" s="763"/>
      <c r="E2" s="763"/>
      <c r="F2" s="763"/>
      <c r="G2" s="763"/>
      <c r="H2" s="763"/>
      <c r="I2" s="763"/>
      <c r="J2" s="763"/>
      <c r="K2" s="763"/>
      <c r="L2" s="763"/>
      <c r="M2" s="763"/>
      <c r="N2" s="763"/>
    </row>
    <row r="3" spans="1:14" ht="17.399999999999999" x14ac:dyDescent="0.3">
      <c r="A3" s="764" t="s">
        <v>674</v>
      </c>
      <c r="B3" s="764"/>
      <c r="C3" s="764"/>
      <c r="D3" s="764"/>
      <c r="E3" s="764"/>
      <c r="F3" s="764"/>
      <c r="G3" s="764"/>
      <c r="H3" s="764"/>
      <c r="I3" s="764"/>
      <c r="J3" s="764"/>
      <c r="K3" s="764"/>
      <c r="L3" s="764"/>
      <c r="M3" s="764"/>
      <c r="N3" s="764"/>
    </row>
    <row r="4" spans="1:14" ht="9.75" customHeight="1" x14ac:dyDescent="0.25">
      <c r="A4" s="778" t="s">
        <v>762</v>
      </c>
      <c r="B4" s="778"/>
      <c r="C4" s="778"/>
      <c r="D4" s="778"/>
      <c r="E4" s="778"/>
      <c r="F4" s="778"/>
      <c r="G4" s="778"/>
      <c r="H4" s="778"/>
      <c r="I4" s="778"/>
      <c r="J4" s="778"/>
      <c r="K4" s="778"/>
      <c r="L4" s="778"/>
      <c r="M4" s="778"/>
      <c r="N4" s="778"/>
    </row>
    <row r="5" spans="1:14" s="259" customFormat="1" ht="18.75" customHeight="1" x14ac:dyDescent="0.25">
      <c r="A5" s="778"/>
      <c r="B5" s="778"/>
      <c r="C5" s="778"/>
      <c r="D5" s="778"/>
      <c r="E5" s="778"/>
      <c r="F5" s="778"/>
      <c r="G5" s="778"/>
      <c r="H5" s="778"/>
      <c r="I5" s="778"/>
      <c r="J5" s="778"/>
      <c r="K5" s="778"/>
      <c r="L5" s="778"/>
      <c r="M5" s="778"/>
      <c r="N5" s="778"/>
    </row>
    <row r="6" spans="1:14" x14ac:dyDescent="0.25">
      <c r="A6" s="766"/>
      <c r="B6" s="766"/>
      <c r="C6" s="766"/>
      <c r="D6" s="766"/>
      <c r="E6" s="766"/>
      <c r="F6" s="766"/>
      <c r="G6" s="766"/>
      <c r="H6" s="766"/>
      <c r="I6" s="766"/>
      <c r="J6" s="766"/>
      <c r="K6" s="766"/>
      <c r="L6" s="766"/>
      <c r="M6" s="766"/>
      <c r="N6" s="766"/>
    </row>
    <row r="7" spans="1:14" x14ac:dyDescent="0.25">
      <c r="A7" s="406" t="s">
        <v>835</v>
      </c>
      <c r="B7" s="406"/>
      <c r="D7" s="399"/>
      <c r="E7" s="272"/>
      <c r="F7" s="272"/>
      <c r="G7" s="272"/>
      <c r="H7" s="769"/>
      <c r="I7" s="769"/>
      <c r="J7" s="769"/>
      <c r="K7" s="769"/>
      <c r="L7" s="769"/>
      <c r="M7" s="769"/>
      <c r="N7" s="769"/>
    </row>
    <row r="8" spans="1:14" ht="24.75" customHeight="1" x14ac:dyDescent="0.25">
      <c r="A8" s="703" t="s">
        <v>2</v>
      </c>
      <c r="B8" s="703" t="s">
        <v>3</v>
      </c>
      <c r="C8" s="776" t="s">
        <v>511</v>
      </c>
      <c r="D8" s="773" t="s">
        <v>87</v>
      </c>
      <c r="E8" s="770" t="s">
        <v>88</v>
      </c>
      <c r="F8" s="771"/>
      <c r="G8" s="771"/>
      <c r="H8" s="772"/>
      <c r="I8" s="770" t="s">
        <v>755</v>
      </c>
      <c r="J8" s="771"/>
      <c r="K8" s="771"/>
      <c r="L8" s="771"/>
      <c r="M8" s="771"/>
      <c r="N8" s="771"/>
    </row>
    <row r="9" spans="1:14" ht="44.4" customHeight="1" x14ac:dyDescent="0.25">
      <c r="A9" s="703"/>
      <c r="B9" s="703"/>
      <c r="C9" s="777"/>
      <c r="D9" s="774"/>
      <c r="E9" s="310" t="s">
        <v>188</v>
      </c>
      <c r="F9" s="310" t="s">
        <v>121</v>
      </c>
      <c r="G9" s="310" t="s">
        <v>122</v>
      </c>
      <c r="H9" s="310" t="s">
        <v>460</v>
      </c>
      <c r="I9" s="310" t="s">
        <v>19</v>
      </c>
      <c r="J9" s="310" t="s">
        <v>756</v>
      </c>
      <c r="K9" s="310" t="s">
        <v>757</v>
      </c>
      <c r="L9" s="310" t="s">
        <v>758</v>
      </c>
      <c r="M9" s="310" t="s">
        <v>759</v>
      </c>
      <c r="N9" s="310" t="s">
        <v>760</v>
      </c>
    </row>
    <row r="10" spans="1:14" s="260" customFormat="1" x14ac:dyDescent="0.25">
      <c r="A10" s="310">
        <v>1</v>
      </c>
      <c r="B10" s="310">
        <v>2</v>
      </c>
      <c r="C10" s="310">
        <v>3</v>
      </c>
      <c r="D10" s="310">
        <v>8</v>
      </c>
      <c r="E10" s="310">
        <v>9</v>
      </c>
      <c r="F10" s="310">
        <v>10</v>
      </c>
      <c r="G10" s="310">
        <v>11</v>
      </c>
      <c r="H10" s="310">
        <v>12</v>
      </c>
      <c r="I10" s="310">
        <v>13</v>
      </c>
      <c r="J10" s="310">
        <v>14</v>
      </c>
      <c r="K10" s="310">
        <v>15</v>
      </c>
      <c r="L10" s="310">
        <v>16</v>
      </c>
      <c r="M10" s="310">
        <v>17</v>
      </c>
      <c r="N10" s="310">
        <v>18</v>
      </c>
    </row>
    <row r="11" spans="1:14" x14ac:dyDescent="0.25">
      <c r="A11" s="276">
        <v>1</v>
      </c>
      <c r="B11" s="277"/>
      <c r="C11" s="277"/>
      <c r="D11" s="312"/>
      <c r="E11" s="277"/>
      <c r="F11" s="277"/>
      <c r="G11" s="277"/>
      <c r="H11" s="277"/>
      <c r="I11" s="277"/>
      <c r="J11" s="277"/>
      <c r="K11" s="277"/>
      <c r="L11" s="277"/>
      <c r="M11" s="277"/>
      <c r="N11" s="277"/>
    </row>
    <row r="12" spans="1:14" x14ac:dyDescent="0.25">
      <c r="A12" s="276">
        <v>2</v>
      </c>
      <c r="B12" s="277"/>
      <c r="C12" s="277"/>
      <c r="D12" s="312"/>
      <c r="E12" s="277"/>
      <c r="F12" s="277"/>
      <c r="G12" s="277"/>
      <c r="H12" s="277"/>
      <c r="I12" s="277"/>
      <c r="J12" s="277"/>
      <c r="K12" s="277"/>
      <c r="L12" s="277"/>
      <c r="M12" s="277"/>
      <c r="N12" s="277"/>
    </row>
    <row r="13" spans="1:14" x14ac:dyDescent="0.25">
      <c r="A13" s="276">
        <v>3</v>
      </c>
      <c r="B13" s="277"/>
      <c r="C13" s="277"/>
      <c r="D13" s="312"/>
      <c r="E13" s="277"/>
      <c r="F13" s="277"/>
      <c r="G13" s="277"/>
      <c r="H13" s="277"/>
      <c r="I13" s="277"/>
      <c r="J13" s="277"/>
      <c r="K13" s="277"/>
      <c r="L13" s="277"/>
      <c r="M13" s="277"/>
      <c r="N13" s="277"/>
    </row>
    <row r="14" spans="1:14" x14ac:dyDescent="0.25">
      <c r="A14" s="276">
        <v>4</v>
      </c>
      <c r="B14" s="277"/>
      <c r="C14" s="277"/>
      <c r="D14" s="312"/>
      <c r="E14" s="277"/>
      <c r="F14" s="277"/>
      <c r="G14" s="277"/>
      <c r="H14" s="277"/>
      <c r="I14" s="277"/>
      <c r="J14" s="277"/>
      <c r="K14" s="277"/>
      <c r="L14" s="277"/>
      <c r="M14" s="277"/>
      <c r="N14" s="277"/>
    </row>
    <row r="15" spans="1:14" x14ac:dyDescent="0.25">
      <c r="A15" s="276">
        <v>5</v>
      </c>
      <c r="B15" s="277"/>
      <c r="C15" s="277"/>
      <c r="D15" s="312"/>
      <c r="E15" s="277"/>
      <c r="F15" s="277"/>
      <c r="G15" s="277"/>
      <c r="H15" s="277"/>
      <c r="I15" s="277"/>
      <c r="J15" s="277"/>
      <c r="K15" s="277"/>
      <c r="L15" s="277"/>
      <c r="M15" s="277"/>
      <c r="N15" s="277"/>
    </row>
    <row r="16" spans="1:14" x14ac:dyDescent="0.25">
      <c r="A16" s="276">
        <v>6</v>
      </c>
      <c r="B16" s="277"/>
      <c r="C16" s="277"/>
      <c r="D16" s="312"/>
      <c r="E16" s="277"/>
      <c r="F16" s="277"/>
      <c r="G16" s="277"/>
      <c r="H16" s="277"/>
      <c r="I16" s="277"/>
      <c r="J16" s="277"/>
      <c r="K16" s="277"/>
      <c r="L16" s="277"/>
      <c r="M16" s="277"/>
      <c r="N16" s="277"/>
    </row>
    <row r="17" spans="1:14" x14ac:dyDescent="0.25">
      <c r="A17" s="276">
        <v>7</v>
      </c>
      <c r="B17" s="277"/>
      <c r="C17" s="277"/>
      <c r="D17" s="312"/>
      <c r="E17" s="277"/>
      <c r="F17" s="277"/>
      <c r="G17" s="277"/>
      <c r="H17" s="277"/>
      <c r="I17" s="277"/>
      <c r="J17" s="277"/>
      <c r="K17" s="277"/>
      <c r="L17" s="277"/>
      <c r="M17" s="277"/>
      <c r="N17" s="277"/>
    </row>
    <row r="18" spans="1:14" x14ac:dyDescent="0.25">
      <c r="A18" s="276">
        <v>8</v>
      </c>
      <c r="B18" s="277"/>
      <c r="C18" s="277"/>
      <c r="D18" s="312"/>
      <c r="E18" s="277"/>
      <c r="F18" s="277"/>
      <c r="G18" s="277"/>
      <c r="H18" s="277"/>
      <c r="I18" s="277"/>
      <c r="J18" s="277"/>
      <c r="K18" s="277"/>
      <c r="L18" s="277"/>
      <c r="M18" s="277"/>
      <c r="N18" s="277"/>
    </row>
    <row r="19" spans="1:14" x14ac:dyDescent="0.25">
      <c r="A19" s="276">
        <v>9</v>
      </c>
      <c r="B19" s="277"/>
      <c r="C19" s="277"/>
      <c r="D19" s="312"/>
      <c r="E19" s="277"/>
      <c r="F19" s="277"/>
      <c r="G19" s="277"/>
      <c r="H19" s="277"/>
      <c r="I19" s="277"/>
      <c r="J19" s="277"/>
      <c r="K19" s="277"/>
      <c r="L19" s="277"/>
      <c r="M19" s="277"/>
      <c r="N19" s="277"/>
    </row>
    <row r="20" spans="1:14" x14ac:dyDescent="0.25">
      <c r="A20" s="276">
        <v>10</v>
      </c>
      <c r="B20" s="277"/>
      <c r="C20" s="277"/>
      <c r="D20" s="312"/>
      <c r="E20" s="277"/>
      <c r="F20" s="277"/>
      <c r="G20" s="277"/>
      <c r="H20" s="277"/>
      <c r="I20" s="277"/>
      <c r="J20" s="277"/>
      <c r="K20" s="277"/>
      <c r="L20" s="277"/>
      <c r="M20" s="277"/>
      <c r="N20" s="277"/>
    </row>
    <row r="21" spans="1:14" x14ac:dyDescent="0.25">
      <c r="A21" s="276">
        <v>11</v>
      </c>
      <c r="B21" s="277"/>
      <c r="C21" s="277"/>
      <c r="D21" s="312"/>
      <c r="E21" s="277"/>
      <c r="F21" s="277"/>
      <c r="G21" s="277"/>
      <c r="H21" s="277"/>
      <c r="I21" s="277"/>
      <c r="J21" s="277"/>
      <c r="K21" s="277"/>
      <c r="L21" s="277"/>
      <c r="M21" s="277"/>
      <c r="N21" s="277"/>
    </row>
    <row r="22" spans="1:14" x14ac:dyDescent="0.25">
      <c r="A22" s="278" t="s">
        <v>7</v>
      </c>
      <c r="B22" s="277"/>
      <c r="C22" s="277"/>
      <c r="D22" s="312"/>
      <c r="E22" s="277"/>
      <c r="F22" s="277"/>
      <c r="G22" s="277"/>
      <c r="H22" s="277"/>
      <c r="I22" s="277"/>
      <c r="J22" s="277"/>
      <c r="K22" s="277"/>
      <c r="L22" s="277"/>
      <c r="M22" s="277"/>
      <c r="N22" s="277"/>
    </row>
    <row r="23" spans="1:14" x14ac:dyDescent="0.25">
      <c r="A23" s="278" t="s">
        <v>7</v>
      </c>
      <c r="B23" s="277"/>
      <c r="C23" s="277"/>
      <c r="D23" s="312"/>
      <c r="E23" s="277"/>
      <c r="F23" s="277"/>
      <c r="G23" s="277"/>
      <c r="H23" s="277"/>
      <c r="I23" s="277"/>
      <c r="J23" s="277"/>
      <c r="K23" s="277"/>
      <c r="L23" s="277"/>
      <c r="M23" s="277"/>
      <c r="N23" s="277"/>
    </row>
    <row r="24" spans="1:14" x14ac:dyDescent="0.25">
      <c r="A24" s="278" t="s">
        <v>7</v>
      </c>
      <c r="B24" s="277"/>
      <c r="C24" s="277"/>
      <c r="D24" s="312"/>
      <c r="E24" s="277"/>
      <c r="F24" s="277"/>
      <c r="G24" s="277"/>
      <c r="H24" s="277"/>
      <c r="I24" s="277"/>
      <c r="J24" s="277"/>
      <c r="K24" s="277"/>
      <c r="L24" s="277"/>
      <c r="M24" s="277"/>
      <c r="N24" s="277"/>
    </row>
    <row r="25" spans="1:14" x14ac:dyDescent="0.25">
      <c r="A25" s="279"/>
      <c r="B25" s="279"/>
      <c r="C25" s="279"/>
      <c r="D25" s="279"/>
      <c r="E25" s="272"/>
      <c r="F25" s="272"/>
      <c r="G25" s="272"/>
      <c r="H25" s="272"/>
      <c r="I25" s="272"/>
      <c r="J25" s="272"/>
      <c r="K25" s="272"/>
      <c r="L25" s="272"/>
      <c r="M25" s="272"/>
      <c r="N25" s="272"/>
    </row>
    <row r="26" spans="1:14" x14ac:dyDescent="0.25">
      <c r="A26" s="280" t="s">
        <v>8</v>
      </c>
      <c r="B26" s="281"/>
      <c r="C26" s="281"/>
      <c r="D26" s="279"/>
      <c r="E26" s="272"/>
      <c r="F26" s="272"/>
      <c r="G26" s="272"/>
      <c r="H26" s="272"/>
      <c r="I26" s="272"/>
      <c r="J26" s="272"/>
      <c r="K26" s="272"/>
      <c r="L26" s="272"/>
      <c r="M26" s="272"/>
      <c r="N26" s="272"/>
    </row>
    <row r="27" spans="1:14" x14ac:dyDescent="0.25">
      <c r="A27" s="282" t="s">
        <v>9</v>
      </c>
      <c r="B27" s="282"/>
      <c r="C27" s="282"/>
      <c r="E27" s="272"/>
      <c r="F27" s="272"/>
      <c r="G27" s="272"/>
      <c r="H27" s="272"/>
      <c r="I27" s="272"/>
      <c r="J27" s="272"/>
      <c r="K27" s="272"/>
      <c r="L27" s="272"/>
      <c r="M27" s="272"/>
      <c r="N27" s="272"/>
    </row>
    <row r="28" spans="1:14" x14ac:dyDescent="0.25">
      <c r="A28" s="282" t="s">
        <v>10</v>
      </c>
      <c r="B28" s="282"/>
      <c r="C28" s="282"/>
      <c r="E28" s="272"/>
      <c r="F28" s="272"/>
      <c r="G28" s="272"/>
      <c r="H28" s="272"/>
      <c r="I28" s="272"/>
      <c r="J28" s="272"/>
      <c r="K28" s="272"/>
      <c r="L28" s="272"/>
      <c r="M28" s="272"/>
      <c r="N28" s="272"/>
    </row>
    <row r="29" spans="1:14" x14ac:dyDescent="0.25">
      <c r="A29" s="282"/>
      <c r="B29" s="282"/>
      <c r="C29" s="282"/>
      <c r="E29" s="272"/>
      <c r="F29" s="272"/>
      <c r="G29" s="272"/>
      <c r="H29" s="272"/>
      <c r="I29" s="272"/>
      <c r="J29" s="272"/>
      <c r="K29" s="272"/>
      <c r="L29" s="272"/>
      <c r="M29" s="272"/>
      <c r="N29" s="272"/>
    </row>
    <row r="30" spans="1:14" x14ac:dyDescent="0.25">
      <c r="A30" s="282"/>
      <c r="B30" s="282"/>
      <c r="C30" s="282"/>
      <c r="E30" s="272"/>
      <c r="F30" s="272"/>
      <c r="G30" s="272"/>
      <c r="H30" s="272"/>
      <c r="I30" s="272"/>
      <c r="J30" s="272"/>
      <c r="K30" s="272"/>
      <c r="L30" s="272"/>
      <c r="M30" s="272"/>
      <c r="N30" s="272"/>
    </row>
    <row r="31" spans="1:14" x14ac:dyDescent="0.25">
      <c r="A31" s="282" t="s">
        <v>12</v>
      </c>
      <c r="D31" s="282"/>
      <c r="E31" s="272"/>
      <c r="F31" s="282"/>
      <c r="G31" s="282"/>
      <c r="H31" s="282"/>
      <c r="I31" s="282"/>
      <c r="J31" s="282"/>
      <c r="K31" s="282"/>
      <c r="L31" s="282"/>
      <c r="M31" s="282"/>
      <c r="N31" s="282"/>
    </row>
    <row r="32" spans="1:14" ht="12.75" customHeight="1" x14ac:dyDescent="0.25">
      <c r="E32" s="282"/>
      <c r="F32" s="775" t="s">
        <v>14</v>
      </c>
      <c r="G32" s="775"/>
      <c r="H32" s="775"/>
      <c r="I32" s="775"/>
      <c r="J32" s="775"/>
      <c r="K32" s="775"/>
      <c r="L32" s="775"/>
      <c r="M32" s="775"/>
      <c r="N32" s="775"/>
    </row>
    <row r="33" spans="1:14" ht="12.75" customHeight="1" x14ac:dyDescent="0.25">
      <c r="E33" s="775" t="s">
        <v>89</v>
      </c>
      <c r="F33" s="775"/>
      <c r="G33" s="775"/>
      <c r="H33" s="775"/>
      <c r="I33" s="775"/>
      <c r="J33" s="775"/>
      <c r="K33" s="775"/>
      <c r="L33" s="775"/>
      <c r="M33" s="775"/>
      <c r="N33" s="775"/>
    </row>
    <row r="34" spans="1:14" x14ac:dyDescent="0.25">
      <c r="A34" s="282"/>
      <c r="B34" s="282"/>
      <c r="E34" s="272"/>
      <c r="F34" s="282"/>
      <c r="G34" s="282"/>
      <c r="H34" s="282"/>
      <c r="I34" s="282"/>
      <c r="J34" s="282"/>
      <c r="K34" s="282"/>
      <c r="L34" s="282"/>
      <c r="M34" s="282"/>
      <c r="N34" s="282"/>
    </row>
    <row r="36" spans="1:14" x14ac:dyDescent="0.25">
      <c r="A36" s="768"/>
      <c r="B36" s="768"/>
      <c r="C36" s="768"/>
      <c r="D36" s="768"/>
      <c r="E36" s="768"/>
      <c r="F36" s="768"/>
      <c r="G36" s="768"/>
      <c r="H36" s="768"/>
      <c r="I36" s="768"/>
      <c r="J36" s="768"/>
      <c r="K36" s="768"/>
      <c r="L36" s="768"/>
      <c r="M36" s="768"/>
      <c r="N36" s="768"/>
    </row>
  </sheetData>
  <mergeCells count="16">
    <mergeCell ref="F32:N32"/>
    <mergeCell ref="E33:N33"/>
    <mergeCell ref="A36:N36"/>
    <mergeCell ref="C8:C9"/>
    <mergeCell ref="H7:N7"/>
    <mergeCell ref="A8:A9"/>
    <mergeCell ref="B8:B9"/>
    <mergeCell ref="D8:D9"/>
    <mergeCell ref="E8:H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Normal="70" zoomScaleSheetLayoutView="100" workbookViewId="0">
      <selection activeCell="C8" sqref="C8:C9"/>
    </sheetView>
  </sheetViews>
  <sheetFormatPr defaultColWidth="9.109375" defaultRowHeight="13.2" x14ac:dyDescent="0.25"/>
  <cols>
    <col min="1" max="1" width="5.5546875" style="272" customWidth="1"/>
    <col min="2" max="2" width="8.88671875" style="272" customWidth="1"/>
    <col min="3" max="3" width="10.33203125" style="272" customWidth="1"/>
    <col min="4" max="4" width="12.88671875" style="272" customWidth="1"/>
    <col min="5" max="5" width="8.6640625" style="258" customWidth="1"/>
    <col min="6" max="7" width="8" style="258" customWidth="1"/>
    <col min="8" max="10" width="8.109375" style="258" customWidth="1"/>
    <col min="11" max="11" width="8.44140625" style="258" customWidth="1"/>
    <col min="12" max="12" width="8.109375" style="258" customWidth="1"/>
    <col min="13" max="13" width="11.33203125" style="258" customWidth="1"/>
    <col min="14" max="14" width="11.88671875" style="258" customWidth="1"/>
    <col min="15" max="16384" width="9.109375" style="258"/>
  </cols>
  <sheetData>
    <row r="1" spans="1:14" ht="12.75" customHeight="1" x14ac:dyDescent="0.3">
      <c r="D1" s="765"/>
      <c r="E1" s="765"/>
      <c r="F1" s="272"/>
      <c r="G1" s="272"/>
      <c r="H1" s="272"/>
      <c r="I1" s="272"/>
      <c r="J1" s="272"/>
      <c r="K1" s="272"/>
      <c r="L1" s="272"/>
      <c r="M1" s="767" t="s">
        <v>789</v>
      </c>
      <c r="N1" s="767"/>
    </row>
    <row r="2" spans="1:14" ht="15.6" x14ac:dyDescent="0.3">
      <c r="A2" s="763" t="s">
        <v>0</v>
      </c>
      <c r="B2" s="763"/>
      <c r="C2" s="763"/>
      <c r="D2" s="763"/>
      <c r="E2" s="763"/>
      <c r="F2" s="763"/>
      <c r="G2" s="763"/>
      <c r="H2" s="763"/>
      <c r="I2" s="763"/>
      <c r="J2" s="763"/>
      <c r="K2" s="763"/>
      <c r="L2" s="763"/>
      <c r="M2" s="763"/>
      <c r="N2" s="763"/>
    </row>
    <row r="3" spans="1:14" ht="17.399999999999999" x14ac:dyDescent="0.3">
      <c r="A3" s="764" t="s">
        <v>674</v>
      </c>
      <c r="B3" s="764"/>
      <c r="C3" s="764"/>
      <c r="D3" s="764"/>
      <c r="E3" s="764"/>
      <c r="F3" s="764"/>
      <c r="G3" s="764"/>
      <c r="H3" s="764"/>
      <c r="I3" s="764"/>
      <c r="J3" s="764"/>
      <c r="K3" s="764"/>
      <c r="L3" s="764"/>
      <c r="M3" s="764"/>
      <c r="N3" s="764"/>
    </row>
    <row r="4" spans="1:14" ht="9.75" customHeight="1" x14ac:dyDescent="0.25">
      <c r="A4" s="778" t="s">
        <v>788</v>
      </c>
      <c r="B4" s="778"/>
      <c r="C4" s="778"/>
      <c r="D4" s="778"/>
      <c r="E4" s="778"/>
      <c r="F4" s="778"/>
      <c r="G4" s="778"/>
      <c r="H4" s="778"/>
      <c r="I4" s="778"/>
      <c r="J4" s="778"/>
      <c r="K4" s="778"/>
      <c r="L4" s="778"/>
      <c r="M4" s="778"/>
      <c r="N4" s="778"/>
    </row>
    <row r="5" spans="1:14" s="259" customFormat="1" ht="18.75" customHeight="1" x14ac:dyDescent="0.25">
      <c r="A5" s="778"/>
      <c r="B5" s="778"/>
      <c r="C5" s="778"/>
      <c r="D5" s="778"/>
      <c r="E5" s="778"/>
      <c r="F5" s="778"/>
      <c r="G5" s="778"/>
      <c r="H5" s="778"/>
      <c r="I5" s="778"/>
      <c r="J5" s="778"/>
      <c r="K5" s="778"/>
      <c r="L5" s="778"/>
      <c r="M5" s="778"/>
      <c r="N5" s="778"/>
    </row>
    <row r="6" spans="1:14" x14ac:dyDescent="0.25">
      <c r="A6" s="766"/>
      <c r="B6" s="766"/>
      <c r="C6" s="766"/>
      <c r="D6" s="766"/>
      <c r="E6" s="766"/>
      <c r="F6" s="766"/>
      <c r="G6" s="766"/>
      <c r="H6" s="766"/>
      <c r="I6" s="766"/>
      <c r="J6" s="766"/>
      <c r="K6" s="766"/>
      <c r="L6" s="766"/>
      <c r="M6" s="766"/>
      <c r="N6" s="766"/>
    </row>
    <row r="7" spans="1:14" x14ac:dyDescent="0.25">
      <c r="A7" s="406" t="s">
        <v>835</v>
      </c>
      <c r="B7" s="406"/>
      <c r="D7" s="399"/>
      <c r="E7" s="272"/>
      <c r="F7" s="272"/>
      <c r="G7" s="272"/>
      <c r="H7" s="769"/>
      <c r="I7" s="769"/>
      <c r="J7" s="769"/>
      <c r="K7" s="769"/>
      <c r="L7" s="769"/>
      <c r="M7" s="769"/>
      <c r="N7" s="769"/>
    </row>
    <row r="8" spans="1:14" ht="24.75" customHeight="1" x14ac:dyDescent="0.25">
      <c r="A8" s="703" t="s">
        <v>2</v>
      </c>
      <c r="B8" s="703" t="s">
        <v>3</v>
      </c>
      <c r="C8" s="776" t="s">
        <v>511</v>
      </c>
      <c r="D8" s="773" t="s">
        <v>87</v>
      </c>
      <c r="E8" s="770" t="s">
        <v>88</v>
      </c>
      <c r="F8" s="771"/>
      <c r="G8" s="771"/>
      <c r="H8" s="772"/>
      <c r="I8" s="770" t="s">
        <v>755</v>
      </c>
      <c r="J8" s="771"/>
      <c r="K8" s="771"/>
      <c r="L8" s="771"/>
      <c r="M8" s="771"/>
      <c r="N8" s="771"/>
    </row>
    <row r="9" spans="1:14" ht="44.4" customHeight="1" x14ac:dyDescent="0.25">
      <c r="A9" s="703"/>
      <c r="B9" s="703"/>
      <c r="C9" s="777"/>
      <c r="D9" s="774"/>
      <c r="E9" s="310" t="s">
        <v>188</v>
      </c>
      <c r="F9" s="310" t="s">
        <v>121</v>
      </c>
      <c r="G9" s="310" t="s">
        <v>122</v>
      </c>
      <c r="H9" s="310" t="s">
        <v>460</v>
      </c>
      <c r="I9" s="310" t="s">
        <v>19</v>
      </c>
      <c r="J9" s="310" t="s">
        <v>756</v>
      </c>
      <c r="K9" s="310" t="s">
        <v>757</v>
      </c>
      <c r="L9" s="310" t="s">
        <v>758</v>
      </c>
      <c r="M9" s="310" t="s">
        <v>759</v>
      </c>
      <c r="N9" s="310" t="s">
        <v>760</v>
      </c>
    </row>
    <row r="10" spans="1:14" s="260" customFormat="1" x14ac:dyDescent="0.25">
      <c r="A10" s="310">
        <v>1</v>
      </c>
      <c r="B10" s="310">
        <v>2</v>
      </c>
      <c r="C10" s="310">
        <v>3</v>
      </c>
      <c r="D10" s="310">
        <v>8</v>
      </c>
      <c r="E10" s="310">
        <v>9</v>
      </c>
      <c r="F10" s="310">
        <v>10</v>
      </c>
      <c r="G10" s="310">
        <v>11</v>
      </c>
      <c r="H10" s="310">
        <v>12</v>
      </c>
      <c r="I10" s="310">
        <v>13</v>
      </c>
      <c r="J10" s="310">
        <v>14</v>
      </c>
      <c r="K10" s="310">
        <v>15</v>
      </c>
      <c r="L10" s="310">
        <v>16</v>
      </c>
      <c r="M10" s="310">
        <v>17</v>
      </c>
      <c r="N10" s="310">
        <v>18</v>
      </c>
    </row>
    <row r="11" spans="1:14" x14ac:dyDescent="0.25">
      <c r="A11" s="276">
        <v>1</v>
      </c>
      <c r="B11" s="277"/>
      <c r="C11" s="277"/>
      <c r="D11" s="312"/>
      <c r="E11" s="277"/>
      <c r="F11" s="277"/>
      <c r="G11" s="277"/>
      <c r="H11" s="277"/>
      <c r="I11" s="277"/>
      <c r="J11" s="277"/>
      <c r="K11" s="277"/>
      <c r="L11" s="277"/>
      <c r="M11" s="277"/>
      <c r="N11" s="277"/>
    </row>
    <row r="12" spans="1:14" x14ac:dyDescent="0.25">
      <c r="A12" s="276">
        <v>2</v>
      </c>
      <c r="B12" s="277"/>
      <c r="C12" s="277"/>
      <c r="D12" s="312"/>
      <c r="E12" s="277"/>
      <c r="F12" s="277"/>
      <c r="G12" s="277"/>
      <c r="H12" s="277"/>
      <c r="I12" s="277"/>
      <c r="J12" s="277"/>
      <c r="K12" s="277"/>
      <c r="L12" s="277"/>
      <c r="M12" s="277"/>
      <c r="N12" s="277"/>
    </row>
    <row r="13" spans="1:14" x14ac:dyDescent="0.25">
      <c r="A13" s="276">
        <v>3</v>
      </c>
      <c r="B13" s="277"/>
      <c r="C13" s="277"/>
      <c r="D13" s="312"/>
      <c r="E13" s="277"/>
      <c r="F13" s="277"/>
      <c r="G13" s="277"/>
      <c r="H13" s="277"/>
      <c r="I13" s="277"/>
      <c r="J13" s="277"/>
      <c r="K13" s="277"/>
      <c r="L13" s="277"/>
      <c r="M13" s="277"/>
      <c r="N13" s="277"/>
    </row>
    <row r="14" spans="1:14" x14ac:dyDescent="0.25">
      <c r="A14" s="276">
        <v>4</v>
      </c>
      <c r="B14" s="277"/>
      <c r="C14" s="277"/>
      <c r="D14" s="312"/>
      <c r="E14" s="277"/>
      <c r="F14" s="277"/>
      <c r="G14" s="277"/>
      <c r="H14" s="277"/>
      <c r="I14" s="277"/>
      <c r="J14" s="277"/>
      <c r="K14" s="277"/>
      <c r="L14" s="277"/>
      <c r="M14" s="277"/>
      <c r="N14" s="277"/>
    </row>
    <row r="15" spans="1:14" x14ac:dyDescent="0.25">
      <c r="A15" s="276">
        <v>5</v>
      </c>
      <c r="B15" s="277"/>
      <c r="C15" s="277"/>
      <c r="D15" s="312"/>
      <c r="E15" s="277"/>
      <c r="F15" s="277"/>
      <c r="G15" s="277"/>
      <c r="H15" s="277"/>
      <c r="I15" s="277"/>
      <c r="J15" s="277"/>
      <c r="K15" s="277"/>
      <c r="L15" s="277"/>
      <c r="M15" s="277"/>
      <c r="N15" s="277"/>
    </row>
    <row r="16" spans="1:14" x14ac:dyDescent="0.25">
      <c r="A16" s="276">
        <v>6</v>
      </c>
      <c r="B16" s="277"/>
      <c r="C16" s="277"/>
      <c r="D16" s="312"/>
      <c r="E16" s="277"/>
      <c r="F16" s="277"/>
      <c r="G16" s="277"/>
      <c r="H16" s="277"/>
      <c r="I16" s="277"/>
      <c r="J16" s="277"/>
      <c r="K16" s="277"/>
      <c r="L16" s="277"/>
      <c r="M16" s="277"/>
      <c r="N16" s="277"/>
    </row>
    <row r="17" spans="1:14" x14ac:dyDescent="0.25">
      <c r="A17" s="276">
        <v>7</v>
      </c>
      <c r="B17" s="277"/>
      <c r="C17" s="277"/>
      <c r="D17" s="312"/>
      <c r="E17" s="277"/>
      <c r="F17" s="277"/>
      <c r="G17" s="277"/>
      <c r="H17" s="277"/>
      <c r="I17" s="277"/>
      <c r="J17" s="277"/>
      <c r="K17" s="277"/>
      <c r="L17" s="277"/>
      <c r="M17" s="277"/>
      <c r="N17" s="277"/>
    </row>
    <row r="18" spans="1:14" x14ac:dyDescent="0.25">
      <c r="A18" s="276">
        <v>8</v>
      </c>
      <c r="B18" s="277"/>
      <c r="C18" s="277"/>
      <c r="D18" s="312"/>
      <c r="E18" s="277"/>
      <c r="F18" s="277"/>
      <c r="G18" s="277"/>
      <c r="H18" s="277"/>
      <c r="I18" s="277"/>
      <c r="J18" s="277"/>
      <c r="K18" s="277"/>
      <c r="L18" s="277"/>
      <c r="M18" s="277"/>
      <c r="N18" s="277"/>
    </row>
    <row r="19" spans="1:14" x14ac:dyDescent="0.25">
      <c r="A19" s="276">
        <v>9</v>
      </c>
      <c r="B19" s="277"/>
      <c r="C19" s="277"/>
      <c r="D19" s="312"/>
      <c r="E19" s="277"/>
      <c r="F19" s="277"/>
      <c r="G19" s="277"/>
      <c r="H19" s="277"/>
      <c r="I19" s="277"/>
      <c r="J19" s="277"/>
      <c r="K19" s="277"/>
      <c r="L19" s="277"/>
      <c r="M19" s="277"/>
      <c r="N19" s="277"/>
    </row>
    <row r="20" spans="1:14" x14ac:dyDescent="0.25">
      <c r="A20" s="276">
        <v>10</v>
      </c>
      <c r="B20" s="277"/>
      <c r="C20" s="277"/>
      <c r="D20" s="312"/>
      <c r="E20" s="277"/>
      <c r="F20" s="277"/>
      <c r="G20" s="277"/>
      <c r="H20" s="277"/>
      <c r="I20" s="277"/>
      <c r="J20" s="277"/>
      <c r="K20" s="277"/>
      <c r="L20" s="277"/>
      <c r="M20" s="277"/>
      <c r="N20" s="277"/>
    </row>
    <row r="21" spans="1:14" x14ac:dyDescent="0.25">
      <c r="A21" s="276">
        <v>11</v>
      </c>
      <c r="B21" s="277"/>
      <c r="C21" s="277"/>
      <c r="D21" s="312"/>
      <c r="E21" s="277"/>
      <c r="F21" s="277"/>
      <c r="G21" s="277"/>
      <c r="H21" s="277"/>
      <c r="I21" s="277"/>
      <c r="J21" s="277"/>
      <c r="K21" s="277"/>
      <c r="L21" s="277"/>
      <c r="M21" s="277"/>
      <c r="N21" s="277"/>
    </row>
    <row r="22" spans="1:14" x14ac:dyDescent="0.25">
      <c r="A22" s="278" t="s">
        <v>7</v>
      </c>
      <c r="B22" s="277"/>
      <c r="C22" s="277"/>
      <c r="D22" s="312"/>
      <c r="E22" s="277"/>
      <c r="F22" s="277"/>
      <c r="G22" s="277"/>
      <c r="H22" s="277"/>
      <c r="I22" s="277"/>
      <c r="J22" s="277"/>
      <c r="K22" s="277"/>
      <c r="L22" s="277"/>
      <c r="M22" s="277"/>
      <c r="N22" s="277"/>
    </row>
    <row r="23" spans="1:14" x14ac:dyDescent="0.25">
      <c r="A23" s="278" t="s">
        <v>7</v>
      </c>
      <c r="B23" s="277"/>
      <c r="C23" s="277"/>
      <c r="D23" s="312"/>
      <c r="E23" s="277"/>
      <c r="F23" s="277"/>
      <c r="G23" s="277"/>
      <c r="H23" s="277"/>
      <c r="I23" s="277"/>
      <c r="J23" s="277"/>
      <c r="K23" s="277"/>
      <c r="L23" s="277"/>
      <c r="M23" s="277"/>
      <c r="N23" s="277"/>
    </row>
    <row r="24" spans="1:14" x14ac:dyDescent="0.25">
      <c r="A24" s="278" t="s">
        <v>7</v>
      </c>
      <c r="B24" s="277"/>
      <c r="C24" s="277"/>
      <c r="D24" s="312"/>
      <c r="E24" s="277"/>
      <c r="F24" s="277"/>
      <c r="G24" s="277"/>
      <c r="H24" s="277"/>
      <c r="I24" s="277"/>
      <c r="J24" s="277"/>
      <c r="K24" s="277"/>
      <c r="L24" s="277"/>
      <c r="M24" s="277"/>
      <c r="N24" s="277"/>
    </row>
    <row r="25" spans="1:14" x14ac:dyDescent="0.25">
      <c r="A25" s="279"/>
      <c r="B25" s="279"/>
      <c r="C25" s="279"/>
      <c r="D25" s="279"/>
      <c r="E25" s="272"/>
      <c r="F25" s="272"/>
      <c r="G25" s="272"/>
      <c r="H25" s="272"/>
      <c r="I25" s="272"/>
      <c r="J25" s="272"/>
      <c r="K25" s="272"/>
      <c r="L25" s="272"/>
      <c r="M25" s="272"/>
      <c r="N25" s="272"/>
    </row>
    <row r="26" spans="1:14" x14ac:dyDescent="0.25">
      <c r="A26" s="280" t="s">
        <v>8</v>
      </c>
      <c r="B26" s="281"/>
      <c r="C26" s="281"/>
      <c r="D26" s="279"/>
      <c r="E26" s="272"/>
      <c r="F26" s="272"/>
      <c r="G26" s="272"/>
      <c r="H26" s="272"/>
      <c r="I26" s="272"/>
      <c r="J26" s="272"/>
      <c r="K26" s="272"/>
      <c r="L26" s="272"/>
      <c r="M26" s="272"/>
      <c r="N26" s="272"/>
    </row>
    <row r="27" spans="1:14" x14ac:dyDescent="0.25">
      <c r="A27" s="282" t="s">
        <v>9</v>
      </c>
      <c r="B27" s="282"/>
      <c r="C27" s="282"/>
      <c r="E27" s="272"/>
      <c r="F27" s="272"/>
      <c r="G27" s="272"/>
      <c r="H27" s="272"/>
      <c r="I27" s="272"/>
      <c r="J27" s="272"/>
      <c r="K27" s="272"/>
      <c r="L27" s="272"/>
      <c r="M27" s="272"/>
      <c r="N27" s="272"/>
    </row>
    <row r="28" spans="1:14" x14ac:dyDescent="0.25">
      <c r="A28" s="282" t="s">
        <v>10</v>
      </c>
      <c r="B28" s="282"/>
      <c r="C28" s="282"/>
      <c r="E28" s="272"/>
      <c r="F28" s="272"/>
      <c r="G28" s="272"/>
      <c r="H28" s="272"/>
      <c r="I28" s="272"/>
      <c r="J28" s="272"/>
      <c r="K28" s="272"/>
      <c r="L28" s="272"/>
      <c r="M28" s="272"/>
      <c r="N28" s="272"/>
    </row>
    <row r="29" spans="1:14" x14ac:dyDescent="0.25">
      <c r="A29" s="282"/>
      <c r="B29" s="282"/>
      <c r="C29" s="282"/>
      <c r="E29" s="272"/>
      <c r="F29" s="272"/>
      <c r="G29" s="272"/>
      <c r="H29" s="272"/>
      <c r="I29" s="272"/>
      <c r="J29" s="272"/>
      <c r="K29" s="272"/>
      <c r="L29" s="272"/>
      <c r="M29" s="272"/>
      <c r="N29" s="272"/>
    </row>
    <row r="30" spans="1:14" x14ac:dyDescent="0.25">
      <c r="A30" s="282"/>
      <c r="B30" s="282"/>
      <c r="C30" s="282"/>
      <c r="E30" s="272"/>
      <c r="F30" s="272"/>
      <c r="G30" s="272"/>
      <c r="H30" s="272"/>
      <c r="I30" s="272"/>
      <c r="J30" s="272"/>
      <c r="K30" s="272"/>
      <c r="L30" s="272"/>
      <c r="M30" s="272"/>
      <c r="N30" s="272"/>
    </row>
    <row r="31" spans="1:14" x14ac:dyDescent="0.25">
      <c r="A31" s="282" t="s">
        <v>12</v>
      </c>
      <c r="D31" s="282"/>
      <c r="E31" s="272"/>
      <c r="F31" s="282"/>
      <c r="G31" s="282"/>
      <c r="H31" s="282"/>
      <c r="I31" s="282"/>
      <c r="J31" s="282"/>
      <c r="K31" s="282"/>
      <c r="L31" s="282"/>
      <c r="M31" s="282"/>
      <c r="N31" s="282"/>
    </row>
    <row r="32" spans="1:14" ht="12.75" customHeight="1" x14ac:dyDescent="0.25">
      <c r="E32" s="282"/>
      <c r="F32" s="775" t="s">
        <v>14</v>
      </c>
      <c r="G32" s="775"/>
      <c r="H32" s="775"/>
      <c r="I32" s="775"/>
      <c r="J32" s="775"/>
      <c r="K32" s="775"/>
      <c r="L32" s="775"/>
      <c r="M32" s="775"/>
      <c r="N32" s="775"/>
    </row>
    <row r="33" spans="1:14" ht="12.75" customHeight="1" x14ac:dyDescent="0.25">
      <c r="E33" s="775" t="s">
        <v>89</v>
      </c>
      <c r="F33" s="775"/>
      <c r="G33" s="775"/>
      <c r="H33" s="775"/>
      <c r="I33" s="775"/>
      <c r="J33" s="775"/>
      <c r="K33" s="775"/>
      <c r="L33" s="775"/>
      <c r="M33" s="775"/>
      <c r="N33" s="775"/>
    </row>
    <row r="34" spans="1:14" x14ac:dyDescent="0.25">
      <c r="A34" s="282"/>
      <c r="B34" s="282"/>
      <c r="E34" s="272"/>
      <c r="F34" s="282"/>
      <c r="G34" s="282"/>
      <c r="H34" s="282"/>
      <c r="I34" s="282"/>
      <c r="J34" s="282"/>
      <c r="K34" s="282"/>
      <c r="L34" s="282"/>
      <c r="M34" s="282"/>
      <c r="N34" s="282"/>
    </row>
    <row r="36" spans="1:14" x14ac:dyDescent="0.25">
      <c r="A36" s="768"/>
      <c r="B36" s="768"/>
      <c r="C36" s="768"/>
      <c r="D36" s="768"/>
      <c r="E36" s="768"/>
      <c r="F36" s="768"/>
      <c r="G36" s="768"/>
      <c r="H36" s="768"/>
      <c r="I36" s="768"/>
      <c r="J36" s="768"/>
      <c r="K36" s="768"/>
      <c r="L36" s="768"/>
      <c r="M36" s="768"/>
      <c r="N36" s="768"/>
    </row>
  </sheetData>
  <mergeCells count="16">
    <mergeCell ref="F32:N32"/>
    <mergeCell ref="E33:N33"/>
    <mergeCell ref="A36:N36"/>
    <mergeCell ref="H7:N7"/>
    <mergeCell ref="A8:A9"/>
    <mergeCell ref="B8:B9"/>
    <mergeCell ref="C8:C9"/>
    <mergeCell ref="D8:D9"/>
    <mergeCell ref="E8:H8"/>
    <mergeCell ref="I8:N8"/>
    <mergeCell ref="A6:N6"/>
    <mergeCell ref="D1:E1"/>
    <mergeCell ref="M1:N1"/>
    <mergeCell ref="A2:N2"/>
    <mergeCell ref="A3:N3"/>
    <mergeCell ref="A4:N5"/>
  </mergeCells>
  <printOptions horizontalCentered="1"/>
  <pageMargins left="0.70866141732283472" right="0.70866141732283472" top="0.48" bottom="0" header="0.31496062992125984" footer="0.31496062992125984"/>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zoomScale="70" zoomScaleNormal="70" zoomScaleSheetLayoutView="115" workbookViewId="0">
      <selection activeCell="H23" sqref="H23"/>
    </sheetView>
  </sheetViews>
  <sheetFormatPr defaultColWidth="9.109375" defaultRowHeight="14.4" x14ac:dyDescent="0.3"/>
  <cols>
    <col min="1" max="1" width="9.109375" style="418"/>
    <col min="2" max="2" width="17.44140625" style="418" customWidth="1"/>
    <col min="3" max="4" width="8.5546875" style="418" customWidth="1"/>
    <col min="5" max="5" width="8.6640625" style="418" customWidth="1"/>
    <col min="6" max="6" width="8.5546875" style="418" customWidth="1"/>
    <col min="7" max="7" width="9.6640625" style="418" customWidth="1"/>
    <col min="8" max="8" width="10.33203125" style="418" customWidth="1"/>
    <col min="9" max="9" width="9.6640625" style="418" customWidth="1"/>
    <col min="10" max="10" width="9.33203125" style="418" customWidth="1"/>
    <col min="11" max="11" width="7" style="418" customWidth="1"/>
    <col min="12" max="12" width="7.33203125" style="418" customWidth="1"/>
    <col min="13" max="13" width="7.44140625" style="418" customWidth="1"/>
    <col min="14" max="14" width="7.88671875" style="418" customWidth="1"/>
    <col min="15" max="15" width="11.44140625" style="418" customWidth="1"/>
    <col min="16" max="16" width="12.33203125" style="418" customWidth="1"/>
    <col min="17" max="17" width="11.5546875" style="418" customWidth="1"/>
    <col min="18" max="18" width="19.33203125" style="418" customWidth="1"/>
    <col min="19" max="19" width="9" style="418" customWidth="1"/>
    <col min="20" max="20" width="9.109375" style="418" hidden="1" customWidth="1"/>
    <col min="21" max="16384" width="9.109375" style="418"/>
  </cols>
  <sheetData>
    <row r="1" spans="1:20" s="417" customFormat="1" ht="15.6" x14ac:dyDescent="0.3">
      <c r="G1" s="528" t="s">
        <v>0</v>
      </c>
      <c r="H1" s="528"/>
      <c r="I1" s="528"/>
      <c r="J1" s="528"/>
      <c r="K1" s="528"/>
      <c r="L1" s="528"/>
      <c r="M1" s="528"/>
      <c r="N1" s="413"/>
      <c r="O1" s="413"/>
      <c r="R1" s="629" t="s">
        <v>562</v>
      </c>
      <c r="S1" s="629"/>
    </row>
    <row r="2" spans="1:20" s="417" customFormat="1" ht="21" x14ac:dyDescent="0.4">
      <c r="B2" s="416"/>
      <c r="E2" s="529" t="s">
        <v>674</v>
      </c>
      <c r="F2" s="529"/>
      <c r="G2" s="529"/>
      <c r="H2" s="529"/>
      <c r="I2" s="529"/>
      <c r="J2" s="529"/>
      <c r="K2" s="529"/>
      <c r="L2" s="529"/>
      <c r="M2" s="529"/>
      <c r="N2" s="529"/>
      <c r="O2" s="529"/>
    </row>
    <row r="3" spans="1:20" s="417" customFormat="1" ht="21" x14ac:dyDescent="0.4">
      <c r="B3" s="414"/>
      <c r="C3" s="414"/>
      <c r="D3" s="414"/>
      <c r="E3" s="414"/>
      <c r="F3" s="414"/>
      <c r="G3" s="414"/>
      <c r="H3" s="414"/>
      <c r="I3" s="414"/>
      <c r="J3" s="414"/>
    </row>
    <row r="4" spans="1:20" ht="17.399999999999999" x14ac:dyDescent="0.3">
      <c r="B4" s="782" t="s">
        <v>766</v>
      </c>
      <c r="C4" s="782"/>
      <c r="D4" s="782"/>
      <c r="E4" s="782"/>
      <c r="F4" s="782"/>
      <c r="G4" s="782"/>
      <c r="H4" s="782"/>
      <c r="I4" s="782"/>
      <c r="J4" s="782"/>
      <c r="K4" s="782"/>
      <c r="L4" s="782"/>
      <c r="M4" s="782"/>
      <c r="N4" s="782"/>
      <c r="O4" s="782"/>
      <c r="P4" s="782"/>
      <c r="Q4" s="782"/>
      <c r="R4" s="782"/>
      <c r="S4" s="782"/>
      <c r="T4" s="782"/>
    </row>
    <row r="5" spans="1:20" x14ac:dyDescent="0.3">
      <c r="C5" s="419"/>
      <c r="D5" s="419"/>
      <c r="E5" s="419"/>
      <c r="F5" s="419"/>
      <c r="G5" s="419"/>
      <c r="H5" s="419"/>
      <c r="M5" s="419"/>
      <c r="N5" s="419"/>
      <c r="O5" s="419"/>
      <c r="P5" s="419"/>
      <c r="Q5" s="419"/>
      <c r="R5" s="419"/>
      <c r="S5" s="419"/>
      <c r="T5" s="419"/>
    </row>
    <row r="6" spans="1:20" x14ac:dyDescent="0.3">
      <c r="A6" s="483" t="s">
        <v>835</v>
      </c>
      <c r="B6" s="483"/>
      <c r="C6" s="483"/>
      <c r="D6" s="483"/>
      <c r="E6" s="483"/>
    </row>
    <row r="7" spans="1:20" x14ac:dyDescent="0.3">
      <c r="B7" s="420"/>
    </row>
    <row r="8" spans="1:20" s="421" customFormat="1" ht="42" customHeight="1" x14ac:dyDescent="0.3">
      <c r="A8" s="518" t="s">
        <v>2</v>
      </c>
      <c r="B8" s="783" t="s">
        <v>3</v>
      </c>
      <c r="C8" s="785" t="s">
        <v>257</v>
      </c>
      <c r="D8" s="785"/>
      <c r="E8" s="785"/>
      <c r="F8" s="785"/>
      <c r="G8" s="779" t="s">
        <v>790</v>
      </c>
      <c r="H8" s="780"/>
      <c r="I8" s="780"/>
      <c r="J8" s="786"/>
      <c r="K8" s="779" t="s">
        <v>218</v>
      </c>
      <c r="L8" s="780"/>
      <c r="M8" s="780"/>
      <c r="N8" s="786"/>
      <c r="O8" s="779" t="s">
        <v>111</v>
      </c>
      <c r="P8" s="780"/>
      <c r="Q8" s="780"/>
      <c r="R8" s="781"/>
    </row>
    <row r="9" spans="1:20" s="425" customFormat="1" ht="62.25" customHeight="1" x14ac:dyDescent="0.3">
      <c r="A9" s="518"/>
      <c r="B9" s="784"/>
      <c r="C9" s="422" t="s">
        <v>97</v>
      </c>
      <c r="D9" s="422" t="s">
        <v>101</v>
      </c>
      <c r="E9" s="422" t="s">
        <v>102</v>
      </c>
      <c r="F9" s="422" t="s">
        <v>19</v>
      </c>
      <c r="G9" s="422" t="s">
        <v>97</v>
      </c>
      <c r="H9" s="422" t="s">
        <v>101</v>
      </c>
      <c r="I9" s="422" t="s">
        <v>102</v>
      </c>
      <c r="J9" s="422" t="s">
        <v>19</v>
      </c>
      <c r="K9" s="422" t="s">
        <v>97</v>
      </c>
      <c r="L9" s="422" t="s">
        <v>101</v>
      </c>
      <c r="M9" s="422" t="s">
        <v>102</v>
      </c>
      <c r="N9" s="422" t="s">
        <v>19</v>
      </c>
      <c r="O9" s="422" t="s">
        <v>149</v>
      </c>
      <c r="P9" s="422" t="s">
        <v>150</v>
      </c>
      <c r="Q9" s="423" t="s">
        <v>151</v>
      </c>
      <c r="R9" s="422" t="s">
        <v>152</v>
      </c>
      <c r="S9" s="424"/>
    </row>
    <row r="10" spans="1:20" s="427" customFormat="1" ht="16.2" customHeight="1" x14ac:dyDescent="0.3">
      <c r="A10" s="412">
        <v>1</v>
      </c>
      <c r="B10" s="426">
        <v>2</v>
      </c>
      <c r="C10" s="422">
        <v>3</v>
      </c>
      <c r="D10" s="422">
        <v>4</v>
      </c>
      <c r="E10" s="422">
        <v>5</v>
      </c>
      <c r="F10" s="422">
        <v>6</v>
      </c>
      <c r="G10" s="422">
        <v>7</v>
      </c>
      <c r="H10" s="422">
        <v>8</v>
      </c>
      <c r="I10" s="422">
        <v>9</v>
      </c>
      <c r="J10" s="422">
        <v>10</v>
      </c>
      <c r="K10" s="422">
        <v>11</v>
      </c>
      <c r="L10" s="422">
        <v>12</v>
      </c>
      <c r="M10" s="422">
        <v>13</v>
      </c>
      <c r="N10" s="422">
        <v>14</v>
      </c>
      <c r="O10" s="422">
        <v>15</v>
      </c>
      <c r="P10" s="422">
        <v>16</v>
      </c>
      <c r="Q10" s="422">
        <v>17</v>
      </c>
      <c r="R10" s="426">
        <v>18</v>
      </c>
    </row>
    <row r="11" spans="1:20" s="427" customFormat="1" ht="16.2" customHeight="1" x14ac:dyDescent="0.3">
      <c r="A11" s="412">
        <v>1</v>
      </c>
      <c r="B11" s="19" t="s">
        <v>836</v>
      </c>
      <c r="C11" s="428">
        <v>113</v>
      </c>
      <c r="D11" s="428">
        <v>2</v>
      </c>
      <c r="E11" s="428">
        <v>1</v>
      </c>
      <c r="F11" s="428">
        <v>116</v>
      </c>
      <c r="G11" s="428">
        <v>105</v>
      </c>
      <c r="H11" s="428">
        <v>2</v>
      </c>
      <c r="I11" s="428">
        <v>1</v>
      </c>
      <c r="J11" s="428">
        <f>SUM(G11:I11)</f>
        <v>108</v>
      </c>
      <c r="K11" s="428">
        <v>1</v>
      </c>
      <c r="L11" s="428">
        <v>0</v>
      </c>
      <c r="M11" s="428">
        <v>0</v>
      </c>
      <c r="N11" s="428">
        <v>1</v>
      </c>
      <c r="O11" s="422"/>
      <c r="P11" s="422"/>
      <c r="Q11" s="422"/>
      <c r="R11" s="426"/>
    </row>
    <row r="12" spans="1:20" s="427" customFormat="1" ht="16.2" customHeight="1" x14ac:dyDescent="0.3">
      <c r="A12" s="412">
        <v>2</v>
      </c>
      <c r="B12" s="19" t="s">
        <v>837</v>
      </c>
      <c r="C12" s="428">
        <v>144</v>
      </c>
      <c r="D12" s="428">
        <v>0</v>
      </c>
      <c r="E12" s="428">
        <v>4</v>
      </c>
      <c r="F12" s="428">
        <v>148</v>
      </c>
      <c r="G12" s="428">
        <v>88</v>
      </c>
      <c r="H12" s="428">
        <v>0</v>
      </c>
      <c r="I12" s="428">
        <v>4</v>
      </c>
      <c r="J12" s="428">
        <f t="shared" ref="J12:J14" si="0">SUM(G12:I12)</f>
        <v>92</v>
      </c>
      <c r="K12" s="428">
        <v>31</v>
      </c>
      <c r="L12" s="428">
        <v>0</v>
      </c>
      <c r="M12" s="428">
        <v>0</v>
      </c>
      <c r="N12" s="428">
        <v>31</v>
      </c>
      <c r="O12" s="422"/>
      <c r="P12" s="422"/>
      <c r="Q12" s="422"/>
      <c r="R12" s="426"/>
    </row>
    <row r="13" spans="1:20" s="427" customFormat="1" ht="16.2" customHeight="1" x14ac:dyDescent="0.3">
      <c r="A13" s="412">
        <v>3</v>
      </c>
      <c r="B13" s="19" t="s">
        <v>838</v>
      </c>
      <c r="C13" s="428">
        <v>51</v>
      </c>
      <c r="D13" s="428">
        <v>0</v>
      </c>
      <c r="E13" s="428">
        <v>0</v>
      </c>
      <c r="F13" s="428">
        <v>51</v>
      </c>
      <c r="G13" s="428">
        <v>51</v>
      </c>
      <c r="H13" s="428">
        <v>0</v>
      </c>
      <c r="I13" s="428">
        <v>0</v>
      </c>
      <c r="J13" s="428">
        <f t="shared" si="0"/>
        <v>51</v>
      </c>
      <c r="K13" s="428">
        <v>0</v>
      </c>
      <c r="L13" s="428">
        <v>0</v>
      </c>
      <c r="M13" s="428">
        <v>0</v>
      </c>
      <c r="N13" s="428">
        <v>0</v>
      </c>
      <c r="O13" s="422"/>
      <c r="P13" s="422"/>
      <c r="Q13" s="422"/>
      <c r="R13" s="426"/>
    </row>
    <row r="14" spans="1:20" ht="15.6" x14ac:dyDescent="0.3">
      <c r="A14" s="429" t="s">
        <v>19</v>
      </c>
      <c r="B14" s="430"/>
      <c r="C14" s="431">
        <f t="shared" ref="C14:I14" si="1">SUM(C11:C13)</f>
        <v>308</v>
      </c>
      <c r="D14" s="431">
        <f t="shared" si="1"/>
        <v>2</v>
      </c>
      <c r="E14" s="431">
        <f t="shared" si="1"/>
        <v>5</v>
      </c>
      <c r="F14" s="431">
        <f t="shared" si="1"/>
        <v>315</v>
      </c>
      <c r="G14" s="431">
        <f t="shared" si="1"/>
        <v>244</v>
      </c>
      <c r="H14" s="431">
        <f t="shared" si="1"/>
        <v>2</v>
      </c>
      <c r="I14" s="431">
        <f t="shared" si="1"/>
        <v>5</v>
      </c>
      <c r="J14" s="422">
        <f t="shared" si="0"/>
        <v>251</v>
      </c>
      <c r="K14" s="432">
        <f>SUM(K11:K13)</f>
        <v>32</v>
      </c>
      <c r="L14" s="432">
        <f>SUM(L11:L13)</f>
        <v>0</v>
      </c>
      <c r="M14" s="432">
        <f>SUM(M11:M13)</f>
        <v>0</v>
      </c>
      <c r="N14" s="432">
        <f>SUM(N11:N13)</f>
        <v>32</v>
      </c>
      <c r="O14" s="430"/>
      <c r="P14" s="430"/>
      <c r="Q14" s="430"/>
      <c r="R14" s="430"/>
    </row>
    <row r="17" spans="1:19" s="417" customFormat="1" ht="13.2" x14ac:dyDescent="0.25">
      <c r="A17" s="15" t="s">
        <v>12</v>
      </c>
      <c r="G17" s="15"/>
      <c r="H17" s="15"/>
      <c r="K17" s="15"/>
      <c r="L17" s="15"/>
      <c r="M17" s="15"/>
      <c r="N17" s="15"/>
      <c r="O17" s="15"/>
      <c r="P17" s="15"/>
      <c r="Q17" s="15"/>
      <c r="R17" s="484" t="s">
        <v>13</v>
      </c>
      <c r="S17" s="484"/>
    </row>
    <row r="18" spans="1:19" s="417" customFormat="1" ht="12.75" customHeight="1" x14ac:dyDescent="0.25">
      <c r="J18" s="15"/>
      <c r="K18" s="631" t="s">
        <v>14</v>
      </c>
      <c r="L18" s="631"/>
      <c r="M18" s="631"/>
      <c r="N18" s="631"/>
      <c r="O18" s="631"/>
      <c r="P18" s="631"/>
      <c r="Q18" s="631"/>
      <c r="R18" s="631"/>
      <c r="S18" s="631"/>
    </row>
    <row r="19" spans="1:19" s="417" customFormat="1" ht="12.75" customHeight="1" x14ac:dyDescent="0.25">
      <c r="J19" s="631" t="s">
        <v>89</v>
      </c>
      <c r="K19" s="631"/>
      <c r="L19" s="631"/>
      <c r="M19" s="631"/>
      <c r="N19" s="631"/>
      <c r="O19" s="631"/>
      <c r="P19" s="631"/>
      <c r="Q19" s="631"/>
      <c r="R19" s="631"/>
      <c r="S19" s="631"/>
    </row>
    <row r="20" spans="1:19" s="417" customFormat="1" ht="13.2" x14ac:dyDescent="0.25">
      <c r="A20" s="15"/>
      <c r="B20" s="15"/>
      <c r="K20" s="15"/>
      <c r="L20" s="15"/>
      <c r="M20" s="15"/>
      <c r="N20" s="15"/>
      <c r="O20" s="15"/>
      <c r="P20" s="15"/>
      <c r="Q20" s="483" t="s">
        <v>86</v>
      </c>
      <c r="R20" s="483"/>
      <c r="S20" s="483"/>
    </row>
  </sheetData>
  <mergeCells count="15">
    <mergeCell ref="A8:A9"/>
    <mergeCell ref="B8:B9"/>
    <mergeCell ref="C8:F8"/>
    <mergeCell ref="G8:J8"/>
    <mergeCell ref="K8:N8"/>
    <mergeCell ref="G1:M1"/>
    <mergeCell ref="R1:S1"/>
    <mergeCell ref="E2:O2"/>
    <mergeCell ref="B4:T4"/>
    <mergeCell ref="A6:E6"/>
    <mergeCell ref="O8:R8"/>
    <mergeCell ref="R17:S17"/>
    <mergeCell ref="K18:S18"/>
    <mergeCell ref="J19:S19"/>
    <mergeCell ref="Q20:S20"/>
  </mergeCells>
  <printOptions horizontalCentered="1"/>
  <pageMargins left="0.70866141732283472" right="0.70866141732283472" top="0.23622047244094491" bottom="0" header="0.31496062992125984" footer="0.31496062992125984"/>
  <pageSetup paperSize="9" scale="69"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2"/>
  <sheetViews>
    <sheetView zoomScale="80" zoomScaleNormal="80" zoomScaleSheetLayoutView="100" workbookViewId="0">
      <selection activeCell="A7" sqref="A7"/>
    </sheetView>
  </sheetViews>
  <sheetFormatPr defaultColWidth="9.109375" defaultRowHeight="14.4" x14ac:dyDescent="0.3"/>
  <cols>
    <col min="1" max="1" width="9.109375" style="418"/>
    <col min="2" max="2" width="11.33203125" style="418" customWidth="1"/>
    <col min="3" max="3" width="15.44140625" style="418" customWidth="1"/>
    <col min="4" max="4" width="14.88671875" style="418" customWidth="1"/>
    <col min="5" max="5" width="11.88671875" style="418" customWidth="1"/>
    <col min="6" max="6" width="9.88671875" style="418" customWidth="1"/>
    <col min="7" max="7" width="12.6640625" style="418" customWidth="1"/>
    <col min="8" max="9" width="11" style="418" customWidth="1"/>
    <col min="10" max="10" width="14.109375" style="418" customWidth="1"/>
    <col min="11" max="11" width="12.33203125" style="418" customWidth="1"/>
    <col min="12" max="12" width="13.109375" style="418" customWidth="1"/>
    <col min="13" max="13" width="9.6640625" style="418" customWidth="1"/>
    <col min="14" max="14" width="9.5546875" style="418" customWidth="1"/>
    <col min="15" max="15" width="12.6640625" style="418" customWidth="1"/>
    <col min="16" max="16" width="13.33203125" style="418" customWidth="1"/>
    <col min="17" max="17" width="11.33203125" style="418" customWidth="1"/>
    <col min="18" max="18" width="9.33203125" style="418" customWidth="1"/>
    <col min="19" max="19" width="9.109375" style="418"/>
    <col min="20" max="20" width="12.33203125" style="418" customWidth="1"/>
    <col min="21" max="16384" width="9.109375" style="418"/>
  </cols>
  <sheetData>
    <row r="1" spans="1:20" s="417" customFormat="1" ht="15.6" x14ac:dyDescent="0.3">
      <c r="C1" s="45"/>
      <c r="D1" s="45"/>
      <c r="E1" s="45"/>
      <c r="F1" s="45"/>
      <c r="G1" s="45"/>
      <c r="H1" s="45"/>
      <c r="I1" s="111" t="s">
        <v>0</v>
      </c>
      <c r="J1" s="45"/>
      <c r="Q1" s="629" t="s">
        <v>563</v>
      </c>
      <c r="R1" s="629"/>
    </row>
    <row r="2" spans="1:20" s="417" customFormat="1" ht="21" x14ac:dyDescent="0.4">
      <c r="G2" s="529" t="s">
        <v>674</v>
      </c>
      <c r="H2" s="529"/>
      <c r="I2" s="529"/>
      <c r="J2" s="529"/>
      <c r="K2" s="529"/>
      <c r="L2" s="529"/>
      <c r="M2" s="529"/>
      <c r="N2" s="44"/>
      <c r="O2" s="44"/>
      <c r="P2" s="44"/>
      <c r="Q2" s="44"/>
    </row>
    <row r="3" spans="1:20" s="417" customFormat="1" ht="21" x14ac:dyDescent="0.4">
      <c r="G3" s="414"/>
      <c r="H3" s="414"/>
      <c r="I3" s="414"/>
      <c r="J3" s="414"/>
      <c r="K3" s="414"/>
      <c r="L3" s="414"/>
      <c r="M3" s="414"/>
      <c r="N3" s="44"/>
      <c r="O3" s="44"/>
      <c r="P3" s="44"/>
      <c r="Q3" s="44"/>
    </row>
    <row r="4" spans="1:20" ht="17.399999999999999" x14ac:dyDescent="0.3">
      <c r="B4" s="782" t="s">
        <v>767</v>
      </c>
      <c r="C4" s="782"/>
      <c r="D4" s="782"/>
      <c r="E4" s="782"/>
      <c r="F4" s="782"/>
      <c r="G4" s="782"/>
      <c r="H4" s="782"/>
      <c r="I4" s="782"/>
      <c r="J4" s="782"/>
      <c r="K4" s="782"/>
      <c r="L4" s="782"/>
      <c r="M4" s="782"/>
      <c r="N4" s="782"/>
      <c r="O4" s="782"/>
      <c r="P4" s="782"/>
      <c r="Q4" s="782"/>
      <c r="R4" s="782"/>
      <c r="S4" s="782"/>
      <c r="T4" s="782"/>
    </row>
    <row r="5" spans="1:20" ht="15.6" x14ac:dyDescent="0.3">
      <c r="C5" s="419"/>
      <c r="D5" s="433"/>
      <c r="E5" s="419"/>
      <c r="F5" s="419"/>
      <c r="G5" s="419"/>
      <c r="H5" s="419"/>
      <c r="I5" s="419"/>
      <c r="J5" s="419"/>
      <c r="K5" s="419"/>
      <c r="L5" s="419"/>
      <c r="M5" s="419"/>
      <c r="N5" s="419"/>
      <c r="O5" s="419"/>
      <c r="P5" s="419"/>
      <c r="Q5" s="419"/>
      <c r="R5" s="419"/>
      <c r="S5" s="419"/>
      <c r="T5" s="419"/>
    </row>
    <row r="6" spans="1:20" x14ac:dyDescent="0.3">
      <c r="A6" s="787" t="s">
        <v>877</v>
      </c>
      <c r="B6" s="787"/>
      <c r="C6" s="787"/>
      <c r="D6" s="787"/>
    </row>
    <row r="7" spans="1:20" x14ac:dyDescent="0.3">
      <c r="B7" s="420"/>
      <c r="Q7" s="434" t="s">
        <v>146</v>
      </c>
    </row>
    <row r="8" spans="1:20" s="421" customFormat="1" ht="32.4" customHeight="1" x14ac:dyDescent="0.3">
      <c r="A8" s="518" t="s">
        <v>2</v>
      </c>
      <c r="B8" s="783" t="s">
        <v>3</v>
      </c>
      <c r="C8" s="785" t="s">
        <v>475</v>
      </c>
      <c r="D8" s="785"/>
      <c r="E8" s="785"/>
      <c r="F8" s="785"/>
      <c r="G8" s="785" t="s">
        <v>476</v>
      </c>
      <c r="H8" s="785"/>
      <c r="I8" s="785"/>
      <c r="J8" s="785"/>
      <c r="K8" s="785" t="s">
        <v>477</v>
      </c>
      <c r="L8" s="785"/>
      <c r="M8" s="785"/>
      <c r="N8" s="785"/>
      <c r="O8" s="785" t="s">
        <v>478</v>
      </c>
      <c r="P8" s="785"/>
      <c r="Q8" s="785"/>
      <c r="R8" s="783"/>
      <c r="S8" s="788" t="s">
        <v>168</v>
      </c>
    </row>
    <row r="9" spans="1:20" s="425" customFormat="1" ht="75" customHeight="1" x14ac:dyDescent="0.3">
      <c r="A9" s="518"/>
      <c r="B9" s="784"/>
      <c r="C9" s="422" t="s">
        <v>165</v>
      </c>
      <c r="D9" s="435" t="s">
        <v>167</v>
      </c>
      <c r="E9" s="422" t="s">
        <v>145</v>
      </c>
      <c r="F9" s="435" t="s">
        <v>166</v>
      </c>
      <c r="G9" s="422" t="s">
        <v>258</v>
      </c>
      <c r="H9" s="435" t="s">
        <v>167</v>
      </c>
      <c r="I9" s="422" t="s">
        <v>145</v>
      </c>
      <c r="J9" s="435" t="s">
        <v>166</v>
      </c>
      <c r="K9" s="422" t="s">
        <v>258</v>
      </c>
      <c r="L9" s="435" t="s">
        <v>167</v>
      </c>
      <c r="M9" s="422" t="s">
        <v>145</v>
      </c>
      <c r="N9" s="435" t="s">
        <v>166</v>
      </c>
      <c r="O9" s="422" t="s">
        <v>258</v>
      </c>
      <c r="P9" s="435" t="s">
        <v>167</v>
      </c>
      <c r="Q9" s="422" t="s">
        <v>145</v>
      </c>
      <c r="R9" s="436" t="s">
        <v>166</v>
      </c>
      <c r="S9" s="788"/>
    </row>
    <row r="10" spans="1:20" s="425" customFormat="1" ht="16.2" customHeight="1" x14ac:dyDescent="0.3">
      <c r="A10" s="412">
        <v>1</v>
      </c>
      <c r="B10" s="426">
        <v>2</v>
      </c>
      <c r="C10" s="437">
        <v>3</v>
      </c>
      <c r="D10" s="437">
        <v>4</v>
      </c>
      <c r="E10" s="437">
        <v>5</v>
      </c>
      <c r="F10" s="437">
        <v>6</v>
      </c>
      <c r="G10" s="437">
        <v>7</v>
      </c>
      <c r="H10" s="437">
        <v>8</v>
      </c>
      <c r="I10" s="437">
        <v>9</v>
      </c>
      <c r="J10" s="437">
        <v>10</v>
      </c>
      <c r="K10" s="437">
        <v>11</v>
      </c>
      <c r="L10" s="437">
        <v>12</v>
      </c>
      <c r="M10" s="437">
        <v>13</v>
      </c>
      <c r="N10" s="437">
        <v>14</v>
      </c>
      <c r="O10" s="437">
        <v>15</v>
      </c>
      <c r="P10" s="437">
        <v>16</v>
      </c>
      <c r="Q10" s="437">
        <v>17</v>
      </c>
      <c r="R10" s="438">
        <v>18</v>
      </c>
      <c r="S10" s="439">
        <v>19</v>
      </c>
    </row>
    <row r="11" spans="1:20" s="425" customFormat="1" ht="16.2" customHeight="1" x14ac:dyDescent="0.3">
      <c r="A11" s="412">
        <v>1</v>
      </c>
      <c r="B11" s="426"/>
      <c r="C11" s="437"/>
      <c r="D11" s="437"/>
      <c r="E11" s="437"/>
      <c r="F11" s="437"/>
      <c r="G11" s="437"/>
      <c r="H11" s="437"/>
      <c r="I11" s="437"/>
      <c r="J11" s="437"/>
      <c r="K11" s="437"/>
      <c r="L11" s="437"/>
      <c r="M11" s="437"/>
      <c r="N11" s="437"/>
      <c r="O11" s="437"/>
      <c r="P11" s="437"/>
      <c r="Q11" s="437"/>
      <c r="R11" s="438"/>
      <c r="S11" s="439"/>
    </row>
    <row r="12" spans="1:20" s="425" customFormat="1" ht="16.2" customHeight="1" x14ac:dyDescent="0.3">
      <c r="A12" s="412">
        <v>2</v>
      </c>
      <c r="B12" s="426"/>
      <c r="C12" s="437"/>
      <c r="D12" s="437"/>
      <c r="E12" s="437"/>
      <c r="F12" s="437"/>
      <c r="G12" s="437"/>
      <c r="H12" s="437"/>
      <c r="I12" s="437"/>
      <c r="J12" s="437"/>
      <c r="K12" s="437"/>
      <c r="L12" s="437"/>
      <c r="M12" s="437"/>
      <c r="N12" s="437"/>
      <c r="O12" s="437"/>
      <c r="P12" s="437"/>
      <c r="Q12" s="437"/>
      <c r="R12" s="438"/>
      <c r="S12" s="439"/>
    </row>
    <row r="13" spans="1:20" s="425" customFormat="1" ht="16.2" customHeight="1" x14ac:dyDescent="0.3">
      <c r="A13" s="412">
        <v>3</v>
      </c>
      <c r="B13" s="426"/>
      <c r="C13" s="437"/>
      <c r="D13" s="437"/>
      <c r="E13" s="437"/>
      <c r="F13" s="437"/>
      <c r="G13" s="437"/>
      <c r="H13" s="437"/>
      <c r="I13" s="437"/>
      <c r="J13" s="437"/>
      <c r="K13" s="437"/>
      <c r="L13" s="437"/>
      <c r="M13" s="437"/>
      <c r="N13" s="437"/>
      <c r="O13" s="437"/>
      <c r="P13" s="437"/>
      <c r="Q13" s="437"/>
      <c r="R13" s="438"/>
      <c r="S13" s="439"/>
    </row>
    <row r="14" spans="1:20" s="425" customFormat="1" ht="16.2" customHeight="1" x14ac:dyDescent="0.3">
      <c r="A14" s="412">
        <v>4</v>
      </c>
      <c r="B14" s="426"/>
      <c r="C14" s="437"/>
      <c r="D14" s="437"/>
      <c r="E14" s="437"/>
      <c r="F14" s="437"/>
      <c r="G14" s="437"/>
      <c r="H14" s="437"/>
      <c r="I14" s="437"/>
      <c r="J14" s="437"/>
      <c r="K14" s="437"/>
      <c r="L14" s="437"/>
      <c r="M14" s="437"/>
      <c r="N14" s="437"/>
      <c r="O14" s="437"/>
      <c r="P14" s="437"/>
      <c r="Q14" s="437"/>
      <c r="R14" s="438"/>
      <c r="S14" s="439"/>
    </row>
    <row r="15" spans="1:20" s="425" customFormat="1" ht="16.2" customHeight="1" x14ac:dyDescent="0.3">
      <c r="A15" s="412">
        <v>5</v>
      </c>
      <c r="B15" s="426"/>
      <c r="C15" s="437"/>
      <c r="D15" s="437"/>
      <c r="E15" s="437"/>
      <c r="F15" s="437"/>
      <c r="G15" s="437"/>
      <c r="H15" s="437"/>
      <c r="I15" s="437"/>
      <c r="J15" s="437"/>
      <c r="K15" s="437"/>
      <c r="L15" s="437"/>
      <c r="M15" s="437"/>
      <c r="N15" s="437"/>
      <c r="O15" s="437"/>
      <c r="P15" s="437"/>
      <c r="Q15" s="437"/>
      <c r="R15" s="438"/>
      <c r="S15" s="439"/>
    </row>
    <row r="16" spans="1:20" s="425" customFormat="1" ht="16.2" customHeight="1" x14ac:dyDescent="0.3">
      <c r="A16" s="412">
        <v>6</v>
      </c>
      <c r="B16" s="426"/>
      <c r="C16" s="437"/>
      <c r="D16" s="437"/>
      <c r="E16" s="437"/>
      <c r="F16" s="437"/>
      <c r="G16" s="437"/>
      <c r="H16" s="437"/>
      <c r="I16" s="437"/>
      <c r="J16" s="437"/>
      <c r="K16" s="437"/>
      <c r="L16" s="437"/>
      <c r="M16" s="437"/>
      <c r="N16" s="437"/>
      <c r="O16" s="437"/>
      <c r="P16" s="437"/>
      <c r="Q16" s="437"/>
      <c r="R16" s="438"/>
      <c r="S16" s="439"/>
    </row>
    <row r="17" spans="1:45" s="425" customFormat="1" ht="16.2" customHeight="1" x14ac:dyDescent="0.3">
      <c r="A17" s="412">
        <v>7</v>
      </c>
      <c r="B17" s="426"/>
      <c r="C17" s="437"/>
      <c r="D17" s="437"/>
      <c r="E17" s="437"/>
      <c r="F17" s="437"/>
      <c r="G17" s="437"/>
      <c r="H17" s="437"/>
      <c r="I17" s="437"/>
      <c r="J17" s="437"/>
      <c r="K17" s="437"/>
      <c r="L17" s="437"/>
      <c r="M17" s="437"/>
      <c r="N17" s="437"/>
      <c r="O17" s="437"/>
      <c r="P17" s="437"/>
      <c r="Q17" s="437"/>
      <c r="R17" s="438"/>
      <c r="S17" s="439"/>
    </row>
    <row r="18" spans="1:45" x14ac:dyDescent="0.3">
      <c r="A18" s="412">
        <v>8</v>
      </c>
      <c r="B18" s="440"/>
      <c r="C18" s="430"/>
      <c r="D18" s="430"/>
      <c r="E18" s="430"/>
      <c r="F18" s="430"/>
      <c r="G18" s="430"/>
      <c r="H18" s="430"/>
      <c r="I18" s="430"/>
      <c r="J18" s="430"/>
      <c r="K18" s="430"/>
      <c r="L18" s="430"/>
      <c r="M18" s="430"/>
      <c r="N18" s="430"/>
      <c r="O18" s="430"/>
      <c r="P18" s="430"/>
      <c r="Q18" s="430"/>
      <c r="R18" s="430"/>
      <c r="S18" s="430"/>
    </row>
    <row r="19" spans="1:45" x14ac:dyDescent="0.3">
      <c r="A19" s="412">
        <v>9</v>
      </c>
      <c r="B19" s="441"/>
      <c r="C19" s="430"/>
      <c r="D19" s="430"/>
      <c r="E19" s="430"/>
      <c r="F19" s="430"/>
      <c r="G19" s="430"/>
      <c r="H19" s="430"/>
      <c r="I19" s="430"/>
      <c r="J19" s="430"/>
      <c r="K19" s="430"/>
      <c r="L19" s="430"/>
      <c r="M19" s="430"/>
      <c r="N19" s="430"/>
      <c r="O19" s="430"/>
      <c r="P19" s="430"/>
      <c r="Q19" s="430"/>
      <c r="R19" s="430"/>
      <c r="S19" s="430"/>
    </row>
    <row r="20" spans="1:45" x14ac:dyDescent="0.3">
      <c r="A20" s="412">
        <v>10</v>
      </c>
      <c r="B20" s="441"/>
      <c r="C20" s="430"/>
      <c r="D20" s="430"/>
      <c r="E20" s="430"/>
      <c r="F20" s="430"/>
      <c r="G20" s="430"/>
      <c r="H20" s="430"/>
      <c r="I20" s="430"/>
      <c r="J20" s="430"/>
      <c r="K20" s="430"/>
      <c r="L20" s="430"/>
      <c r="M20" s="430"/>
      <c r="N20" s="430"/>
      <c r="O20" s="430"/>
      <c r="P20" s="430"/>
      <c r="Q20" s="430"/>
      <c r="R20" s="430"/>
      <c r="S20" s="430"/>
    </row>
    <row r="21" spans="1:45" x14ac:dyDescent="0.3">
      <c r="A21" s="412">
        <v>11</v>
      </c>
      <c r="B21" s="441"/>
      <c r="C21" s="430"/>
      <c r="D21" s="430"/>
      <c r="E21" s="430"/>
      <c r="F21" s="430"/>
      <c r="G21" s="430"/>
      <c r="H21" s="430"/>
      <c r="I21" s="430"/>
      <c r="J21" s="430"/>
      <c r="K21" s="430"/>
      <c r="L21" s="430"/>
      <c r="M21" s="430"/>
      <c r="N21" s="430"/>
      <c r="O21" s="430"/>
      <c r="P21" s="430"/>
      <c r="Q21" s="430"/>
      <c r="R21" s="430"/>
      <c r="S21" s="430"/>
    </row>
    <row r="22" spans="1:45" s="430" customFormat="1" x14ac:dyDescent="0.3">
      <c r="A22" s="412">
        <v>12</v>
      </c>
      <c r="B22" s="441"/>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row>
    <row r="23" spans="1:45" x14ac:dyDescent="0.3">
      <c r="A23" s="412">
        <v>13</v>
      </c>
      <c r="B23" s="430"/>
      <c r="C23" s="430"/>
      <c r="D23" s="430"/>
      <c r="E23" s="430"/>
      <c r="F23" s="430"/>
      <c r="G23" s="430"/>
      <c r="H23" s="430"/>
      <c r="I23" s="430"/>
      <c r="J23" s="430"/>
      <c r="K23" s="430"/>
      <c r="L23" s="430"/>
      <c r="M23" s="430"/>
      <c r="N23" s="430"/>
      <c r="O23" s="430"/>
      <c r="P23" s="430"/>
      <c r="Q23" s="430"/>
      <c r="R23" s="430"/>
      <c r="S23" s="430"/>
    </row>
    <row r="24" spans="1:45" x14ac:dyDescent="0.3">
      <c r="A24" s="412">
        <v>14</v>
      </c>
      <c r="B24" s="430"/>
      <c r="C24" s="430"/>
      <c r="D24" s="430"/>
      <c r="E24" s="430"/>
      <c r="F24" s="430"/>
      <c r="G24" s="430"/>
      <c r="H24" s="430"/>
      <c r="I24" s="430"/>
      <c r="J24" s="430"/>
      <c r="K24" s="430"/>
      <c r="L24" s="430"/>
      <c r="M24" s="430"/>
      <c r="N24" s="430"/>
      <c r="O24" s="430"/>
      <c r="P24" s="430"/>
      <c r="Q24" s="430"/>
      <c r="R24" s="430"/>
      <c r="S24" s="430"/>
    </row>
    <row r="25" spans="1:45" x14ac:dyDescent="0.3">
      <c r="A25" s="443" t="s">
        <v>7</v>
      </c>
      <c r="B25" s="430"/>
      <c r="C25" s="430"/>
      <c r="D25" s="430"/>
      <c r="E25" s="430"/>
      <c r="F25" s="430"/>
      <c r="G25" s="430"/>
      <c r="H25" s="430"/>
      <c r="I25" s="430"/>
      <c r="J25" s="430"/>
      <c r="K25" s="430"/>
      <c r="L25" s="430"/>
      <c r="M25" s="430"/>
      <c r="N25" s="430"/>
      <c r="O25" s="430"/>
      <c r="P25" s="430"/>
      <c r="Q25" s="430"/>
      <c r="R25" s="430"/>
      <c r="S25" s="430"/>
    </row>
    <row r="26" spans="1:45" x14ac:dyDescent="0.3">
      <c r="A26" s="443" t="s">
        <v>7</v>
      </c>
      <c r="B26" s="430"/>
      <c r="C26" s="430"/>
      <c r="D26" s="430"/>
      <c r="E26" s="430"/>
      <c r="F26" s="430"/>
      <c r="G26" s="430"/>
      <c r="H26" s="430"/>
      <c r="I26" s="430"/>
      <c r="J26" s="430"/>
      <c r="K26" s="430"/>
      <c r="L26" s="430"/>
      <c r="M26" s="430"/>
      <c r="N26" s="430"/>
      <c r="O26" s="430"/>
      <c r="P26" s="430"/>
      <c r="Q26" s="430"/>
      <c r="R26" s="430"/>
      <c r="S26" s="430"/>
    </row>
    <row r="27" spans="1:45" x14ac:dyDescent="0.3">
      <c r="A27" s="444" t="s">
        <v>19</v>
      </c>
      <c r="B27" s="430"/>
      <c r="C27" s="430"/>
      <c r="D27" s="430"/>
      <c r="E27" s="430"/>
      <c r="F27" s="430"/>
      <c r="G27" s="430"/>
      <c r="H27" s="430"/>
      <c r="I27" s="430"/>
      <c r="J27" s="430"/>
      <c r="K27" s="430"/>
      <c r="L27" s="430"/>
      <c r="M27" s="430"/>
      <c r="N27" s="430"/>
      <c r="O27" s="430"/>
      <c r="P27" s="430"/>
      <c r="Q27" s="430"/>
      <c r="R27" s="430"/>
      <c r="S27" s="430"/>
    </row>
    <row r="28" spans="1:45" x14ac:dyDescent="0.3">
      <c r="A28" s="445" t="s">
        <v>512</v>
      </c>
      <c r="B28" s="442"/>
      <c r="C28" s="442"/>
      <c r="D28" s="442"/>
      <c r="E28" s="442"/>
      <c r="F28" s="442"/>
      <c r="G28" s="442"/>
      <c r="H28" s="442"/>
      <c r="I28" s="442"/>
      <c r="J28" s="442"/>
      <c r="K28" s="442"/>
      <c r="L28" s="442"/>
      <c r="M28" s="442"/>
      <c r="N28" s="442"/>
      <c r="O28" s="442"/>
      <c r="P28" s="442"/>
      <c r="Q28" s="442"/>
      <c r="R28" s="442"/>
      <c r="S28" s="442"/>
    </row>
    <row r="29" spans="1:45" s="417" customFormat="1" ht="13.2" x14ac:dyDescent="0.25">
      <c r="A29" s="15" t="s">
        <v>12</v>
      </c>
      <c r="G29" s="15"/>
      <c r="H29" s="15"/>
      <c r="K29" s="15"/>
      <c r="L29" s="15"/>
      <c r="M29" s="15"/>
      <c r="N29" s="15"/>
      <c r="O29" s="15"/>
      <c r="P29" s="15"/>
      <c r="Q29" s="15"/>
      <c r="R29" s="484" t="s">
        <v>13</v>
      </c>
      <c r="S29" s="484"/>
    </row>
    <row r="30" spans="1:45" s="417" customFormat="1" ht="12.75" customHeight="1" x14ac:dyDescent="0.25">
      <c r="J30" s="15"/>
      <c r="K30" s="631" t="s">
        <v>14</v>
      </c>
      <c r="L30" s="631"/>
      <c r="M30" s="631"/>
      <c r="N30" s="631"/>
      <c r="O30" s="631"/>
      <c r="P30" s="631"/>
      <c r="Q30" s="631"/>
      <c r="R30" s="631"/>
      <c r="S30" s="631"/>
    </row>
    <row r="31" spans="1:45" s="417" customFormat="1" ht="12.75" customHeight="1" x14ac:dyDescent="0.25">
      <c r="J31" s="631" t="s">
        <v>89</v>
      </c>
      <c r="K31" s="631"/>
      <c r="L31" s="631"/>
      <c r="M31" s="631"/>
      <c r="N31" s="631"/>
      <c r="O31" s="631"/>
      <c r="P31" s="631"/>
      <c r="Q31" s="631"/>
      <c r="R31" s="631"/>
      <c r="S31" s="631"/>
    </row>
    <row r="32" spans="1:45" s="417" customFormat="1" ht="13.2" x14ac:dyDescent="0.25">
      <c r="A32" s="15"/>
      <c r="B32" s="15"/>
      <c r="K32" s="15"/>
      <c r="L32" s="15"/>
      <c r="M32" s="15"/>
      <c r="N32" s="15"/>
      <c r="O32" s="15"/>
      <c r="P32" s="15"/>
      <c r="Q32" s="483" t="s">
        <v>86</v>
      </c>
      <c r="R32" s="483"/>
      <c r="S32" s="483"/>
    </row>
  </sheetData>
  <mergeCells count="15">
    <mergeCell ref="R29:S29"/>
    <mergeCell ref="K30:S30"/>
    <mergeCell ref="J31:S31"/>
    <mergeCell ref="Q32:S32"/>
    <mergeCell ref="Q1:R1"/>
    <mergeCell ref="G2:M2"/>
    <mergeCell ref="B4:T4"/>
    <mergeCell ref="A6:D6"/>
    <mergeCell ref="A8:A9"/>
    <mergeCell ref="B8:B9"/>
    <mergeCell ref="C8:F8"/>
    <mergeCell ref="G8:J8"/>
    <mergeCell ref="K8:N8"/>
    <mergeCell ref="O8:R8"/>
    <mergeCell ref="S8:S9"/>
  </mergeCells>
  <printOptions horizontalCentered="1"/>
  <pageMargins left="0.70866141732283472" right="0.70866141732283472" top="0.23622047244094491" bottom="0" header="0.31496062992125984" footer="0.31496062992125984"/>
  <pageSetup paperSize="9" scale="6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
  <sheetViews>
    <sheetView topLeftCell="L1" zoomScale="90" zoomScaleNormal="90" zoomScaleSheetLayoutView="100" workbookViewId="0">
      <selection activeCell="AG10" sqref="AG10"/>
    </sheetView>
  </sheetViews>
  <sheetFormatPr defaultColWidth="9.109375" defaultRowHeight="14.4" x14ac:dyDescent="0.3"/>
  <cols>
    <col min="1" max="1" width="9.109375" style="76"/>
    <col min="2" max="2" width="20.44140625" style="76" customWidth="1"/>
    <col min="3" max="3" width="7.109375" style="76" customWidth="1"/>
    <col min="4" max="4" width="6.88671875" style="76" customWidth="1"/>
    <col min="5" max="5" width="7.44140625" style="76" customWidth="1"/>
    <col min="6" max="6" width="9.109375" style="76" customWidth="1"/>
    <col min="7" max="7" width="7.44140625" style="76" customWidth="1"/>
    <col min="8" max="9" width="7" style="76" customWidth="1"/>
    <col min="10" max="10" width="7.109375" style="76" customWidth="1"/>
    <col min="11" max="11" width="6.88671875" style="76" customWidth="1"/>
    <col min="12" max="12" width="9.6640625" style="76" customWidth="1"/>
    <col min="13" max="14" width="6.88671875" style="76" customWidth="1"/>
    <col min="15" max="15" width="7" style="76" customWidth="1"/>
    <col min="16" max="16" width="7.33203125" style="76" customWidth="1"/>
    <col min="17" max="19" width="7.44140625" style="76" customWidth="1"/>
    <col min="20" max="20" width="7.88671875" style="76" customWidth="1"/>
    <col min="21" max="21" width="9.6640625" style="76" customWidth="1"/>
    <col min="22" max="22" width="12.88671875" style="76" customWidth="1"/>
    <col min="23" max="23" width="9" style="76" bestFit="1" customWidth="1"/>
    <col min="24" max="24" width="10.6640625" style="76" bestFit="1" customWidth="1"/>
    <col min="25" max="25" width="10.5546875" style="76" bestFit="1" customWidth="1"/>
    <col min="26" max="26" width="6.109375" style="76" bestFit="1" customWidth="1"/>
    <col min="27" max="27" width="6.5546875" style="76" bestFit="1" customWidth="1"/>
    <col min="28" max="28" width="10.5546875" style="76" customWidth="1"/>
    <col min="29" max="29" width="11.109375" style="76" customWidth="1"/>
    <col min="30" max="30" width="10.6640625" style="76" bestFit="1" customWidth="1"/>
    <col min="31" max="31" width="10.5546875" style="76" bestFit="1" customWidth="1"/>
    <col min="32" max="32" width="8.6640625" style="76" customWidth="1"/>
    <col min="33" max="16384" width="9.109375" style="76"/>
  </cols>
  <sheetData>
    <row r="1" spans="1:34" s="16" customFormat="1" ht="15.6" x14ac:dyDescent="0.3">
      <c r="C1" s="45"/>
      <c r="D1" s="45"/>
      <c r="E1" s="45"/>
      <c r="F1" s="45"/>
      <c r="G1" s="45"/>
      <c r="H1" s="45"/>
      <c r="I1" s="45"/>
      <c r="J1" s="45"/>
      <c r="K1" s="111" t="s">
        <v>0</v>
      </c>
      <c r="L1" s="111"/>
      <c r="M1" s="111"/>
      <c r="N1" s="45"/>
      <c r="AA1" s="41"/>
      <c r="AB1" s="41"/>
      <c r="AC1" s="41"/>
      <c r="AD1" s="41"/>
      <c r="AE1" s="789" t="s">
        <v>564</v>
      </c>
      <c r="AF1" s="789"/>
      <c r="AG1" s="789"/>
      <c r="AH1" s="789"/>
    </row>
    <row r="2" spans="1:34" s="16" customFormat="1" ht="21" x14ac:dyDescent="0.4">
      <c r="A2" s="529" t="s">
        <v>674</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row>
    <row r="3" spans="1:34" s="16" customFormat="1" ht="21" x14ac:dyDescent="0.4">
      <c r="J3" s="44"/>
      <c r="K3" s="44"/>
      <c r="L3" s="44"/>
      <c r="M3" s="44"/>
      <c r="N3" s="44"/>
      <c r="O3" s="44"/>
      <c r="P3" s="44"/>
      <c r="Q3" s="44"/>
      <c r="R3" s="44"/>
      <c r="S3" s="44"/>
      <c r="T3" s="44"/>
      <c r="U3" s="44"/>
      <c r="V3" s="44"/>
    </row>
    <row r="4" spans="1:34" ht="15.6" x14ac:dyDescent="0.3">
      <c r="A4" s="530" t="s">
        <v>768</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111"/>
    </row>
    <row r="5" spans="1:34" x14ac:dyDescent="0.3">
      <c r="C5" s="77"/>
      <c r="D5" s="77"/>
      <c r="E5" s="77"/>
      <c r="F5" s="77"/>
      <c r="G5" s="77"/>
      <c r="H5" s="77"/>
      <c r="I5" s="77"/>
      <c r="J5" s="77"/>
      <c r="Q5" s="77"/>
      <c r="R5" s="77"/>
      <c r="S5" s="77"/>
      <c r="T5" s="77"/>
      <c r="U5" s="77"/>
      <c r="V5" s="77"/>
      <c r="W5" s="77"/>
      <c r="X5" s="77"/>
      <c r="Y5" s="77"/>
      <c r="Z5" s="77"/>
      <c r="AA5" s="77"/>
      <c r="AB5" s="77"/>
      <c r="AC5" s="77"/>
      <c r="AD5" s="77"/>
      <c r="AE5" s="77"/>
      <c r="AF5" s="77"/>
      <c r="AG5" s="77"/>
    </row>
    <row r="6" spans="1:34" x14ac:dyDescent="0.3">
      <c r="A6" s="79" t="s">
        <v>835</v>
      </c>
      <c r="B6" s="87"/>
    </row>
    <row r="7" spans="1:34" x14ac:dyDescent="0.3">
      <c r="B7" s="78"/>
    </row>
    <row r="8" spans="1:34" s="79" customFormat="1" ht="41.25" customHeight="1" x14ac:dyDescent="0.3">
      <c r="A8" s="518" t="s">
        <v>2</v>
      </c>
      <c r="B8" s="796" t="s">
        <v>3</v>
      </c>
      <c r="C8" s="798" t="s">
        <v>113</v>
      </c>
      <c r="D8" s="798"/>
      <c r="E8" s="798"/>
      <c r="F8" s="798"/>
      <c r="G8" s="798"/>
      <c r="H8" s="798"/>
      <c r="I8" s="790" t="s">
        <v>719</v>
      </c>
      <c r="J8" s="791"/>
      <c r="K8" s="791"/>
      <c r="L8" s="791"/>
      <c r="M8" s="791"/>
      <c r="N8" s="792"/>
      <c r="O8" s="790" t="s">
        <v>204</v>
      </c>
      <c r="P8" s="791"/>
      <c r="Q8" s="791"/>
      <c r="R8" s="791"/>
      <c r="S8" s="791"/>
      <c r="T8" s="792"/>
      <c r="U8" s="798" t="s">
        <v>112</v>
      </c>
      <c r="V8" s="798"/>
      <c r="W8" s="798"/>
      <c r="X8" s="798"/>
      <c r="Y8" s="798"/>
      <c r="Z8" s="798"/>
      <c r="AA8" s="793" t="s">
        <v>245</v>
      </c>
      <c r="AB8" s="794"/>
      <c r="AC8" s="794"/>
      <c r="AD8" s="794"/>
      <c r="AE8" s="794"/>
      <c r="AF8" s="795"/>
    </row>
    <row r="9" spans="1:34" s="80" customFormat="1" ht="61.5" customHeight="1" x14ac:dyDescent="0.3">
      <c r="A9" s="518"/>
      <c r="B9" s="797"/>
      <c r="C9" s="75" t="s">
        <v>97</v>
      </c>
      <c r="D9" s="75" t="s">
        <v>101</v>
      </c>
      <c r="E9" s="75" t="s">
        <v>102</v>
      </c>
      <c r="F9" s="75" t="s">
        <v>375</v>
      </c>
      <c r="G9" s="75" t="s">
        <v>246</v>
      </c>
      <c r="H9" s="75" t="s">
        <v>19</v>
      </c>
      <c r="I9" s="75" t="s">
        <v>97</v>
      </c>
      <c r="J9" s="75" t="s">
        <v>101</v>
      </c>
      <c r="K9" s="75" t="s">
        <v>102</v>
      </c>
      <c r="L9" s="75" t="s">
        <v>375</v>
      </c>
      <c r="M9" s="75" t="s">
        <v>246</v>
      </c>
      <c r="N9" s="75" t="s">
        <v>19</v>
      </c>
      <c r="O9" s="75" t="s">
        <v>97</v>
      </c>
      <c r="P9" s="75" t="s">
        <v>101</v>
      </c>
      <c r="Q9" s="75" t="s">
        <v>102</v>
      </c>
      <c r="R9" s="75" t="s">
        <v>375</v>
      </c>
      <c r="S9" s="75" t="s">
        <v>246</v>
      </c>
      <c r="T9" s="75" t="s">
        <v>19</v>
      </c>
      <c r="U9" s="75" t="s">
        <v>247</v>
      </c>
      <c r="V9" s="75" t="s">
        <v>248</v>
      </c>
      <c r="W9" s="75" t="s">
        <v>249</v>
      </c>
      <c r="X9" s="75" t="s">
        <v>375</v>
      </c>
      <c r="Y9" s="75" t="s">
        <v>246</v>
      </c>
      <c r="Z9" s="75" t="s">
        <v>93</v>
      </c>
      <c r="AA9" s="75" t="s">
        <v>97</v>
      </c>
      <c r="AB9" s="75" t="s">
        <v>101</v>
      </c>
      <c r="AC9" s="75" t="s">
        <v>249</v>
      </c>
      <c r="AD9" s="75" t="s">
        <v>375</v>
      </c>
      <c r="AE9" s="75" t="s">
        <v>246</v>
      </c>
      <c r="AF9" s="75" t="s">
        <v>19</v>
      </c>
    </row>
    <row r="10" spans="1:34" s="151" customFormat="1" ht="16.2" customHeight="1" x14ac:dyDescent="0.3">
      <c r="A10" s="67">
        <v>1</v>
      </c>
      <c r="B10" s="149">
        <v>2</v>
      </c>
      <c r="C10" s="149">
        <v>3</v>
      </c>
      <c r="D10" s="150">
        <v>4</v>
      </c>
      <c r="E10" s="150">
        <v>5</v>
      </c>
      <c r="F10" s="150">
        <v>6</v>
      </c>
      <c r="G10" s="150">
        <v>7</v>
      </c>
      <c r="H10" s="150">
        <v>9</v>
      </c>
      <c r="I10" s="150">
        <v>10</v>
      </c>
      <c r="J10" s="150">
        <v>11</v>
      </c>
      <c r="K10" s="150">
        <v>12</v>
      </c>
      <c r="L10" s="150">
        <v>13</v>
      </c>
      <c r="M10" s="150">
        <v>14</v>
      </c>
      <c r="N10" s="150">
        <v>16</v>
      </c>
      <c r="O10" s="150">
        <v>17</v>
      </c>
      <c r="P10" s="150">
        <v>18</v>
      </c>
      <c r="Q10" s="150">
        <v>19</v>
      </c>
      <c r="R10" s="150">
        <v>20</v>
      </c>
      <c r="S10" s="150">
        <v>21</v>
      </c>
      <c r="T10" s="150">
        <v>23</v>
      </c>
      <c r="U10" s="150">
        <v>24</v>
      </c>
      <c r="V10" s="150">
        <v>25</v>
      </c>
      <c r="W10" s="150">
        <v>26</v>
      </c>
      <c r="X10" s="150">
        <v>27</v>
      </c>
      <c r="Y10" s="150">
        <v>28</v>
      </c>
      <c r="Z10" s="150">
        <v>30</v>
      </c>
      <c r="AA10" s="150">
        <v>31</v>
      </c>
      <c r="AB10" s="150">
        <v>32</v>
      </c>
      <c r="AC10" s="150">
        <v>33</v>
      </c>
      <c r="AD10" s="150">
        <v>34</v>
      </c>
      <c r="AE10" s="150">
        <v>35</v>
      </c>
      <c r="AF10" s="462">
        <v>37</v>
      </c>
    </row>
    <row r="11" spans="1:34" ht="14.25" customHeight="1" x14ac:dyDescent="0.3">
      <c r="A11" s="118">
        <v>1</v>
      </c>
      <c r="B11" s="81" t="s">
        <v>836</v>
      </c>
      <c r="C11" s="118">
        <v>112</v>
      </c>
      <c r="D11" s="118">
        <v>2</v>
      </c>
      <c r="E11" s="118">
        <v>2</v>
      </c>
      <c r="F11" s="118">
        <v>0</v>
      </c>
      <c r="G11" s="118">
        <v>0</v>
      </c>
      <c r="H11" s="118">
        <f>SUM(C11:G11)</f>
        <v>116</v>
      </c>
      <c r="I11" s="118">
        <v>90</v>
      </c>
      <c r="J11" s="118">
        <v>2</v>
      </c>
      <c r="K11" s="118">
        <v>1</v>
      </c>
      <c r="L11" s="118">
        <v>0</v>
      </c>
      <c r="M11" s="118">
        <v>0</v>
      </c>
      <c r="N11" s="118">
        <f>SUM(I11:M11)</f>
        <v>93</v>
      </c>
      <c r="O11" s="118">
        <v>26</v>
      </c>
      <c r="P11" s="118">
        <v>0</v>
      </c>
      <c r="Q11" s="118">
        <v>0</v>
      </c>
      <c r="R11" s="118">
        <v>0</v>
      </c>
      <c r="S11" s="118">
        <v>0</v>
      </c>
      <c r="T11" s="118">
        <f>SUM(O11:S11)</f>
        <v>26</v>
      </c>
      <c r="U11" s="118">
        <v>0</v>
      </c>
      <c r="V11" s="118">
        <v>0</v>
      </c>
      <c r="W11" s="118">
        <v>0</v>
      </c>
      <c r="X11" s="118">
        <v>0</v>
      </c>
      <c r="Y11" s="118">
        <v>0</v>
      </c>
      <c r="Z11" s="118">
        <v>0</v>
      </c>
      <c r="AA11" s="118">
        <v>26</v>
      </c>
      <c r="AB11" s="118">
        <v>0</v>
      </c>
      <c r="AC11" s="118">
        <v>0</v>
      </c>
      <c r="AD11" s="118">
        <v>0</v>
      </c>
      <c r="AE11" s="118">
        <v>0</v>
      </c>
      <c r="AF11" s="463">
        <f>SUM(AA11:AE11)</f>
        <v>26</v>
      </c>
    </row>
    <row r="12" spans="1:34" x14ac:dyDescent="0.3">
      <c r="A12" s="118">
        <v>2</v>
      </c>
      <c r="B12" s="83" t="s">
        <v>837</v>
      </c>
      <c r="C12" s="118">
        <v>163</v>
      </c>
      <c r="D12" s="118">
        <v>0</v>
      </c>
      <c r="E12" s="118">
        <v>4</v>
      </c>
      <c r="F12" s="118">
        <v>0</v>
      </c>
      <c r="G12" s="118">
        <v>0</v>
      </c>
      <c r="H12" s="118">
        <f t="shared" ref="H12:H13" si="0">SUM(C12:G12)</f>
        <v>167</v>
      </c>
      <c r="I12" s="118">
        <v>129</v>
      </c>
      <c r="J12" s="118">
        <v>0</v>
      </c>
      <c r="K12" s="118">
        <v>4</v>
      </c>
      <c r="L12" s="118">
        <v>0</v>
      </c>
      <c r="M12" s="118">
        <v>0</v>
      </c>
      <c r="N12" s="118">
        <f t="shared" ref="N12:N13" si="1">SUM(I12:M12)</f>
        <v>133</v>
      </c>
      <c r="O12" s="118">
        <v>48</v>
      </c>
      <c r="P12" s="118">
        <v>0</v>
      </c>
      <c r="Q12" s="118">
        <v>0</v>
      </c>
      <c r="R12" s="118">
        <v>0</v>
      </c>
      <c r="S12" s="118">
        <v>0</v>
      </c>
      <c r="T12" s="118">
        <f t="shared" ref="T12:T13" si="2">SUM(O12:S12)</f>
        <v>48</v>
      </c>
      <c r="U12" s="118">
        <v>0</v>
      </c>
      <c r="V12" s="118">
        <v>0</v>
      </c>
      <c r="W12" s="118">
        <v>0</v>
      </c>
      <c r="X12" s="118">
        <v>0</v>
      </c>
      <c r="Y12" s="118">
        <v>0</v>
      </c>
      <c r="Z12" s="118">
        <v>0</v>
      </c>
      <c r="AA12" s="118">
        <v>48</v>
      </c>
      <c r="AB12" s="118">
        <v>0</v>
      </c>
      <c r="AC12" s="118">
        <v>0</v>
      </c>
      <c r="AD12" s="118">
        <v>0</v>
      </c>
      <c r="AE12" s="118">
        <v>0</v>
      </c>
      <c r="AF12" s="463">
        <f t="shared" ref="AF12:AF14" si="3">SUM(AA12:AE12)</f>
        <v>48</v>
      </c>
    </row>
    <row r="13" spans="1:34" x14ac:dyDescent="0.3">
      <c r="A13" s="118">
        <v>3</v>
      </c>
      <c r="B13" s="83" t="s">
        <v>838</v>
      </c>
      <c r="C13" s="118">
        <v>55</v>
      </c>
      <c r="D13" s="118">
        <v>0</v>
      </c>
      <c r="E13" s="118">
        <v>0</v>
      </c>
      <c r="F13" s="118">
        <v>0</v>
      </c>
      <c r="G13" s="118">
        <v>0</v>
      </c>
      <c r="H13" s="118">
        <f t="shared" si="0"/>
        <v>55</v>
      </c>
      <c r="I13" s="118">
        <v>0</v>
      </c>
      <c r="J13" s="118">
        <v>0</v>
      </c>
      <c r="K13" s="118">
        <v>0</v>
      </c>
      <c r="L13" s="118">
        <v>0</v>
      </c>
      <c r="M13" s="118">
        <v>0</v>
      </c>
      <c r="N13" s="118">
        <f t="shared" si="1"/>
        <v>0</v>
      </c>
      <c r="O13" s="118">
        <v>53</v>
      </c>
      <c r="P13" s="118">
        <v>0</v>
      </c>
      <c r="Q13" s="118">
        <v>0</v>
      </c>
      <c r="R13" s="118">
        <v>0</v>
      </c>
      <c r="S13" s="118">
        <v>0</v>
      </c>
      <c r="T13" s="118">
        <f t="shared" si="2"/>
        <v>53</v>
      </c>
      <c r="U13" s="118">
        <v>0</v>
      </c>
      <c r="V13" s="118">
        <v>0</v>
      </c>
      <c r="W13" s="118">
        <v>0</v>
      </c>
      <c r="X13" s="118">
        <v>0</v>
      </c>
      <c r="Y13" s="118">
        <v>0</v>
      </c>
      <c r="Z13" s="118">
        <v>0</v>
      </c>
      <c r="AA13" s="118">
        <v>53</v>
      </c>
      <c r="AB13" s="118">
        <v>0</v>
      </c>
      <c r="AC13" s="118">
        <v>0</v>
      </c>
      <c r="AD13" s="118">
        <v>0</v>
      </c>
      <c r="AE13" s="118">
        <v>0</v>
      </c>
      <c r="AF13" s="463">
        <f t="shared" si="3"/>
        <v>53</v>
      </c>
    </row>
    <row r="14" spans="1:34" x14ac:dyDescent="0.3">
      <c r="A14" s="286" t="s">
        <v>19</v>
      </c>
      <c r="B14" s="82"/>
      <c r="C14" s="286">
        <f>SUM(C11:C13)</f>
        <v>330</v>
      </c>
      <c r="D14" s="286">
        <f>SUM(D11:D13)</f>
        <v>2</v>
      </c>
      <c r="E14" s="286">
        <f>SUM(E11:E13)</f>
        <v>6</v>
      </c>
      <c r="F14" s="286">
        <f>SUM(F11:F13)</f>
        <v>0</v>
      </c>
      <c r="G14" s="286">
        <f>SUM(G11:G13)</f>
        <v>0</v>
      </c>
      <c r="H14" s="286">
        <f>SUM(C14:G14)</f>
        <v>338</v>
      </c>
      <c r="I14" s="286">
        <f>SUM(I11:I13)</f>
        <v>219</v>
      </c>
      <c r="J14" s="286">
        <f>SUM(J11:J13)</f>
        <v>2</v>
      </c>
      <c r="K14" s="286">
        <f>SUM(K11:K13)</f>
        <v>5</v>
      </c>
      <c r="L14" s="286">
        <f>SUM(L11:L13)</f>
        <v>0</v>
      </c>
      <c r="M14" s="286">
        <f>SUM(M11:M13)</f>
        <v>0</v>
      </c>
      <c r="N14" s="286">
        <f>SUM(I14:M14)</f>
        <v>226</v>
      </c>
      <c r="O14" s="286">
        <f>SUM(O11:O13)</f>
        <v>127</v>
      </c>
      <c r="P14" s="286">
        <f>SUM(P11:P13)</f>
        <v>0</v>
      </c>
      <c r="Q14" s="286">
        <f>SUM(Q11:Q13)</f>
        <v>0</v>
      </c>
      <c r="R14" s="286">
        <f>SUM(R11:R13)</f>
        <v>0</v>
      </c>
      <c r="S14" s="286">
        <f>SUM(S11:S13)</f>
        <v>0</v>
      </c>
      <c r="T14" s="286">
        <f>SUM(O14:S14)</f>
        <v>127</v>
      </c>
      <c r="U14" s="286">
        <v>0</v>
      </c>
      <c r="V14" s="286">
        <v>0</v>
      </c>
      <c r="W14" s="286">
        <v>0</v>
      </c>
      <c r="X14" s="286">
        <v>0</v>
      </c>
      <c r="Y14" s="286">
        <v>0</v>
      </c>
      <c r="Z14" s="286">
        <v>0</v>
      </c>
      <c r="AA14" s="286">
        <f>SUM(AA11:AA13)</f>
        <v>127</v>
      </c>
      <c r="AB14" s="286">
        <v>0</v>
      </c>
      <c r="AC14" s="286">
        <v>0</v>
      </c>
      <c r="AD14" s="286">
        <v>0</v>
      </c>
      <c r="AE14" s="286">
        <v>0</v>
      </c>
      <c r="AF14" s="464">
        <f t="shared" si="3"/>
        <v>127</v>
      </c>
    </row>
    <row r="16" spans="1:34" s="16" customFormat="1" ht="13.2" x14ac:dyDescent="0.25">
      <c r="A16" s="15" t="s">
        <v>12</v>
      </c>
      <c r="I16" s="15"/>
      <c r="J16" s="15"/>
      <c r="O16" s="15"/>
      <c r="P16" s="15"/>
      <c r="Q16" s="15"/>
      <c r="R16" s="15"/>
      <c r="S16" s="15"/>
      <c r="T16" s="15"/>
      <c r="U16" s="15"/>
      <c r="V16" s="15"/>
      <c r="W16" s="15"/>
      <c r="X16" s="15"/>
      <c r="Y16" s="15"/>
      <c r="Z16" s="484" t="s">
        <v>13</v>
      </c>
      <c r="AA16" s="484"/>
      <c r="AB16" s="484"/>
      <c r="AC16" s="484"/>
      <c r="AD16" s="484"/>
      <c r="AE16" s="484"/>
      <c r="AF16" s="484"/>
    </row>
    <row r="17" spans="1:32" s="16" customFormat="1" ht="12.75" customHeight="1" x14ac:dyDescent="0.25">
      <c r="N17" s="15"/>
      <c r="O17" s="631" t="s">
        <v>14</v>
      </c>
      <c r="P17" s="631"/>
      <c r="Q17" s="631"/>
      <c r="R17" s="631"/>
      <c r="S17" s="631"/>
      <c r="T17" s="631"/>
      <c r="U17" s="631"/>
      <c r="V17" s="631"/>
      <c r="W17" s="631"/>
      <c r="X17" s="631"/>
      <c r="Y17" s="631"/>
      <c r="Z17" s="631"/>
      <c r="AA17" s="631"/>
      <c r="AB17" s="631"/>
      <c r="AC17" s="631"/>
      <c r="AD17" s="631"/>
      <c r="AE17" s="631"/>
      <c r="AF17" s="631"/>
    </row>
    <row r="18" spans="1:32" s="16" customFormat="1" ht="12.75" customHeight="1" x14ac:dyDescent="0.25">
      <c r="N18" s="631" t="s">
        <v>89</v>
      </c>
      <c r="O18" s="631"/>
      <c r="P18" s="631"/>
      <c r="Q18" s="631"/>
      <c r="R18" s="631"/>
      <c r="S18" s="631"/>
      <c r="T18" s="631"/>
      <c r="U18" s="631"/>
      <c r="V18" s="631"/>
      <c r="W18" s="631"/>
      <c r="X18" s="631"/>
      <c r="Y18" s="631"/>
      <c r="Z18" s="631"/>
      <c r="AA18" s="631"/>
      <c r="AB18" s="631"/>
      <c r="AC18" s="631"/>
      <c r="AD18" s="631"/>
      <c r="AE18" s="631"/>
      <c r="AF18" s="631"/>
    </row>
    <row r="19" spans="1:32" s="16" customFormat="1" ht="13.2" x14ac:dyDescent="0.25">
      <c r="A19" s="15"/>
      <c r="B19" s="15"/>
      <c r="O19" s="15"/>
      <c r="P19" s="15"/>
      <c r="Q19" s="15"/>
      <c r="R19" s="15"/>
      <c r="S19" s="15"/>
      <c r="T19" s="15"/>
      <c r="U19" s="15"/>
      <c r="V19" s="15"/>
      <c r="W19" s="483" t="s">
        <v>86</v>
      </c>
      <c r="X19" s="483"/>
      <c r="Y19" s="483"/>
      <c r="Z19" s="483"/>
      <c r="AA19" s="483"/>
      <c r="AB19" s="483"/>
      <c r="AC19" s="483"/>
      <c r="AD19" s="483"/>
      <c r="AE19" s="483"/>
      <c r="AF19" s="483"/>
    </row>
  </sheetData>
  <mergeCells count="14">
    <mergeCell ref="W19:AF19"/>
    <mergeCell ref="AA8:AF8"/>
    <mergeCell ref="A8:A9"/>
    <mergeCell ref="B8:B9"/>
    <mergeCell ref="C8:H8"/>
    <mergeCell ref="I8:N8"/>
    <mergeCell ref="U8:Z8"/>
    <mergeCell ref="AE1:AH1"/>
    <mergeCell ref="Z16:AF16"/>
    <mergeCell ref="O17:AF17"/>
    <mergeCell ref="N18:AF18"/>
    <mergeCell ref="O8:T8"/>
    <mergeCell ref="A2:AF2"/>
    <mergeCell ref="A4:AF4"/>
  </mergeCells>
  <phoneticPr fontId="0" type="noConversion"/>
  <printOptions horizontalCentered="1"/>
  <pageMargins left="0.39" right="0.44" top="0.43" bottom="0" header="0.59" footer="0.31496062992125984"/>
  <pageSetup paperSize="9" scale="5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zoomScale="70" zoomScaleNormal="70" zoomScaleSheetLayoutView="115" workbookViewId="0">
      <selection sqref="A1:L17"/>
    </sheetView>
  </sheetViews>
  <sheetFormatPr defaultColWidth="8.88671875" defaultRowHeight="13.8" x14ac:dyDescent="0.25"/>
  <cols>
    <col min="1" max="1" width="8.109375" style="74" customWidth="1"/>
    <col min="2" max="2" width="19.33203125" style="74" bestFit="1" customWidth="1"/>
    <col min="3" max="3" width="12.109375" style="74" customWidth="1"/>
    <col min="4" max="4" width="11.6640625" style="74" customWidth="1"/>
    <col min="5" max="5" width="11.33203125" style="74" customWidth="1"/>
    <col min="6" max="6" width="17.109375" style="74" customWidth="1"/>
    <col min="7" max="7" width="15.109375" style="74" customWidth="1"/>
    <col min="8" max="8" width="14.44140625" style="74" customWidth="1"/>
    <col min="9" max="9" width="14.88671875" style="74" customWidth="1"/>
    <col min="10" max="10" width="18.44140625" style="74" customWidth="1"/>
    <col min="11" max="11" width="17.33203125" style="74" customWidth="1"/>
    <col min="12" max="12" width="16.88671875" style="74" customWidth="1"/>
    <col min="13" max="16384" width="8.88671875" style="74"/>
  </cols>
  <sheetData>
    <row r="1" spans="1:19" ht="15.6" x14ac:dyDescent="0.3">
      <c r="B1" s="16"/>
      <c r="C1" s="16"/>
      <c r="D1" s="16"/>
      <c r="E1" s="16"/>
      <c r="F1" s="1"/>
      <c r="G1" s="1"/>
      <c r="H1" s="16"/>
      <c r="J1" s="41"/>
      <c r="K1" s="629" t="s">
        <v>565</v>
      </c>
      <c r="L1" s="629"/>
    </row>
    <row r="2" spans="1:19" ht="15.6" x14ac:dyDescent="0.3">
      <c r="A2" s="528" t="s">
        <v>0</v>
      </c>
      <c r="B2" s="528"/>
      <c r="C2" s="528"/>
      <c r="D2" s="528"/>
      <c r="E2" s="528"/>
      <c r="F2" s="528"/>
      <c r="G2" s="528"/>
      <c r="H2" s="528"/>
      <c r="I2" s="528"/>
      <c r="J2" s="528"/>
      <c r="K2" s="528"/>
      <c r="L2" s="528"/>
    </row>
    <row r="3" spans="1:19" ht="21" x14ac:dyDescent="0.4">
      <c r="A3" s="529" t="s">
        <v>674</v>
      </c>
      <c r="B3" s="529"/>
      <c r="C3" s="529"/>
      <c r="D3" s="529"/>
      <c r="E3" s="529"/>
      <c r="F3" s="529"/>
      <c r="G3" s="529"/>
      <c r="H3" s="529"/>
      <c r="I3" s="529"/>
      <c r="J3" s="529"/>
      <c r="K3" s="529"/>
      <c r="L3" s="529"/>
    </row>
    <row r="4" spans="1:19" ht="21" x14ac:dyDescent="0.4">
      <c r="B4" s="128"/>
      <c r="C4" s="128"/>
      <c r="D4" s="128"/>
      <c r="E4" s="128"/>
      <c r="F4" s="128"/>
      <c r="G4" s="128"/>
      <c r="H4" s="128"/>
      <c r="I4" s="128"/>
      <c r="J4" s="128"/>
    </row>
    <row r="5" spans="1:19" ht="15.6" customHeight="1" x14ac:dyDescent="0.3">
      <c r="B5" s="814" t="s">
        <v>769</v>
      </c>
      <c r="C5" s="814"/>
      <c r="D5" s="814"/>
      <c r="E5" s="814"/>
      <c r="F5" s="814"/>
      <c r="G5" s="814"/>
      <c r="H5" s="814"/>
      <c r="I5" s="814"/>
      <c r="J5" s="814"/>
      <c r="K5" s="814"/>
      <c r="L5" s="814"/>
    </row>
    <row r="6" spans="1:19" x14ac:dyDescent="0.25">
      <c r="A6" s="483" t="s">
        <v>835</v>
      </c>
      <c r="B6" s="483"/>
      <c r="C6" s="32"/>
    </row>
    <row r="7" spans="1:19" ht="15" customHeight="1" x14ac:dyDescent="0.25">
      <c r="A7" s="802" t="s">
        <v>114</v>
      </c>
      <c r="B7" s="796" t="s">
        <v>3</v>
      </c>
      <c r="C7" s="810" t="s">
        <v>27</v>
      </c>
      <c r="D7" s="810"/>
      <c r="E7" s="810"/>
      <c r="F7" s="810"/>
      <c r="G7" s="811" t="s">
        <v>28</v>
      </c>
      <c r="H7" s="812"/>
      <c r="I7" s="812"/>
      <c r="J7" s="813"/>
      <c r="K7" s="796" t="s">
        <v>400</v>
      </c>
      <c r="L7" s="798" t="s">
        <v>791</v>
      </c>
    </row>
    <row r="8" spans="1:19" ht="31.2" customHeight="1" x14ac:dyDescent="0.25">
      <c r="A8" s="803"/>
      <c r="B8" s="805"/>
      <c r="C8" s="798" t="s">
        <v>259</v>
      </c>
      <c r="D8" s="796" t="s">
        <v>461</v>
      </c>
      <c r="E8" s="806" t="s">
        <v>100</v>
      </c>
      <c r="F8" s="807"/>
      <c r="G8" s="797" t="s">
        <v>259</v>
      </c>
      <c r="H8" s="798" t="s">
        <v>461</v>
      </c>
      <c r="I8" s="808" t="s">
        <v>100</v>
      </c>
      <c r="J8" s="809"/>
      <c r="K8" s="805"/>
      <c r="L8" s="798"/>
    </row>
    <row r="9" spans="1:19" ht="69.75" customHeight="1" x14ac:dyDescent="0.25">
      <c r="A9" s="804"/>
      <c r="B9" s="797"/>
      <c r="C9" s="798"/>
      <c r="D9" s="797"/>
      <c r="E9" s="86" t="s">
        <v>535</v>
      </c>
      <c r="F9" s="86" t="s">
        <v>462</v>
      </c>
      <c r="G9" s="798"/>
      <c r="H9" s="798"/>
      <c r="I9" s="86" t="s">
        <v>535</v>
      </c>
      <c r="J9" s="86" t="s">
        <v>462</v>
      </c>
      <c r="K9" s="797"/>
      <c r="L9" s="798"/>
      <c r="M9" s="113"/>
      <c r="N9" s="113"/>
      <c r="O9" s="113"/>
    </row>
    <row r="10" spans="1:19" x14ac:dyDescent="0.25">
      <c r="A10" s="153">
        <v>1</v>
      </c>
      <c r="B10" s="152">
        <v>2</v>
      </c>
      <c r="C10" s="153">
        <v>3</v>
      </c>
      <c r="D10" s="152">
        <v>4</v>
      </c>
      <c r="E10" s="153">
        <v>5</v>
      </c>
      <c r="F10" s="152">
        <v>6</v>
      </c>
      <c r="G10" s="153">
        <v>7</v>
      </c>
      <c r="H10" s="152">
        <v>8</v>
      </c>
      <c r="I10" s="153">
        <v>9</v>
      </c>
      <c r="J10" s="152">
        <v>10</v>
      </c>
      <c r="K10" s="153" t="s">
        <v>573</v>
      </c>
      <c r="L10" s="152">
        <v>12</v>
      </c>
      <c r="M10" s="113"/>
      <c r="N10" s="113"/>
      <c r="O10" s="113"/>
    </row>
    <row r="11" spans="1:19" s="112" customFormat="1" x14ac:dyDescent="0.25">
      <c r="A11" s="122">
        <v>1</v>
      </c>
      <c r="B11" s="81" t="s">
        <v>836</v>
      </c>
      <c r="C11" s="367">
        <v>9666</v>
      </c>
      <c r="D11" s="367">
        <v>91</v>
      </c>
      <c r="E11" s="367">
        <v>91</v>
      </c>
      <c r="F11" s="367">
        <v>0</v>
      </c>
      <c r="G11" s="367">
        <v>7155</v>
      </c>
      <c r="H11" s="367">
        <v>223</v>
      </c>
      <c r="I11" s="367">
        <v>223</v>
      </c>
      <c r="J11" s="367">
        <v>0</v>
      </c>
      <c r="K11" s="122">
        <v>314</v>
      </c>
      <c r="L11" s="368" t="s">
        <v>7</v>
      </c>
      <c r="M11" s="113"/>
      <c r="N11" s="113"/>
      <c r="O11" s="113"/>
      <c r="P11" s="113"/>
      <c r="Q11" s="113"/>
      <c r="R11" s="113"/>
      <c r="S11" s="113"/>
    </row>
    <row r="12" spans="1:19" x14ac:dyDescent="0.25">
      <c r="A12" s="122">
        <v>2</v>
      </c>
      <c r="B12" s="83" t="s">
        <v>837</v>
      </c>
      <c r="C12" s="367">
        <v>6690</v>
      </c>
      <c r="D12" s="367">
        <v>163</v>
      </c>
      <c r="E12" s="367">
        <v>163</v>
      </c>
      <c r="F12" s="367">
        <v>0</v>
      </c>
      <c r="G12" s="367">
        <v>4708</v>
      </c>
      <c r="H12" s="367">
        <v>148</v>
      </c>
      <c r="I12" s="367">
        <v>148</v>
      </c>
      <c r="J12" s="367">
        <v>0</v>
      </c>
      <c r="K12" s="122">
        <v>311</v>
      </c>
      <c r="L12" s="368" t="s">
        <v>7</v>
      </c>
      <c r="M12" s="113"/>
      <c r="N12" s="113"/>
      <c r="O12" s="113"/>
    </row>
    <row r="13" spans="1:19" x14ac:dyDescent="0.25">
      <c r="A13" s="122">
        <v>3</v>
      </c>
      <c r="B13" s="83" t="s">
        <v>838</v>
      </c>
      <c r="C13" s="122">
        <v>2716</v>
      </c>
      <c r="D13" s="122">
        <v>44</v>
      </c>
      <c r="E13" s="122">
        <v>44</v>
      </c>
      <c r="F13" s="122">
        <v>0</v>
      </c>
      <c r="G13" s="122">
        <v>1402</v>
      </c>
      <c r="H13" s="122">
        <v>52</v>
      </c>
      <c r="I13" s="122">
        <v>52</v>
      </c>
      <c r="J13" s="122">
        <v>0</v>
      </c>
      <c r="K13" s="122">
        <v>96</v>
      </c>
      <c r="L13" s="368" t="s">
        <v>7</v>
      </c>
      <c r="M13" s="113"/>
      <c r="N13" s="113"/>
      <c r="O13" s="113"/>
    </row>
    <row r="14" spans="1:19" x14ac:dyDescent="0.25">
      <c r="A14" s="287" t="s">
        <v>19</v>
      </c>
      <c r="B14" s="112"/>
      <c r="C14" s="369">
        <f t="shared" ref="C14:K14" si="0">SUM(C11:C13)</f>
        <v>19072</v>
      </c>
      <c r="D14" s="369">
        <f t="shared" si="0"/>
        <v>298</v>
      </c>
      <c r="E14" s="369">
        <f t="shared" si="0"/>
        <v>298</v>
      </c>
      <c r="F14" s="369">
        <f t="shared" si="0"/>
        <v>0</v>
      </c>
      <c r="G14" s="369">
        <f t="shared" si="0"/>
        <v>13265</v>
      </c>
      <c r="H14" s="369">
        <f t="shared" si="0"/>
        <v>423</v>
      </c>
      <c r="I14" s="369">
        <f t="shared" si="0"/>
        <v>423</v>
      </c>
      <c r="J14" s="369">
        <f t="shared" si="0"/>
        <v>0</v>
      </c>
      <c r="K14" s="369">
        <f t="shared" si="0"/>
        <v>721</v>
      </c>
      <c r="L14" s="368" t="s">
        <v>7</v>
      </c>
    </row>
    <row r="15" spans="1:19" ht="17.25" customHeight="1" x14ac:dyDescent="0.25">
      <c r="A15" s="799" t="s">
        <v>123</v>
      </c>
      <c r="B15" s="800"/>
      <c r="C15" s="800"/>
      <c r="D15" s="800"/>
      <c r="E15" s="800"/>
      <c r="F15" s="800"/>
      <c r="G15" s="800"/>
      <c r="H15" s="800"/>
      <c r="I15" s="800"/>
      <c r="J15" s="800"/>
      <c r="K15" s="801"/>
      <c r="L15" s="801"/>
    </row>
    <row r="17" spans="1:19" s="16" customFormat="1" ht="15.75" customHeight="1" x14ac:dyDescent="0.25">
      <c r="A17" s="531" t="s">
        <v>12</v>
      </c>
      <c r="B17" s="531"/>
      <c r="C17" s="1"/>
      <c r="D17" s="15"/>
      <c r="E17" s="15"/>
      <c r="H17" s="84"/>
      <c r="I17" s="84"/>
      <c r="K17" s="84" t="s">
        <v>13</v>
      </c>
    </row>
    <row r="18" spans="1:19" s="16" customFormat="1" ht="13.2" customHeight="1" x14ac:dyDescent="0.25">
      <c r="J18" s="537"/>
      <c r="K18" s="537"/>
      <c r="L18" s="537"/>
      <c r="M18" s="537"/>
      <c r="N18" s="537"/>
      <c r="O18" s="537"/>
      <c r="P18" s="537"/>
      <c r="Q18" s="537"/>
      <c r="R18" s="537"/>
      <c r="S18" s="537"/>
    </row>
    <row r="19" spans="1:19" s="16" customFormat="1" ht="13.2" x14ac:dyDescent="0.25">
      <c r="J19" s="537"/>
      <c r="K19" s="537"/>
      <c r="L19" s="537"/>
      <c r="M19" s="537"/>
      <c r="N19" s="537"/>
      <c r="O19" s="537"/>
      <c r="P19" s="537"/>
      <c r="Q19" s="537"/>
      <c r="R19" s="537"/>
      <c r="S19" s="537"/>
    </row>
    <row r="20" spans="1:19" s="16" customFormat="1" ht="13.2" x14ac:dyDescent="0.25">
      <c r="B20" s="15"/>
      <c r="C20" s="15"/>
      <c r="D20" s="15"/>
      <c r="E20" s="15"/>
      <c r="J20" s="483"/>
      <c r="K20" s="483"/>
      <c r="L20" s="483"/>
    </row>
  </sheetData>
  <mergeCells count="22">
    <mergeCell ref="K1:L1"/>
    <mergeCell ref="G7:J7"/>
    <mergeCell ref="A6:B6"/>
    <mergeCell ref="B5:L5"/>
    <mergeCell ref="A3:L3"/>
    <mergeCell ref="A2:L2"/>
    <mergeCell ref="J20:L20"/>
    <mergeCell ref="L7:L9"/>
    <mergeCell ref="A15:L15"/>
    <mergeCell ref="A7:A9"/>
    <mergeCell ref="B7:B9"/>
    <mergeCell ref="K7:K9"/>
    <mergeCell ref="J18:S18"/>
    <mergeCell ref="J19:S19"/>
    <mergeCell ref="E8:F8"/>
    <mergeCell ref="I8:J8"/>
    <mergeCell ref="A17:B17"/>
    <mergeCell ref="C8:C9"/>
    <mergeCell ref="H8:H9"/>
    <mergeCell ref="G8:G9"/>
    <mergeCell ref="C7:F7"/>
    <mergeCell ref="D8:D9"/>
  </mergeCells>
  <phoneticPr fontId="0" type="noConversion"/>
  <printOptions horizontalCentered="1"/>
  <pageMargins left="0.39" right="0.33" top="0.23622047244094491" bottom="0" header="0.31496062992125984" footer="0.31496062992125984"/>
  <pageSetup paperSize="9" scale="8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3"/>
  <sheetViews>
    <sheetView topLeftCell="A7" zoomScale="90" zoomScaleNormal="90" zoomScaleSheetLayoutView="100" workbookViewId="0">
      <selection activeCell="I27" sqref="I27"/>
    </sheetView>
  </sheetViews>
  <sheetFormatPr defaultColWidth="9.109375" defaultRowHeight="13.2" x14ac:dyDescent="0.25"/>
  <cols>
    <col min="1" max="1" width="4.6640625" style="172" customWidth="1"/>
    <col min="2" max="2" width="17.6640625" style="172" customWidth="1"/>
    <col min="3" max="11" width="7.88671875" style="172" customWidth="1"/>
    <col min="12" max="23" width="8" style="172" customWidth="1"/>
    <col min="24" max="16384" width="9.109375" style="172"/>
  </cols>
  <sheetData>
    <row r="1" spans="1:249" ht="15.6" x14ac:dyDescent="0.3">
      <c r="O1" s="832" t="s">
        <v>578</v>
      </c>
      <c r="P1" s="832"/>
      <c r="Q1" s="832"/>
      <c r="R1" s="832"/>
      <c r="S1" s="832"/>
      <c r="T1" s="832"/>
      <c r="U1" s="832"/>
    </row>
    <row r="2" spans="1:249" ht="15.6" x14ac:dyDescent="0.3">
      <c r="A2" s="836" t="s">
        <v>0</v>
      </c>
      <c r="B2" s="836"/>
      <c r="C2" s="836"/>
      <c r="D2" s="836"/>
      <c r="E2" s="836"/>
      <c r="F2" s="836"/>
      <c r="G2" s="836"/>
      <c r="H2" s="836"/>
      <c r="I2" s="836"/>
      <c r="J2" s="836"/>
      <c r="K2" s="836"/>
      <c r="L2" s="836"/>
      <c r="M2" s="836"/>
      <c r="N2" s="836"/>
      <c r="O2" s="836"/>
      <c r="P2" s="836"/>
      <c r="Q2" s="836"/>
      <c r="R2" s="836"/>
      <c r="S2" s="836"/>
      <c r="T2" s="836"/>
      <c r="U2" s="836"/>
      <c r="V2" s="836"/>
      <c r="W2" s="836"/>
    </row>
    <row r="3" spans="1:249" ht="15.6" x14ac:dyDescent="0.3">
      <c r="F3" s="173"/>
      <c r="G3" s="173"/>
      <c r="H3" s="173"/>
      <c r="I3" s="174"/>
      <c r="J3" s="174"/>
      <c r="K3" s="174"/>
      <c r="L3" s="174"/>
      <c r="M3" s="174"/>
      <c r="N3" s="174"/>
      <c r="O3" s="174"/>
      <c r="P3" s="174"/>
      <c r="Q3" s="174"/>
      <c r="R3" s="174"/>
      <c r="S3" s="174"/>
      <c r="T3" s="174"/>
      <c r="U3" s="174"/>
    </row>
    <row r="4" spans="1:249" ht="17.399999999999999" x14ac:dyDescent="0.3">
      <c r="B4" s="833" t="s">
        <v>674</v>
      </c>
      <c r="C4" s="833"/>
      <c r="D4" s="833"/>
      <c r="E4" s="833"/>
      <c r="F4" s="833"/>
      <c r="G4" s="833"/>
      <c r="H4" s="833"/>
      <c r="I4" s="833"/>
      <c r="J4" s="833"/>
      <c r="K4" s="833"/>
      <c r="L4" s="833"/>
      <c r="M4" s="833"/>
      <c r="N4" s="833"/>
      <c r="O4" s="833"/>
      <c r="P4" s="833"/>
      <c r="Q4" s="833"/>
      <c r="R4" s="833"/>
      <c r="S4" s="833"/>
      <c r="T4" s="833"/>
      <c r="U4" s="833"/>
    </row>
    <row r="6" spans="1:249" ht="15.6" x14ac:dyDescent="0.3">
      <c r="B6" s="834" t="s">
        <v>895</v>
      </c>
      <c r="C6" s="834"/>
      <c r="D6" s="834"/>
      <c r="E6" s="834"/>
      <c r="F6" s="834"/>
      <c r="G6" s="834"/>
      <c r="H6" s="834"/>
      <c r="I6" s="834"/>
      <c r="J6" s="834"/>
      <c r="K6" s="834"/>
      <c r="L6" s="834"/>
      <c r="M6" s="834"/>
      <c r="N6" s="834"/>
      <c r="O6" s="834"/>
      <c r="P6" s="834"/>
      <c r="Q6" s="834"/>
      <c r="R6" s="834"/>
      <c r="S6" s="834"/>
      <c r="T6" s="834"/>
      <c r="U6" s="834"/>
    </row>
    <row r="8" spans="1:249" x14ac:dyDescent="0.25">
      <c r="A8" s="835" t="s">
        <v>835</v>
      </c>
      <c r="B8" s="835"/>
    </row>
    <row r="9" spans="1:249" ht="17.399999999999999" x14ac:dyDescent="0.3">
      <c r="A9" s="175"/>
      <c r="B9" s="175"/>
      <c r="V9" s="820" t="s">
        <v>267</v>
      </c>
      <c r="W9" s="820"/>
    </row>
    <row r="10" spans="1:249" ht="12.75" customHeight="1" x14ac:dyDescent="0.25">
      <c r="A10" s="821" t="s">
        <v>2</v>
      </c>
      <c r="B10" s="821" t="s">
        <v>115</v>
      </c>
      <c r="C10" s="823" t="s">
        <v>27</v>
      </c>
      <c r="D10" s="824"/>
      <c r="E10" s="824"/>
      <c r="F10" s="824"/>
      <c r="G10" s="824"/>
      <c r="H10" s="824"/>
      <c r="I10" s="824"/>
      <c r="J10" s="824"/>
      <c r="K10" s="825"/>
      <c r="L10" s="823" t="s">
        <v>28</v>
      </c>
      <c r="M10" s="824"/>
      <c r="N10" s="824"/>
      <c r="O10" s="824"/>
      <c r="P10" s="824"/>
      <c r="Q10" s="824"/>
      <c r="R10" s="824"/>
      <c r="S10" s="824"/>
      <c r="T10" s="825"/>
      <c r="U10" s="826" t="s">
        <v>148</v>
      </c>
      <c r="V10" s="827"/>
      <c r="W10" s="828"/>
      <c r="X10" s="177"/>
      <c r="Y10" s="177"/>
      <c r="Z10" s="177"/>
      <c r="AA10" s="177"/>
      <c r="AB10" s="177"/>
      <c r="AC10" s="178"/>
      <c r="AD10" s="179"/>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row>
    <row r="11" spans="1:249" ht="12.75" customHeight="1" x14ac:dyDescent="0.25">
      <c r="A11" s="822"/>
      <c r="B11" s="822"/>
      <c r="C11" s="817" t="s">
        <v>182</v>
      </c>
      <c r="D11" s="818"/>
      <c r="E11" s="819"/>
      <c r="F11" s="817" t="s">
        <v>183</v>
      </c>
      <c r="G11" s="818"/>
      <c r="H11" s="819"/>
      <c r="I11" s="817" t="s">
        <v>19</v>
      </c>
      <c r="J11" s="818"/>
      <c r="K11" s="819"/>
      <c r="L11" s="817" t="s">
        <v>182</v>
      </c>
      <c r="M11" s="818"/>
      <c r="N11" s="819"/>
      <c r="O11" s="817" t="s">
        <v>183</v>
      </c>
      <c r="P11" s="818"/>
      <c r="Q11" s="819"/>
      <c r="R11" s="817" t="s">
        <v>19</v>
      </c>
      <c r="S11" s="818"/>
      <c r="T11" s="819"/>
      <c r="U11" s="829"/>
      <c r="V11" s="830"/>
      <c r="W11" s="831"/>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row>
    <row r="12" spans="1:249" x14ac:dyDescent="0.25">
      <c r="A12" s="176"/>
      <c r="B12" s="176"/>
      <c r="C12" s="180" t="s">
        <v>268</v>
      </c>
      <c r="D12" s="181" t="s">
        <v>45</v>
      </c>
      <c r="E12" s="182" t="s">
        <v>46</v>
      </c>
      <c r="F12" s="180" t="s">
        <v>268</v>
      </c>
      <c r="G12" s="181" t="s">
        <v>45</v>
      </c>
      <c r="H12" s="182" t="s">
        <v>46</v>
      </c>
      <c r="I12" s="180" t="s">
        <v>268</v>
      </c>
      <c r="J12" s="181" t="s">
        <v>45</v>
      </c>
      <c r="K12" s="182" t="s">
        <v>46</v>
      </c>
      <c r="L12" s="180" t="s">
        <v>268</v>
      </c>
      <c r="M12" s="181" t="s">
        <v>45</v>
      </c>
      <c r="N12" s="182" t="s">
        <v>46</v>
      </c>
      <c r="O12" s="180" t="s">
        <v>268</v>
      </c>
      <c r="P12" s="181" t="s">
        <v>45</v>
      </c>
      <c r="Q12" s="182" t="s">
        <v>46</v>
      </c>
      <c r="R12" s="180" t="s">
        <v>268</v>
      </c>
      <c r="S12" s="181" t="s">
        <v>45</v>
      </c>
      <c r="T12" s="182" t="s">
        <v>46</v>
      </c>
      <c r="U12" s="176" t="s">
        <v>268</v>
      </c>
      <c r="V12" s="176" t="s">
        <v>45</v>
      </c>
      <c r="W12" s="176" t="s">
        <v>46</v>
      </c>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row>
    <row r="13" spans="1:249" x14ac:dyDescent="0.25">
      <c r="A13" s="176">
        <v>1</v>
      </c>
      <c r="B13" s="176">
        <v>2</v>
      </c>
      <c r="C13" s="176">
        <v>3</v>
      </c>
      <c r="D13" s="176">
        <v>4</v>
      </c>
      <c r="E13" s="176">
        <v>5</v>
      </c>
      <c r="F13" s="176">
        <v>7</v>
      </c>
      <c r="G13" s="176">
        <v>8</v>
      </c>
      <c r="H13" s="176">
        <v>9</v>
      </c>
      <c r="I13" s="176">
        <v>11</v>
      </c>
      <c r="J13" s="176">
        <v>12</v>
      </c>
      <c r="K13" s="176">
        <v>13</v>
      </c>
      <c r="L13" s="176">
        <v>15</v>
      </c>
      <c r="M13" s="176">
        <v>16</v>
      </c>
      <c r="N13" s="176">
        <v>17</v>
      </c>
      <c r="O13" s="176">
        <v>19</v>
      </c>
      <c r="P13" s="176">
        <v>20</v>
      </c>
      <c r="Q13" s="176">
        <v>21</v>
      </c>
      <c r="R13" s="176">
        <v>23</v>
      </c>
      <c r="S13" s="176">
        <v>24</v>
      </c>
      <c r="T13" s="176">
        <v>25</v>
      </c>
      <c r="U13" s="176">
        <v>27</v>
      </c>
      <c r="V13" s="176">
        <v>28</v>
      </c>
      <c r="W13" s="176">
        <v>29</v>
      </c>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row>
    <row r="14" spans="1:249" ht="12.75" customHeight="1" x14ac:dyDescent="0.25">
      <c r="A14" s="815" t="s">
        <v>260</v>
      </c>
      <c r="B14" s="816"/>
      <c r="C14" s="176"/>
      <c r="D14" s="176"/>
      <c r="E14" s="176"/>
      <c r="F14" s="176"/>
      <c r="G14" s="176"/>
      <c r="H14" s="176"/>
      <c r="I14" s="176"/>
      <c r="J14" s="176"/>
      <c r="K14" s="176"/>
      <c r="L14" s="176"/>
      <c r="M14" s="176"/>
      <c r="N14" s="176"/>
      <c r="O14" s="176"/>
      <c r="P14" s="176"/>
      <c r="Q14" s="176"/>
      <c r="R14" s="176"/>
      <c r="S14" s="176"/>
      <c r="T14" s="176"/>
      <c r="U14" s="184"/>
      <c r="V14" s="185"/>
      <c r="W14" s="185"/>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row>
    <row r="15" spans="1:249" ht="30" customHeight="1" x14ac:dyDescent="0.25">
      <c r="A15" s="186">
        <v>1</v>
      </c>
      <c r="B15" s="187" t="s">
        <v>133</v>
      </c>
      <c r="C15" s="465">
        <v>9.65</v>
      </c>
      <c r="D15" s="465">
        <v>0</v>
      </c>
      <c r="E15" s="465">
        <v>0</v>
      </c>
      <c r="F15" s="465">
        <v>0</v>
      </c>
      <c r="G15" s="465">
        <v>0</v>
      </c>
      <c r="H15" s="465">
        <v>0</v>
      </c>
      <c r="I15" s="465">
        <v>9.65</v>
      </c>
      <c r="J15" s="465">
        <v>0</v>
      </c>
      <c r="K15" s="465">
        <v>0</v>
      </c>
      <c r="L15" s="465">
        <v>10.1</v>
      </c>
      <c r="M15" s="465">
        <v>0</v>
      </c>
      <c r="N15" s="465">
        <v>0</v>
      </c>
      <c r="O15" s="465">
        <v>0</v>
      </c>
      <c r="P15" s="465">
        <v>0</v>
      </c>
      <c r="Q15" s="465">
        <v>0</v>
      </c>
      <c r="R15" s="465">
        <v>10.1</v>
      </c>
      <c r="S15" s="465">
        <v>0</v>
      </c>
      <c r="T15" s="465">
        <v>0</v>
      </c>
      <c r="U15" s="465">
        <f>I15+R15</f>
        <v>19.75</v>
      </c>
      <c r="V15" s="465">
        <f t="shared" ref="V15:W16" si="0">J15+S15</f>
        <v>0</v>
      </c>
      <c r="W15" s="465">
        <f t="shared" si="0"/>
        <v>0</v>
      </c>
    </row>
    <row r="16" spans="1:249" ht="30" customHeight="1" x14ac:dyDescent="0.25">
      <c r="A16" s="186">
        <v>2</v>
      </c>
      <c r="B16" s="188" t="s">
        <v>502</v>
      </c>
      <c r="C16" s="465">
        <v>132.91</v>
      </c>
      <c r="D16" s="465">
        <v>0</v>
      </c>
      <c r="E16" s="465">
        <v>0</v>
      </c>
      <c r="F16" s="465">
        <v>193.08</v>
      </c>
      <c r="G16" s="465">
        <v>0</v>
      </c>
      <c r="H16" s="465">
        <v>0</v>
      </c>
      <c r="I16" s="465">
        <f>C16+F16</f>
        <v>325.99</v>
      </c>
      <c r="J16" s="465">
        <f t="shared" ref="J16:K16" si="1">D16+G16</f>
        <v>0</v>
      </c>
      <c r="K16" s="465">
        <f t="shared" si="1"/>
        <v>0</v>
      </c>
      <c r="L16" s="465">
        <v>138.82</v>
      </c>
      <c r="M16" s="465">
        <v>0</v>
      </c>
      <c r="N16" s="465">
        <v>0</v>
      </c>
      <c r="O16" s="465">
        <v>134.77000000000001</v>
      </c>
      <c r="P16" s="465">
        <v>0</v>
      </c>
      <c r="Q16" s="465">
        <v>0</v>
      </c>
      <c r="R16" s="465">
        <f>L16+O16</f>
        <v>273.59000000000003</v>
      </c>
      <c r="S16" s="465">
        <f t="shared" ref="S16:T16" si="2">M16+P16</f>
        <v>0</v>
      </c>
      <c r="T16" s="465">
        <f t="shared" si="2"/>
        <v>0</v>
      </c>
      <c r="U16" s="465">
        <f>I16+R16</f>
        <v>599.58000000000004</v>
      </c>
      <c r="V16" s="465">
        <f t="shared" si="0"/>
        <v>0</v>
      </c>
      <c r="W16" s="465">
        <f t="shared" si="0"/>
        <v>0</v>
      </c>
    </row>
    <row r="17" spans="1:23" ht="30" customHeight="1" x14ac:dyDescent="0.25">
      <c r="A17" s="186">
        <v>3</v>
      </c>
      <c r="B17" s="188" t="s">
        <v>137</v>
      </c>
      <c r="C17" s="465">
        <v>29.8</v>
      </c>
      <c r="D17" s="465">
        <v>0</v>
      </c>
      <c r="E17" s="465">
        <v>0</v>
      </c>
      <c r="F17" s="465">
        <v>0</v>
      </c>
      <c r="G17" s="465">
        <v>0</v>
      </c>
      <c r="H17" s="465">
        <v>0</v>
      </c>
      <c r="I17" s="465">
        <v>29.8</v>
      </c>
      <c r="J17" s="465">
        <v>0</v>
      </c>
      <c r="K17" s="465">
        <v>0</v>
      </c>
      <c r="L17" s="465">
        <v>42.3</v>
      </c>
      <c r="M17" s="465">
        <v>0</v>
      </c>
      <c r="N17" s="465">
        <v>0</v>
      </c>
      <c r="O17" s="465">
        <v>0</v>
      </c>
      <c r="P17" s="465">
        <v>0</v>
      </c>
      <c r="Q17" s="465">
        <v>0</v>
      </c>
      <c r="R17" s="465">
        <v>42.3</v>
      </c>
      <c r="S17" s="465">
        <v>0</v>
      </c>
      <c r="T17" s="465">
        <v>0</v>
      </c>
      <c r="U17" s="465">
        <f>I17+R17</f>
        <v>72.099999999999994</v>
      </c>
      <c r="V17" s="465">
        <v>0</v>
      </c>
      <c r="W17" s="465">
        <v>0</v>
      </c>
    </row>
    <row r="18" spans="1:23" ht="30" customHeight="1" x14ac:dyDescent="0.25">
      <c r="A18" s="186">
        <v>4</v>
      </c>
      <c r="B18" s="188" t="s">
        <v>135</v>
      </c>
      <c r="C18" s="465">
        <v>2.41</v>
      </c>
      <c r="D18" s="465">
        <v>0</v>
      </c>
      <c r="E18" s="465">
        <v>0</v>
      </c>
      <c r="F18" s="465">
        <v>0</v>
      </c>
      <c r="G18" s="465">
        <v>0</v>
      </c>
      <c r="H18" s="465">
        <v>0</v>
      </c>
      <c r="I18" s="465">
        <v>2.41</v>
      </c>
      <c r="J18" s="465">
        <v>0</v>
      </c>
      <c r="K18" s="465">
        <v>0</v>
      </c>
      <c r="L18" s="465">
        <v>2.5299999999999998</v>
      </c>
      <c r="M18" s="465">
        <v>0</v>
      </c>
      <c r="N18" s="465">
        <v>0</v>
      </c>
      <c r="O18" s="465">
        <v>0</v>
      </c>
      <c r="P18" s="465">
        <v>0</v>
      </c>
      <c r="Q18" s="465">
        <v>0</v>
      </c>
      <c r="R18" s="465">
        <v>2.5299999999999998</v>
      </c>
      <c r="S18" s="465">
        <v>0</v>
      </c>
      <c r="T18" s="465">
        <v>0</v>
      </c>
      <c r="U18" s="465">
        <f>I18+R18</f>
        <v>4.9399999999999995</v>
      </c>
      <c r="V18" s="465">
        <f t="shared" ref="V18:W18" si="3">J18+S18</f>
        <v>0</v>
      </c>
      <c r="W18" s="465">
        <f t="shared" si="3"/>
        <v>0</v>
      </c>
    </row>
    <row r="19" spans="1:23" ht="30" customHeight="1" x14ac:dyDescent="0.25">
      <c r="A19" s="186">
        <v>5</v>
      </c>
      <c r="B19" s="187" t="s">
        <v>136</v>
      </c>
      <c r="C19" s="465">
        <v>3.15</v>
      </c>
      <c r="D19" s="465">
        <v>0</v>
      </c>
      <c r="E19" s="465">
        <v>0</v>
      </c>
      <c r="F19" s="465">
        <v>0</v>
      </c>
      <c r="G19" s="465">
        <v>0</v>
      </c>
      <c r="H19" s="465">
        <v>0</v>
      </c>
      <c r="I19" s="465">
        <v>3.15</v>
      </c>
      <c r="J19" s="465">
        <v>0</v>
      </c>
      <c r="K19" s="465">
        <v>0</v>
      </c>
      <c r="L19" s="465">
        <v>3.49</v>
      </c>
      <c r="M19" s="465">
        <v>0</v>
      </c>
      <c r="N19" s="465">
        <v>0</v>
      </c>
      <c r="O19" s="465">
        <v>0</v>
      </c>
      <c r="P19" s="465">
        <v>0</v>
      </c>
      <c r="Q19" s="465">
        <v>0</v>
      </c>
      <c r="R19" s="465">
        <v>3.49</v>
      </c>
      <c r="S19" s="465">
        <v>0</v>
      </c>
      <c r="T19" s="465">
        <v>0</v>
      </c>
      <c r="U19" s="465">
        <f>I19+R19</f>
        <v>6.6400000000000006</v>
      </c>
      <c r="V19" s="465">
        <v>0</v>
      </c>
      <c r="W19" s="465">
        <v>0</v>
      </c>
    </row>
    <row r="20" spans="1:23" ht="30" customHeight="1" x14ac:dyDescent="0.25">
      <c r="A20" s="815" t="s">
        <v>261</v>
      </c>
      <c r="B20" s="816"/>
      <c r="C20" s="465"/>
      <c r="D20" s="465"/>
      <c r="E20" s="465"/>
      <c r="F20" s="465"/>
      <c r="G20" s="465"/>
      <c r="H20" s="465"/>
      <c r="I20" s="465"/>
      <c r="J20" s="465"/>
      <c r="K20" s="465"/>
      <c r="L20" s="465"/>
      <c r="M20" s="465"/>
      <c r="N20" s="465"/>
      <c r="O20" s="465"/>
      <c r="P20" s="465"/>
      <c r="Q20" s="465"/>
      <c r="R20" s="465"/>
      <c r="S20" s="465"/>
      <c r="T20" s="465"/>
      <c r="U20" s="465"/>
      <c r="V20" s="465"/>
      <c r="W20" s="465"/>
    </row>
    <row r="21" spans="1:23" ht="30" customHeight="1" x14ac:dyDescent="0.25">
      <c r="A21" s="186">
        <v>6</v>
      </c>
      <c r="B21" s="187" t="s">
        <v>138</v>
      </c>
      <c r="C21" s="465">
        <v>0</v>
      </c>
      <c r="D21" s="465">
        <v>0</v>
      </c>
      <c r="E21" s="465">
        <v>0</v>
      </c>
      <c r="F21" s="465">
        <v>0</v>
      </c>
      <c r="G21" s="465">
        <v>0</v>
      </c>
      <c r="H21" s="465">
        <v>0</v>
      </c>
      <c r="I21" s="465">
        <v>0</v>
      </c>
      <c r="J21" s="465">
        <v>0</v>
      </c>
      <c r="K21" s="465">
        <v>0</v>
      </c>
      <c r="L21" s="465">
        <v>0</v>
      </c>
      <c r="M21" s="465">
        <v>0</v>
      </c>
      <c r="N21" s="465">
        <v>0</v>
      </c>
      <c r="O21" s="465">
        <v>0</v>
      </c>
      <c r="P21" s="465">
        <v>0</v>
      </c>
      <c r="Q21" s="465">
        <v>0</v>
      </c>
      <c r="R21" s="465">
        <v>0</v>
      </c>
      <c r="S21" s="465">
        <v>0</v>
      </c>
      <c r="T21" s="465">
        <v>0</v>
      </c>
      <c r="U21" s="465">
        <v>0</v>
      </c>
      <c r="V21" s="465">
        <v>0</v>
      </c>
      <c r="W21" s="465">
        <v>0</v>
      </c>
    </row>
    <row r="22" spans="1:23" ht="30" customHeight="1" x14ac:dyDescent="0.25">
      <c r="A22" s="186">
        <v>7</v>
      </c>
      <c r="B22" s="187" t="s">
        <v>139</v>
      </c>
      <c r="C22" s="465">
        <v>0</v>
      </c>
      <c r="D22" s="465">
        <v>0</v>
      </c>
      <c r="E22" s="465">
        <v>0</v>
      </c>
      <c r="F22" s="465">
        <v>0</v>
      </c>
      <c r="G22" s="465">
        <v>0</v>
      </c>
      <c r="H22" s="465">
        <v>0</v>
      </c>
      <c r="I22" s="465">
        <v>0</v>
      </c>
      <c r="J22" s="465">
        <v>0</v>
      </c>
      <c r="K22" s="465">
        <v>0</v>
      </c>
      <c r="L22" s="465">
        <v>0</v>
      </c>
      <c r="M22" s="465">
        <v>0</v>
      </c>
      <c r="N22" s="465">
        <v>0</v>
      </c>
      <c r="O22" s="465">
        <v>0</v>
      </c>
      <c r="P22" s="465">
        <v>0</v>
      </c>
      <c r="Q22" s="465">
        <v>0</v>
      </c>
      <c r="R22" s="465">
        <v>0</v>
      </c>
      <c r="S22" s="465">
        <v>0</v>
      </c>
      <c r="T22" s="465">
        <v>0</v>
      </c>
      <c r="U22" s="465">
        <v>0</v>
      </c>
      <c r="V22" s="465">
        <v>0</v>
      </c>
      <c r="W22" s="465">
        <v>0</v>
      </c>
    </row>
    <row r="23" spans="1:23" x14ac:dyDescent="0.25">
      <c r="A23" s="189" t="s">
        <v>7</v>
      </c>
      <c r="B23" s="400" t="s">
        <v>19</v>
      </c>
      <c r="C23" s="466">
        <f t="shared" ref="C23:W23" si="4">SUM(C15:C22)</f>
        <v>177.92000000000002</v>
      </c>
      <c r="D23" s="466">
        <f t="shared" si="4"/>
        <v>0</v>
      </c>
      <c r="E23" s="466">
        <f t="shared" si="4"/>
        <v>0</v>
      </c>
      <c r="F23" s="466">
        <f t="shared" si="4"/>
        <v>193.08</v>
      </c>
      <c r="G23" s="466">
        <f t="shared" si="4"/>
        <v>0</v>
      </c>
      <c r="H23" s="466">
        <f t="shared" si="4"/>
        <v>0</v>
      </c>
      <c r="I23" s="466">
        <f t="shared" si="4"/>
        <v>371</v>
      </c>
      <c r="J23" s="466">
        <f t="shared" si="4"/>
        <v>0</v>
      </c>
      <c r="K23" s="466">
        <f t="shared" si="4"/>
        <v>0</v>
      </c>
      <c r="L23" s="466">
        <f t="shared" si="4"/>
        <v>197.23999999999998</v>
      </c>
      <c r="M23" s="466">
        <f t="shared" si="4"/>
        <v>0</v>
      </c>
      <c r="N23" s="466">
        <f t="shared" si="4"/>
        <v>0</v>
      </c>
      <c r="O23" s="466">
        <f t="shared" si="4"/>
        <v>134.77000000000001</v>
      </c>
      <c r="P23" s="466">
        <f t="shared" si="4"/>
        <v>0</v>
      </c>
      <c r="Q23" s="466">
        <f t="shared" si="4"/>
        <v>0</v>
      </c>
      <c r="R23" s="466">
        <f t="shared" si="4"/>
        <v>332.01000000000005</v>
      </c>
      <c r="S23" s="466">
        <f t="shared" si="4"/>
        <v>0</v>
      </c>
      <c r="T23" s="466">
        <f t="shared" si="4"/>
        <v>0</v>
      </c>
      <c r="U23" s="466">
        <f t="shared" si="4"/>
        <v>703.0100000000001</v>
      </c>
      <c r="V23" s="466">
        <f t="shared" si="4"/>
        <v>0</v>
      </c>
      <c r="W23" s="466">
        <f t="shared" si="4"/>
        <v>0</v>
      </c>
    </row>
    <row r="24" spans="1:23" x14ac:dyDescent="0.25">
      <c r="A24" s="190"/>
      <c r="B24" s="190"/>
    </row>
    <row r="26" spans="1:23" x14ac:dyDescent="0.25">
      <c r="I26" s="172">
        <f>C23+L23</f>
        <v>375.15999999999997</v>
      </c>
    </row>
    <row r="28" spans="1:23" x14ac:dyDescent="0.25">
      <c r="A28" s="837"/>
      <c r="B28" s="837"/>
      <c r="C28" s="837"/>
      <c r="D28" s="837"/>
      <c r="E28" s="837"/>
      <c r="F28" s="837"/>
      <c r="G28" s="837"/>
      <c r="H28" s="837"/>
      <c r="I28" s="837"/>
      <c r="J28" s="191"/>
      <c r="K28" s="191"/>
      <c r="L28" s="191"/>
      <c r="M28" s="191"/>
      <c r="N28" s="191"/>
      <c r="O28" s="837"/>
      <c r="P28" s="837"/>
      <c r="Q28" s="837"/>
      <c r="R28" s="837"/>
      <c r="S28" s="837"/>
      <c r="T28" s="837"/>
      <c r="U28" s="837"/>
    </row>
    <row r="30" spans="1:23" ht="15.6" x14ac:dyDescent="0.3">
      <c r="A30" s="192" t="s">
        <v>12</v>
      </c>
      <c r="B30" s="192"/>
      <c r="C30" s="192"/>
      <c r="D30" s="192"/>
      <c r="E30" s="192"/>
      <c r="F30" s="192"/>
      <c r="G30" s="192"/>
      <c r="H30" s="192"/>
      <c r="I30" s="192"/>
      <c r="J30" s="192"/>
      <c r="K30" s="192"/>
      <c r="L30" s="192"/>
      <c r="M30" s="192"/>
      <c r="N30" s="192"/>
      <c r="R30" s="839" t="s">
        <v>13</v>
      </c>
      <c r="S30" s="839"/>
      <c r="T30" s="839"/>
      <c r="U30" s="839"/>
    </row>
    <row r="31" spans="1:23" ht="15.6" x14ac:dyDescent="0.25">
      <c r="A31" s="838" t="s">
        <v>14</v>
      </c>
      <c r="B31" s="838"/>
      <c r="C31" s="838"/>
      <c r="D31" s="838"/>
      <c r="E31" s="838"/>
      <c r="F31" s="838"/>
      <c r="G31" s="838"/>
      <c r="H31" s="838"/>
      <c r="I31" s="838"/>
      <c r="J31" s="838"/>
      <c r="K31" s="838"/>
      <c r="L31" s="838"/>
      <c r="M31" s="838"/>
      <c r="N31" s="838"/>
      <c r="O31" s="838"/>
      <c r="P31" s="838"/>
      <c r="Q31" s="838"/>
      <c r="R31" s="838"/>
      <c r="S31" s="838"/>
      <c r="T31" s="838"/>
      <c r="U31" s="838"/>
    </row>
    <row r="32" spans="1:23" ht="15.6" x14ac:dyDescent="0.25">
      <c r="A32" s="838" t="s">
        <v>15</v>
      </c>
      <c r="B32" s="838"/>
      <c r="C32" s="838"/>
      <c r="D32" s="838"/>
      <c r="E32" s="838"/>
      <c r="F32" s="838"/>
      <c r="G32" s="838"/>
      <c r="H32" s="838"/>
      <c r="I32" s="838"/>
      <c r="J32" s="838"/>
      <c r="K32" s="838"/>
      <c r="L32" s="838"/>
      <c r="M32" s="838"/>
      <c r="N32" s="838"/>
      <c r="O32" s="838"/>
      <c r="P32" s="838"/>
      <c r="Q32" s="838"/>
      <c r="R32" s="838"/>
      <c r="S32" s="838"/>
      <c r="T32" s="838"/>
      <c r="U32" s="838"/>
    </row>
    <row r="33" spans="18:23" x14ac:dyDescent="0.25">
      <c r="R33" s="835" t="s">
        <v>86</v>
      </c>
      <c r="S33" s="835"/>
      <c r="T33" s="835"/>
      <c r="U33" s="835"/>
      <c r="V33" s="835"/>
      <c r="W33" s="835"/>
    </row>
  </sheetData>
  <mergeCells count="25">
    <mergeCell ref="R33:W33"/>
    <mergeCell ref="A28:I28"/>
    <mergeCell ref="O28:U28"/>
    <mergeCell ref="A31:U31"/>
    <mergeCell ref="R30:U30"/>
    <mergeCell ref="A32:U32"/>
    <mergeCell ref="O1:U1"/>
    <mergeCell ref="B4:U4"/>
    <mergeCell ref="B6:U6"/>
    <mergeCell ref="A8:B8"/>
    <mergeCell ref="C11:E11"/>
    <mergeCell ref="F11:H11"/>
    <mergeCell ref="I11:K11"/>
    <mergeCell ref="L11:N11"/>
    <mergeCell ref="A2:W2"/>
    <mergeCell ref="A20:B20"/>
    <mergeCell ref="A14:B14"/>
    <mergeCell ref="O11:Q11"/>
    <mergeCell ref="V9:W9"/>
    <mergeCell ref="A10:A11"/>
    <mergeCell ref="B10:B11"/>
    <mergeCell ref="C10:K10"/>
    <mergeCell ref="L10:T10"/>
    <mergeCell ref="U10:W11"/>
    <mergeCell ref="R11:T11"/>
  </mergeCells>
  <printOptions horizontalCentered="1"/>
  <pageMargins left="0.4" right="0.35" top="0.23622047244094491" bottom="0" header="0.31496062992125984" footer="0.31496062992125984"/>
  <pageSetup paperSize="9" scale="75"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10" zoomScaleSheetLayoutView="78" workbookViewId="0">
      <selection activeCell="G9" sqref="G9:H9"/>
    </sheetView>
  </sheetViews>
  <sheetFormatPr defaultColWidth="9.109375" defaultRowHeight="13.2" x14ac:dyDescent="0.25"/>
  <cols>
    <col min="1" max="1" width="7.44140625" style="163" customWidth="1"/>
    <col min="2" max="2" width="17.109375" style="163" customWidth="1"/>
    <col min="3" max="3" width="11" style="163" customWidth="1"/>
    <col min="4" max="4" width="10" style="163" customWidth="1"/>
    <col min="5" max="5" width="11.88671875" style="163" customWidth="1"/>
    <col min="6" max="6" width="12.109375" style="163" customWidth="1"/>
    <col min="7" max="7" width="13.33203125" style="163" customWidth="1"/>
    <col min="8" max="8" width="14.5546875" style="163" customWidth="1"/>
    <col min="9" max="9" width="12.6640625" style="163" customWidth="1"/>
    <col min="10" max="10" width="14" style="163" customWidth="1"/>
    <col min="11" max="11" width="10.88671875" style="163" customWidth="1"/>
    <col min="12" max="12" width="11.44140625" style="163" customWidth="1"/>
    <col min="13" max="16384" width="9.109375" style="163"/>
  </cols>
  <sheetData>
    <row r="1" spans="1:16" s="88" customFormat="1" x14ac:dyDescent="0.25">
      <c r="E1" s="840"/>
      <c r="F1" s="840"/>
      <c r="G1" s="840"/>
      <c r="H1" s="840"/>
      <c r="I1" s="840"/>
      <c r="J1" s="322" t="s">
        <v>792</v>
      </c>
    </row>
    <row r="2" spans="1:16" s="88" customFormat="1" ht="15" x14ac:dyDescent="0.25">
      <c r="A2" s="841" t="s">
        <v>0</v>
      </c>
      <c r="B2" s="841"/>
      <c r="C2" s="841"/>
      <c r="D2" s="841"/>
      <c r="E2" s="841"/>
      <c r="F2" s="841"/>
      <c r="G2" s="841"/>
      <c r="H2" s="841"/>
      <c r="I2" s="841"/>
      <c r="J2" s="841"/>
    </row>
    <row r="3" spans="1:16" s="88" customFormat="1" ht="21" x14ac:dyDescent="0.4">
      <c r="A3" s="628" t="s">
        <v>674</v>
      </c>
      <c r="B3" s="628"/>
      <c r="C3" s="628"/>
      <c r="D3" s="628"/>
      <c r="E3" s="628"/>
      <c r="F3" s="628"/>
      <c r="G3" s="628"/>
      <c r="H3" s="628"/>
      <c r="I3" s="628"/>
      <c r="J3" s="628"/>
    </row>
    <row r="4" spans="1:16" s="88" customFormat="1" ht="14.25" customHeight="1" x14ac:dyDescent="0.25"/>
    <row r="5" spans="1:16" ht="19.5" customHeight="1" x14ac:dyDescent="0.3">
      <c r="A5" s="844" t="s">
        <v>793</v>
      </c>
      <c r="B5" s="844"/>
      <c r="C5" s="844"/>
      <c r="D5" s="844"/>
      <c r="E5" s="844"/>
      <c r="F5" s="844"/>
      <c r="G5" s="844"/>
      <c r="H5" s="844"/>
      <c r="I5" s="844"/>
      <c r="J5" s="844"/>
      <c r="K5" s="844"/>
      <c r="L5" s="844"/>
    </row>
    <row r="6" spans="1:16" ht="13.5" customHeight="1" x14ac:dyDescent="0.25">
      <c r="A6" s="323"/>
      <c r="B6" s="323"/>
      <c r="C6" s="323"/>
      <c r="D6" s="323"/>
      <c r="E6" s="323"/>
      <c r="F6" s="323"/>
      <c r="G6" s="323"/>
      <c r="H6" s="323"/>
      <c r="I6" s="323"/>
      <c r="J6" s="323"/>
    </row>
    <row r="7" spans="1:16" ht="0.75" customHeight="1" x14ac:dyDescent="0.25"/>
    <row r="8" spans="1:16" x14ac:dyDescent="0.25">
      <c r="A8" s="842" t="s">
        <v>879</v>
      </c>
      <c r="B8" s="842"/>
      <c r="C8" s="324"/>
      <c r="H8" s="843" t="s">
        <v>882</v>
      </c>
      <c r="I8" s="843"/>
      <c r="J8" s="843"/>
    </row>
    <row r="9" spans="1:16" x14ac:dyDescent="0.25">
      <c r="A9" s="707" t="s">
        <v>2</v>
      </c>
      <c r="B9" s="707" t="s">
        <v>39</v>
      </c>
      <c r="C9" s="847" t="s">
        <v>794</v>
      </c>
      <c r="D9" s="847"/>
      <c r="E9" s="847" t="s">
        <v>134</v>
      </c>
      <c r="F9" s="847"/>
      <c r="G9" s="847" t="s">
        <v>795</v>
      </c>
      <c r="H9" s="847"/>
      <c r="I9" s="847" t="s">
        <v>135</v>
      </c>
      <c r="J9" s="847"/>
      <c r="K9" s="847" t="s">
        <v>136</v>
      </c>
      <c r="L9" s="847"/>
      <c r="O9" s="325"/>
      <c r="P9" s="326"/>
    </row>
    <row r="10" spans="1:16" ht="53.25" customHeight="1" x14ac:dyDescent="0.25">
      <c r="A10" s="707"/>
      <c r="B10" s="707"/>
      <c r="C10" s="321" t="s">
        <v>796</v>
      </c>
      <c r="D10" s="321" t="s">
        <v>797</v>
      </c>
      <c r="E10" s="321" t="s">
        <v>798</v>
      </c>
      <c r="F10" s="321" t="s">
        <v>799</v>
      </c>
      <c r="G10" s="321" t="s">
        <v>798</v>
      </c>
      <c r="H10" s="321" t="s">
        <v>799</v>
      </c>
      <c r="I10" s="321" t="s">
        <v>796</v>
      </c>
      <c r="J10" s="321" t="s">
        <v>797</v>
      </c>
      <c r="K10" s="321" t="s">
        <v>796</v>
      </c>
      <c r="L10" s="321" t="s">
        <v>797</v>
      </c>
    </row>
    <row r="11" spans="1:16" x14ac:dyDescent="0.25">
      <c r="A11" s="321">
        <v>1</v>
      </c>
      <c r="B11" s="321">
        <v>2</v>
      </c>
      <c r="C11" s="321">
        <v>3</v>
      </c>
      <c r="D11" s="321">
        <v>4</v>
      </c>
      <c r="E11" s="321">
        <v>5</v>
      </c>
      <c r="F11" s="321">
        <v>6</v>
      </c>
      <c r="G11" s="321">
        <v>7</v>
      </c>
      <c r="H11" s="321">
        <v>8</v>
      </c>
      <c r="I11" s="321">
        <v>9</v>
      </c>
      <c r="J11" s="321">
        <v>10</v>
      </c>
      <c r="K11" s="321">
        <v>11</v>
      </c>
      <c r="L11" s="321">
        <v>12</v>
      </c>
    </row>
    <row r="12" spans="1:16" x14ac:dyDescent="0.25">
      <c r="A12" s="327">
        <v>1</v>
      </c>
      <c r="B12" s="325"/>
      <c r="C12" s="325"/>
      <c r="D12" s="325"/>
      <c r="E12" s="325"/>
      <c r="F12" s="325"/>
      <c r="G12" s="325"/>
      <c r="H12" s="325"/>
      <c r="I12" s="325"/>
      <c r="J12" s="325"/>
      <c r="K12" s="325"/>
      <c r="L12" s="325"/>
    </row>
    <row r="13" spans="1:16" x14ac:dyDescent="0.25">
      <c r="A13" s="327">
        <v>2</v>
      </c>
      <c r="B13" s="325"/>
      <c r="C13" s="325"/>
      <c r="D13" s="325"/>
      <c r="E13" s="325"/>
      <c r="F13" s="325"/>
      <c r="G13" s="325"/>
      <c r="H13" s="325"/>
      <c r="I13" s="325"/>
      <c r="J13" s="325"/>
      <c r="K13" s="325"/>
      <c r="L13" s="325"/>
    </row>
    <row r="14" spans="1:16" x14ac:dyDescent="0.25">
      <c r="A14" s="327">
        <v>3</v>
      </c>
      <c r="B14" s="325"/>
      <c r="C14" s="325"/>
      <c r="D14" s="325"/>
      <c r="E14" s="325" t="s">
        <v>11</v>
      </c>
      <c r="F14" s="325"/>
      <c r="G14" s="325"/>
      <c r="H14" s="325"/>
      <c r="I14" s="325"/>
      <c r="J14" s="325"/>
      <c r="K14" s="325"/>
      <c r="L14" s="325"/>
    </row>
    <row r="15" spans="1:16" x14ac:dyDescent="0.25">
      <c r="A15" s="327">
        <v>4</v>
      </c>
      <c r="B15" s="325"/>
      <c r="C15" s="325"/>
      <c r="D15" s="325"/>
      <c r="E15" s="325"/>
      <c r="F15" s="325"/>
      <c r="G15" s="325"/>
      <c r="H15" s="325"/>
      <c r="I15" s="325"/>
      <c r="J15" s="325"/>
      <c r="K15" s="325"/>
      <c r="L15" s="325"/>
    </row>
    <row r="16" spans="1:16" x14ac:dyDescent="0.25">
      <c r="A16" s="327">
        <v>5</v>
      </c>
      <c r="B16" s="325"/>
      <c r="C16" s="325"/>
      <c r="D16" s="325"/>
      <c r="E16" s="325"/>
      <c r="F16" s="325"/>
      <c r="G16" s="325"/>
      <c r="H16" s="325"/>
      <c r="I16" s="325"/>
      <c r="J16" s="325"/>
      <c r="K16" s="325"/>
      <c r="L16" s="325"/>
    </row>
    <row r="17" spans="1:12" x14ac:dyDescent="0.25">
      <c r="A17" s="327">
        <v>6</v>
      </c>
      <c r="B17" s="325"/>
      <c r="C17" s="325"/>
      <c r="D17" s="325"/>
      <c r="E17" s="325"/>
      <c r="F17" s="325"/>
      <c r="G17" s="325"/>
      <c r="H17" s="325"/>
      <c r="I17" s="325"/>
      <c r="J17" s="325"/>
      <c r="K17" s="325"/>
      <c r="L17" s="325"/>
    </row>
    <row r="18" spans="1:12" x14ac:dyDescent="0.25">
      <c r="A18" s="327">
        <v>7</v>
      </c>
      <c r="B18" s="325"/>
      <c r="C18" s="325"/>
      <c r="D18" s="325"/>
      <c r="E18" s="325"/>
      <c r="F18" s="325"/>
      <c r="G18" s="325"/>
      <c r="H18" s="325"/>
      <c r="I18" s="325"/>
      <c r="J18" s="325"/>
      <c r="K18" s="325"/>
      <c r="L18" s="325"/>
    </row>
    <row r="19" spans="1:12" x14ac:dyDescent="0.25">
      <c r="A19" s="327">
        <v>8</v>
      </c>
      <c r="B19" s="325"/>
      <c r="C19" s="325"/>
      <c r="D19" s="325"/>
      <c r="E19" s="325"/>
      <c r="F19" s="325"/>
      <c r="G19" s="325"/>
      <c r="H19" s="325"/>
      <c r="I19" s="325"/>
      <c r="J19" s="325"/>
      <c r="K19" s="325"/>
      <c r="L19" s="325"/>
    </row>
    <row r="20" spans="1:12" x14ac:dyDescent="0.25">
      <c r="A20" s="327">
        <v>9</v>
      </c>
      <c r="B20" s="325"/>
      <c r="C20" s="325"/>
      <c r="D20" s="325"/>
      <c r="E20" s="325"/>
      <c r="F20" s="325"/>
      <c r="G20" s="325"/>
      <c r="H20" s="325"/>
      <c r="I20" s="325"/>
      <c r="J20" s="325"/>
      <c r="K20" s="325"/>
      <c r="L20" s="325"/>
    </row>
    <row r="21" spans="1:12" x14ac:dyDescent="0.25">
      <c r="A21" s="327">
        <v>10</v>
      </c>
      <c r="B21" s="325"/>
      <c r="C21" s="325"/>
      <c r="D21" s="325"/>
      <c r="E21" s="325"/>
      <c r="F21" s="325"/>
      <c r="G21" s="325"/>
      <c r="H21" s="325"/>
      <c r="I21" s="325"/>
      <c r="J21" s="325"/>
      <c r="K21" s="325"/>
      <c r="L21" s="325"/>
    </row>
    <row r="22" spans="1:12" x14ac:dyDescent="0.25">
      <c r="A22" s="327">
        <v>11</v>
      </c>
      <c r="B22" s="325"/>
      <c r="C22" s="325"/>
      <c r="D22" s="325"/>
      <c r="E22" s="325"/>
      <c r="F22" s="325"/>
      <c r="G22" s="325"/>
      <c r="H22" s="325"/>
      <c r="I22" s="325"/>
      <c r="J22" s="325"/>
      <c r="K22" s="325"/>
      <c r="L22" s="325"/>
    </row>
    <row r="23" spans="1:12" x14ac:dyDescent="0.25">
      <c r="A23" s="327">
        <v>12</v>
      </c>
      <c r="B23" s="325"/>
      <c r="C23" s="325"/>
      <c r="D23" s="325"/>
      <c r="E23" s="325"/>
      <c r="F23" s="325"/>
      <c r="G23" s="325"/>
      <c r="H23" s="325"/>
      <c r="I23" s="325"/>
      <c r="J23" s="325"/>
      <c r="K23" s="325"/>
      <c r="L23" s="325"/>
    </row>
    <row r="24" spans="1:12" x14ac:dyDescent="0.25">
      <c r="A24" s="327">
        <v>13</v>
      </c>
      <c r="B24" s="325"/>
      <c r="C24" s="325"/>
      <c r="D24" s="325"/>
      <c r="E24" s="325"/>
      <c r="F24" s="325"/>
      <c r="G24" s="325"/>
      <c r="H24" s="325"/>
      <c r="I24" s="325"/>
      <c r="J24" s="325"/>
      <c r="K24" s="325"/>
      <c r="L24" s="325"/>
    </row>
    <row r="25" spans="1:12" x14ac:dyDescent="0.25">
      <c r="A25" s="327">
        <v>14</v>
      </c>
      <c r="B25" s="325"/>
      <c r="C25" s="325"/>
      <c r="D25" s="325"/>
      <c r="E25" s="325"/>
      <c r="F25" s="325"/>
      <c r="G25" s="325"/>
      <c r="H25" s="325"/>
      <c r="I25" s="325"/>
      <c r="J25" s="325"/>
      <c r="K25" s="325"/>
      <c r="L25" s="325"/>
    </row>
    <row r="26" spans="1:12" x14ac:dyDescent="0.25">
      <c r="A26" s="328" t="s">
        <v>7</v>
      </c>
      <c r="B26" s="325"/>
      <c r="C26" s="325"/>
      <c r="D26" s="325"/>
      <c r="E26" s="325"/>
      <c r="F26" s="325"/>
      <c r="G26" s="325"/>
      <c r="H26" s="325"/>
      <c r="I26" s="325"/>
      <c r="J26" s="325"/>
      <c r="K26" s="325"/>
      <c r="L26" s="325"/>
    </row>
    <row r="27" spans="1:12" x14ac:dyDescent="0.25">
      <c r="A27" s="328" t="s">
        <v>7</v>
      </c>
      <c r="B27" s="325"/>
      <c r="C27" s="325"/>
      <c r="D27" s="325"/>
      <c r="E27" s="325"/>
      <c r="F27" s="325"/>
      <c r="G27" s="325"/>
      <c r="H27" s="325"/>
      <c r="I27" s="325"/>
      <c r="J27" s="325"/>
      <c r="K27" s="325"/>
      <c r="L27" s="325"/>
    </row>
    <row r="28" spans="1:12" x14ac:dyDescent="0.25">
      <c r="A28" s="91" t="s">
        <v>19</v>
      </c>
      <c r="B28" s="329"/>
      <c r="C28" s="329"/>
      <c r="D28" s="325"/>
      <c r="E28" s="325"/>
      <c r="F28" s="325"/>
      <c r="G28" s="325"/>
      <c r="H28" s="325"/>
      <c r="I28" s="325"/>
      <c r="J28" s="325"/>
      <c r="K28" s="325"/>
      <c r="L28" s="325"/>
    </row>
    <row r="29" spans="1:12" x14ac:dyDescent="0.25">
      <c r="A29" s="99"/>
      <c r="B29" s="123"/>
      <c r="C29" s="123"/>
      <c r="D29" s="326"/>
      <c r="E29" s="326"/>
      <c r="F29" s="326"/>
      <c r="G29" s="326"/>
      <c r="H29" s="326"/>
      <c r="I29" s="326"/>
      <c r="J29" s="326"/>
    </row>
    <row r="30" spans="1:12" x14ac:dyDescent="0.25">
      <c r="A30" s="99"/>
      <c r="B30" s="123"/>
      <c r="C30" s="123"/>
      <c r="D30" s="326"/>
      <c r="E30" s="326"/>
      <c r="F30" s="326"/>
      <c r="G30" s="326"/>
      <c r="H30" s="326"/>
      <c r="I30" s="326"/>
      <c r="J30" s="326"/>
    </row>
    <row r="31" spans="1:12" x14ac:dyDescent="0.25">
      <c r="A31" s="99"/>
      <c r="B31" s="123"/>
      <c r="C31" s="123"/>
      <c r="D31" s="326"/>
      <c r="E31" s="326"/>
      <c r="F31" s="326"/>
      <c r="G31" s="326"/>
      <c r="H31" s="326"/>
      <c r="I31" s="326"/>
      <c r="J31" s="326"/>
    </row>
    <row r="32" spans="1:12" ht="15.75" customHeight="1" x14ac:dyDescent="0.25">
      <c r="A32" s="102" t="s">
        <v>12</v>
      </c>
      <c r="B32" s="102"/>
      <c r="C32" s="102"/>
      <c r="D32" s="102"/>
      <c r="E32" s="102"/>
      <c r="F32" s="102"/>
      <c r="G32" s="102"/>
      <c r="I32" s="846" t="s">
        <v>13</v>
      </c>
      <c r="J32" s="846"/>
    </row>
    <row r="33" spans="1:11" ht="12.75" customHeight="1" x14ac:dyDescent="0.25">
      <c r="A33" s="848" t="s">
        <v>802</v>
      </c>
      <c r="B33" s="848"/>
      <c r="C33" s="848"/>
      <c r="D33" s="848"/>
      <c r="E33" s="848"/>
      <c r="F33" s="848"/>
      <c r="G33" s="848"/>
      <c r="H33" s="848"/>
      <c r="I33" s="848"/>
      <c r="J33" s="848"/>
    </row>
    <row r="34" spans="1:11" ht="12.75" customHeight="1" x14ac:dyDescent="0.25">
      <c r="A34" s="330"/>
      <c r="B34" s="330"/>
      <c r="C34" s="330"/>
      <c r="D34" s="330"/>
      <c r="E34" s="330"/>
      <c r="F34" s="330"/>
      <c r="G34" s="330"/>
      <c r="H34" s="846" t="s">
        <v>20</v>
      </c>
      <c r="I34" s="846"/>
      <c r="J34" s="846"/>
      <c r="K34" s="846"/>
    </row>
    <row r="35" spans="1:11" x14ac:dyDescent="0.25">
      <c r="A35" s="102"/>
      <c r="B35" s="102"/>
      <c r="C35" s="102"/>
      <c r="E35" s="102"/>
      <c r="H35" s="842" t="s">
        <v>86</v>
      </c>
      <c r="I35" s="842"/>
      <c r="J35" s="842"/>
    </row>
    <row r="39" spans="1:11" x14ac:dyDescent="0.25">
      <c r="A39" s="845"/>
      <c r="B39" s="845"/>
      <c r="C39" s="845"/>
      <c r="D39" s="845"/>
      <c r="E39" s="845"/>
      <c r="F39" s="845"/>
      <c r="G39" s="845"/>
      <c r="H39" s="845"/>
      <c r="I39" s="845"/>
      <c r="J39" s="845"/>
    </row>
    <row r="41" spans="1:11" x14ac:dyDescent="0.25">
      <c r="A41" s="845"/>
      <c r="B41" s="845"/>
      <c r="C41" s="845"/>
      <c r="D41" s="845"/>
      <c r="E41" s="845"/>
      <c r="F41" s="845"/>
      <c r="G41" s="845"/>
      <c r="H41" s="845"/>
      <c r="I41" s="845"/>
      <c r="J41" s="845"/>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8:B8"/>
    <mergeCell ref="H8:J8"/>
    <mergeCell ref="A5:L5"/>
  </mergeCells>
  <printOptions horizontalCentered="1"/>
  <pageMargins left="0.52" right="0.44" top="0.23622047244094491" bottom="0" header="0.31496062992125984" footer="0.31496062992125984"/>
  <pageSetup paperSize="9" scale="95"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9" zoomScaleSheetLayoutView="78" workbookViewId="0">
      <selection activeCell="H46" sqref="H46"/>
    </sheetView>
  </sheetViews>
  <sheetFormatPr defaultColWidth="9.109375" defaultRowHeight="13.2" x14ac:dyDescent="0.25"/>
  <cols>
    <col min="1" max="1" width="7.44140625" style="163" customWidth="1"/>
    <col min="2" max="2" width="17.109375" style="163" customWidth="1"/>
    <col min="3" max="3" width="11" style="163" customWidth="1"/>
    <col min="4" max="4" width="10" style="163" customWidth="1"/>
    <col min="5" max="5" width="11.88671875" style="163" customWidth="1"/>
    <col min="6" max="6" width="12.109375" style="163" customWidth="1"/>
    <col min="7" max="7" width="13.33203125" style="163" customWidth="1"/>
    <col min="8" max="8" width="14.5546875" style="163" customWidth="1"/>
    <col min="9" max="9" width="12" style="163" customWidth="1"/>
    <col min="10" max="10" width="13.109375" style="163" customWidth="1"/>
    <col min="11" max="11" width="10.88671875" style="163" customWidth="1"/>
    <col min="12" max="12" width="10.6640625" style="163" customWidth="1"/>
    <col min="13" max="16384" width="9.109375" style="163"/>
  </cols>
  <sheetData>
    <row r="1" spans="1:16" s="88" customFormat="1" x14ac:dyDescent="0.25">
      <c r="E1" s="840"/>
      <c r="F1" s="840"/>
      <c r="G1" s="840"/>
      <c r="H1" s="840"/>
      <c r="I1" s="840"/>
      <c r="J1" s="322" t="s">
        <v>800</v>
      </c>
    </row>
    <row r="2" spans="1:16" s="88" customFormat="1" ht="15" x14ac:dyDescent="0.25">
      <c r="A2" s="841" t="s">
        <v>0</v>
      </c>
      <c r="B2" s="841"/>
      <c r="C2" s="841"/>
      <c r="D2" s="841"/>
      <c r="E2" s="841"/>
      <c r="F2" s="841"/>
      <c r="G2" s="841"/>
      <c r="H2" s="841"/>
      <c r="I2" s="841"/>
      <c r="J2" s="841"/>
    </row>
    <row r="3" spans="1:16" s="88" customFormat="1" ht="21" x14ac:dyDescent="0.4">
      <c r="A3" s="628" t="s">
        <v>674</v>
      </c>
      <c r="B3" s="628"/>
      <c r="C3" s="628"/>
      <c r="D3" s="628"/>
      <c r="E3" s="628"/>
      <c r="F3" s="628"/>
      <c r="G3" s="628"/>
      <c r="H3" s="628"/>
      <c r="I3" s="628"/>
      <c r="J3" s="628"/>
    </row>
    <row r="4" spans="1:16" s="88" customFormat="1" ht="14.25" customHeight="1" x14ac:dyDescent="0.25"/>
    <row r="5" spans="1:16" ht="16.5" customHeight="1" x14ac:dyDescent="0.3">
      <c r="A5" s="844" t="s">
        <v>801</v>
      </c>
      <c r="B5" s="844"/>
      <c r="C5" s="844"/>
      <c r="D5" s="844"/>
      <c r="E5" s="844"/>
      <c r="F5" s="844"/>
      <c r="G5" s="844"/>
      <c r="H5" s="844"/>
      <c r="I5" s="844"/>
      <c r="J5" s="844"/>
      <c r="K5" s="844"/>
      <c r="L5" s="844"/>
    </row>
    <row r="6" spans="1:16" ht="13.5" customHeight="1" x14ac:dyDescent="0.25">
      <c r="A6" s="323"/>
      <c r="B6" s="323"/>
      <c r="C6" s="323"/>
      <c r="D6" s="323"/>
      <c r="E6" s="323"/>
      <c r="F6" s="323"/>
      <c r="G6" s="323"/>
      <c r="H6" s="323"/>
      <c r="I6" s="323"/>
      <c r="J6" s="323"/>
    </row>
    <row r="7" spans="1:16" ht="0.75" customHeight="1" x14ac:dyDescent="0.25"/>
    <row r="8" spans="1:16" x14ac:dyDescent="0.25">
      <c r="A8" s="842" t="s">
        <v>879</v>
      </c>
      <c r="B8" s="842"/>
      <c r="C8" s="324"/>
      <c r="H8" s="843" t="s">
        <v>882</v>
      </c>
      <c r="I8" s="843"/>
      <c r="J8" s="843"/>
    </row>
    <row r="9" spans="1:16" x14ac:dyDescent="0.25">
      <c r="A9" s="707" t="s">
        <v>2</v>
      </c>
      <c r="B9" s="707" t="s">
        <v>39</v>
      </c>
      <c r="C9" s="847" t="s">
        <v>794</v>
      </c>
      <c r="D9" s="847"/>
      <c r="E9" s="847" t="s">
        <v>134</v>
      </c>
      <c r="F9" s="847"/>
      <c r="G9" s="847" t="s">
        <v>795</v>
      </c>
      <c r="H9" s="847"/>
      <c r="I9" s="847" t="s">
        <v>135</v>
      </c>
      <c r="J9" s="847"/>
      <c r="K9" s="847" t="s">
        <v>136</v>
      </c>
      <c r="L9" s="847"/>
      <c r="O9" s="325"/>
      <c r="P9" s="326"/>
    </row>
    <row r="10" spans="1:16" ht="53.25" customHeight="1" x14ac:dyDescent="0.25">
      <c r="A10" s="707"/>
      <c r="B10" s="707"/>
      <c r="C10" s="321" t="s">
        <v>796</v>
      </c>
      <c r="D10" s="321" t="s">
        <v>797</v>
      </c>
      <c r="E10" s="321" t="s">
        <v>798</v>
      </c>
      <c r="F10" s="321" t="s">
        <v>799</v>
      </c>
      <c r="G10" s="321" t="s">
        <v>798</v>
      </c>
      <c r="H10" s="321" t="s">
        <v>799</v>
      </c>
      <c r="I10" s="321" t="s">
        <v>796</v>
      </c>
      <c r="J10" s="321" t="s">
        <v>797</v>
      </c>
      <c r="K10" s="321" t="s">
        <v>796</v>
      </c>
      <c r="L10" s="321" t="s">
        <v>797</v>
      </c>
    </row>
    <row r="11" spans="1:16" x14ac:dyDescent="0.25">
      <c r="A11" s="321">
        <v>1</v>
      </c>
      <c r="B11" s="321">
        <v>2</v>
      </c>
      <c r="C11" s="321">
        <v>3</v>
      </c>
      <c r="D11" s="321">
        <v>4</v>
      </c>
      <c r="E11" s="321">
        <v>5</v>
      </c>
      <c r="F11" s="321">
        <v>6</v>
      </c>
      <c r="G11" s="321">
        <v>7</v>
      </c>
      <c r="H11" s="321">
        <v>8</v>
      </c>
      <c r="I11" s="321">
        <v>9</v>
      </c>
      <c r="J11" s="321">
        <v>10</v>
      </c>
      <c r="K11" s="321">
        <v>11</v>
      </c>
      <c r="L11" s="321">
        <v>12</v>
      </c>
    </row>
    <row r="12" spans="1:16" x14ac:dyDescent="0.25">
      <c r="A12" s="327">
        <v>1</v>
      </c>
      <c r="B12" s="325"/>
      <c r="C12" s="325"/>
      <c r="D12" s="325"/>
      <c r="E12" s="325"/>
      <c r="F12" s="325"/>
      <c r="G12" s="325"/>
      <c r="H12" s="325"/>
      <c r="I12" s="325"/>
      <c r="J12" s="325"/>
      <c r="K12" s="325"/>
      <c r="L12" s="325"/>
    </row>
    <row r="13" spans="1:16" x14ac:dyDescent="0.25">
      <c r="A13" s="327">
        <v>2</v>
      </c>
      <c r="B13" s="325"/>
      <c r="C13" s="325"/>
      <c r="D13" s="325"/>
      <c r="E13" s="325"/>
      <c r="F13" s="325"/>
      <c r="G13" s="325"/>
      <c r="H13" s="325"/>
      <c r="I13" s="325"/>
      <c r="J13" s="325"/>
      <c r="K13" s="325"/>
      <c r="L13" s="325"/>
    </row>
    <row r="14" spans="1:16" x14ac:dyDescent="0.25">
      <c r="A14" s="327">
        <v>3</v>
      </c>
      <c r="B14" s="325"/>
      <c r="C14" s="325"/>
      <c r="D14" s="325"/>
      <c r="E14" s="325" t="s">
        <v>11</v>
      </c>
      <c r="F14" s="325"/>
      <c r="G14" s="325"/>
      <c r="H14" s="325"/>
      <c r="I14" s="325"/>
      <c r="J14" s="325"/>
      <c r="K14" s="325"/>
      <c r="L14" s="325"/>
    </row>
    <row r="15" spans="1:16" x14ac:dyDescent="0.25">
      <c r="A15" s="327">
        <v>4</v>
      </c>
      <c r="B15" s="325"/>
      <c r="C15" s="325"/>
      <c r="D15" s="325"/>
      <c r="E15" s="325"/>
      <c r="F15" s="325"/>
      <c r="G15" s="325"/>
      <c r="H15" s="325"/>
      <c r="I15" s="325"/>
      <c r="J15" s="325"/>
      <c r="K15" s="325"/>
      <c r="L15" s="325"/>
    </row>
    <row r="16" spans="1:16" x14ac:dyDescent="0.25">
      <c r="A16" s="327">
        <v>5</v>
      </c>
      <c r="B16" s="325"/>
      <c r="C16" s="325"/>
      <c r="D16" s="325"/>
      <c r="E16" s="325"/>
      <c r="F16" s="325"/>
      <c r="G16" s="325"/>
      <c r="H16" s="325"/>
      <c r="I16" s="325"/>
      <c r="J16" s="325"/>
      <c r="K16" s="325"/>
      <c r="L16" s="325"/>
    </row>
    <row r="17" spans="1:12" x14ac:dyDescent="0.25">
      <c r="A17" s="327">
        <v>6</v>
      </c>
      <c r="B17" s="325"/>
      <c r="C17" s="325"/>
      <c r="D17" s="325"/>
      <c r="E17" s="325"/>
      <c r="F17" s="325"/>
      <c r="G17" s="325"/>
      <c r="H17" s="325"/>
      <c r="I17" s="325"/>
      <c r="J17" s="325"/>
      <c r="K17" s="325"/>
      <c r="L17" s="325"/>
    </row>
    <row r="18" spans="1:12" x14ac:dyDescent="0.25">
      <c r="A18" s="327">
        <v>7</v>
      </c>
      <c r="B18" s="325"/>
      <c r="C18" s="325"/>
      <c r="D18" s="325"/>
      <c r="E18" s="325"/>
      <c r="F18" s="325"/>
      <c r="G18" s="325"/>
      <c r="H18" s="325"/>
      <c r="I18" s="325"/>
      <c r="J18" s="325"/>
      <c r="K18" s="325"/>
      <c r="L18" s="325"/>
    </row>
    <row r="19" spans="1:12" x14ac:dyDescent="0.25">
      <c r="A19" s="327">
        <v>8</v>
      </c>
      <c r="B19" s="325"/>
      <c r="C19" s="325"/>
      <c r="D19" s="325"/>
      <c r="E19" s="325"/>
      <c r="F19" s="325"/>
      <c r="G19" s="325"/>
      <c r="H19" s="325"/>
      <c r="I19" s="325"/>
      <c r="J19" s="325"/>
      <c r="K19" s="325"/>
      <c r="L19" s="325"/>
    </row>
    <row r="20" spans="1:12" x14ac:dyDescent="0.25">
      <c r="A20" s="327">
        <v>9</v>
      </c>
      <c r="B20" s="325"/>
      <c r="C20" s="325"/>
      <c r="D20" s="325"/>
      <c r="E20" s="325"/>
      <c r="F20" s="325"/>
      <c r="G20" s="325"/>
      <c r="H20" s="325"/>
      <c r="I20" s="325"/>
      <c r="J20" s="325"/>
      <c r="K20" s="325"/>
      <c r="L20" s="325"/>
    </row>
    <row r="21" spans="1:12" x14ac:dyDescent="0.25">
      <c r="A21" s="327">
        <v>10</v>
      </c>
      <c r="B21" s="325"/>
      <c r="C21" s="325"/>
      <c r="D21" s="325"/>
      <c r="E21" s="325"/>
      <c r="F21" s="325"/>
      <c r="G21" s="325"/>
      <c r="H21" s="325"/>
      <c r="I21" s="325"/>
      <c r="J21" s="325"/>
      <c r="K21" s="325"/>
      <c r="L21" s="325"/>
    </row>
    <row r="22" spans="1:12" x14ac:dyDescent="0.25">
      <c r="A22" s="327">
        <v>11</v>
      </c>
      <c r="B22" s="325"/>
      <c r="C22" s="325"/>
      <c r="D22" s="325"/>
      <c r="E22" s="325"/>
      <c r="F22" s="325"/>
      <c r="G22" s="325"/>
      <c r="H22" s="325"/>
      <c r="I22" s="325"/>
      <c r="J22" s="325"/>
      <c r="K22" s="325"/>
      <c r="L22" s="325"/>
    </row>
    <row r="23" spans="1:12" x14ac:dyDescent="0.25">
      <c r="A23" s="327">
        <v>12</v>
      </c>
      <c r="B23" s="325"/>
      <c r="C23" s="325"/>
      <c r="D23" s="325"/>
      <c r="E23" s="325"/>
      <c r="F23" s="325"/>
      <c r="G23" s="325"/>
      <c r="H23" s="325"/>
      <c r="I23" s="325"/>
      <c r="J23" s="325"/>
      <c r="K23" s="325"/>
      <c r="L23" s="325"/>
    </row>
    <row r="24" spans="1:12" x14ac:dyDescent="0.25">
      <c r="A24" s="327">
        <v>13</v>
      </c>
      <c r="B24" s="325"/>
      <c r="C24" s="325"/>
      <c r="D24" s="325"/>
      <c r="E24" s="325"/>
      <c r="F24" s="325"/>
      <c r="G24" s="325"/>
      <c r="H24" s="325"/>
      <c r="I24" s="325"/>
      <c r="J24" s="325"/>
      <c r="K24" s="325"/>
      <c r="L24" s="325"/>
    </row>
    <row r="25" spans="1:12" x14ac:dyDescent="0.25">
      <c r="A25" s="327">
        <v>14</v>
      </c>
      <c r="B25" s="325"/>
      <c r="C25" s="325"/>
      <c r="D25" s="325"/>
      <c r="E25" s="325"/>
      <c r="F25" s="325"/>
      <c r="G25" s="325"/>
      <c r="H25" s="325"/>
      <c r="I25" s="325"/>
      <c r="J25" s="325"/>
      <c r="K25" s="325"/>
      <c r="L25" s="325"/>
    </row>
    <row r="26" spans="1:12" x14ac:dyDescent="0.25">
      <c r="A26" s="328" t="s">
        <v>7</v>
      </c>
      <c r="B26" s="325"/>
      <c r="C26" s="325"/>
      <c r="D26" s="325"/>
      <c r="E26" s="325"/>
      <c r="F26" s="325"/>
      <c r="G26" s="325"/>
      <c r="H26" s="325"/>
      <c r="I26" s="325"/>
      <c r="J26" s="325"/>
      <c r="K26" s="325"/>
      <c r="L26" s="325"/>
    </row>
    <row r="27" spans="1:12" x14ac:dyDescent="0.25">
      <c r="A27" s="328" t="s">
        <v>7</v>
      </c>
      <c r="B27" s="325"/>
      <c r="C27" s="325"/>
      <c r="D27" s="325"/>
      <c r="E27" s="325"/>
      <c r="F27" s="325"/>
      <c r="G27" s="325"/>
      <c r="H27" s="325"/>
      <c r="I27" s="325"/>
      <c r="J27" s="325"/>
      <c r="K27" s="325"/>
      <c r="L27" s="325"/>
    </row>
    <row r="28" spans="1:12" x14ac:dyDescent="0.25">
      <c r="A28" s="91" t="s">
        <v>19</v>
      </c>
      <c r="B28" s="329"/>
      <c r="C28" s="329"/>
      <c r="D28" s="325"/>
      <c r="E28" s="325"/>
      <c r="F28" s="325"/>
      <c r="G28" s="325"/>
      <c r="H28" s="325"/>
      <c r="I28" s="325"/>
      <c r="J28" s="325"/>
      <c r="K28" s="325"/>
      <c r="L28" s="325"/>
    </row>
    <row r="29" spans="1:12" x14ac:dyDescent="0.25">
      <c r="A29" s="99"/>
      <c r="B29" s="123"/>
      <c r="C29" s="123"/>
      <c r="D29" s="326"/>
      <c r="E29" s="326"/>
      <c r="F29" s="326"/>
      <c r="G29" s="326"/>
      <c r="H29" s="326"/>
      <c r="I29" s="326"/>
      <c r="J29" s="326"/>
    </row>
    <row r="30" spans="1:12" x14ac:dyDescent="0.25">
      <c r="A30" s="99"/>
      <c r="B30" s="123"/>
      <c r="C30" s="123"/>
      <c r="D30" s="326"/>
      <c r="E30" s="326"/>
      <c r="F30" s="326"/>
      <c r="G30" s="326"/>
      <c r="H30" s="326"/>
      <c r="I30" s="326"/>
      <c r="J30" s="326"/>
    </row>
    <row r="31" spans="1:12" x14ac:dyDescent="0.25">
      <c r="A31" s="99"/>
      <c r="B31" s="123"/>
      <c r="C31" s="123"/>
      <c r="D31" s="326"/>
      <c r="E31" s="326"/>
      <c r="F31" s="326"/>
      <c r="G31" s="326"/>
      <c r="H31" s="326"/>
      <c r="I31" s="326"/>
      <c r="J31" s="326"/>
    </row>
    <row r="32" spans="1:12" ht="15.75" customHeight="1" x14ac:dyDescent="0.25">
      <c r="A32" s="102" t="s">
        <v>12</v>
      </c>
      <c r="B32" s="102"/>
      <c r="C32" s="102"/>
      <c r="D32" s="102"/>
      <c r="E32" s="102"/>
      <c r="F32" s="102"/>
      <c r="G32" s="102"/>
      <c r="I32" s="846" t="s">
        <v>13</v>
      </c>
      <c r="J32" s="846"/>
    </row>
    <row r="33" spans="1:11" ht="12.75" customHeight="1" x14ac:dyDescent="0.25">
      <c r="A33" s="848" t="s">
        <v>802</v>
      </c>
      <c r="B33" s="848"/>
      <c r="C33" s="848"/>
      <c r="D33" s="848"/>
      <c r="E33" s="848"/>
      <c r="F33" s="848"/>
      <c r="G33" s="848"/>
      <c r="H33" s="848"/>
      <c r="I33" s="848"/>
      <c r="J33" s="848"/>
    </row>
    <row r="34" spans="1:11" ht="12.75" customHeight="1" x14ac:dyDescent="0.25">
      <c r="A34" s="330"/>
      <c r="B34" s="330"/>
      <c r="C34" s="330"/>
      <c r="D34" s="330"/>
      <c r="E34" s="330"/>
      <c r="F34" s="330"/>
      <c r="G34" s="330"/>
      <c r="H34" s="846" t="s">
        <v>89</v>
      </c>
      <c r="I34" s="846"/>
      <c r="J34" s="846"/>
      <c r="K34" s="846"/>
    </row>
    <row r="35" spans="1:11" x14ac:dyDescent="0.25">
      <c r="A35" s="102"/>
      <c r="B35" s="102"/>
      <c r="C35" s="102"/>
      <c r="E35" s="102"/>
      <c r="H35" s="842" t="s">
        <v>86</v>
      </c>
      <c r="I35" s="842"/>
      <c r="J35" s="842"/>
    </row>
    <row r="39" spans="1:11" x14ac:dyDescent="0.25">
      <c r="A39" s="845"/>
      <c r="B39" s="845"/>
      <c r="C39" s="845"/>
      <c r="D39" s="845"/>
      <c r="E39" s="845"/>
      <c r="F39" s="845"/>
      <c r="G39" s="845"/>
      <c r="H39" s="845"/>
      <c r="I39" s="845"/>
      <c r="J39" s="845"/>
    </row>
    <row r="41" spans="1:11" x14ac:dyDescent="0.25">
      <c r="A41" s="845"/>
      <c r="B41" s="845"/>
      <c r="C41" s="845"/>
      <c r="D41" s="845"/>
      <c r="E41" s="845"/>
      <c r="F41" s="845"/>
      <c r="G41" s="845"/>
      <c r="H41" s="845"/>
      <c r="I41" s="845"/>
      <c r="J41" s="845"/>
    </row>
  </sheetData>
  <mergeCells count="19">
    <mergeCell ref="A41:J41"/>
    <mergeCell ref="H34:K34"/>
    <mergeCell ref="A9:A10"/>
    <mergeCell ref="B9:B10"/>
    <mergeCell ref="C9:D9"/>
    <mergeCell ref="E9:F9"/>
    <mergeCell ref="G9:H9"/>
    <mergeCell ref="I9:J9"/>
    <mergeCell ref="K9:L9"/>
    <mergeCell ref="I32:J32"/>
    <mergeCell ref="A33:J33"/>
    <mergeCell ref="H35:J35"/>
    <mergeCell ref="A39:J39"/>
    <mergeCell ref="E1:I1"/>
    <mergeCell ref="A2:J2"/>
    <mergeCell ref="A3:J3"/>
    <mergeCell ref="A8:B8"/>
    <mergeCell ref="H8:J8"/>
    <mergeCell ref="A5:L5"/>
  </mergeCells>
  <printOptions horizontalCentered="1"/>
  <pageMargins left="0.70866141732283472" right="0.70866141732283472" top="0.23622047244094491"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90" zoomScaleNormal="90" zoomScaleSheetLayoutView="100" workbookViewId="0">
      <selection activeCell="E18" sqref="E18"/>
    </sheetView>
  </sheetViews>
  <sheetFormatPr defaultRowHeight="13.2" x14ac:dyDescent="0.25"/>
  <cols>
    <col min="1" max="1" width="8.33203125" customWidth="1"/>
    <col min="2" max="2" width="15.5546875" customWidth="1"/>
    <col min="3" max="3" width="12.44140625" bestFit="1" customWidth="1"/>
    <col min="4" max="4" width="15.5546875" customWidth="1"/>
    <col min="5" max="5" width="20.109375" customWidth="1"/>
    <col min="6" max="6" width="13.6640625" customWidth="1"/>
    <col min="7" max="7" width="23.5546875" customWidth="1"/>
    <col min="8" max="8" width="22.6640625" customWidth="1"/>
    <col min="9" max="9" width="9.88671875" customWidth="1"/>
  </cols>
  <sheetData>
    <row r="1" spans="1:14" ht="16.2" x14ac:dyDescent="0.35">
      <c r="A1" s="586" t="s">
        <v>0</v>
      </c>
      <c r="B1" s="586"/>
      <c r="C1" s="586"/>
      <c r="D1" s="586"/>
      <c r="E1" s="586"/>
      <c r="F1" s="586"/>
      <c r="G1" s="586"/>
      <c r="H1" s="195" t="s">
        <v>271</v>
      </c>
    </row>
    <row r="2" spans="1:14" ht="22.2" x14ac:dyDescent="0.45">
      <c r="A2" s="587" t="s">
        <v>674</v>
      </c>
      <c r="B2" s="587"/>
      <c r="C2" s="587"/>
      <c r="D2" s="587"/>
      <c r="E2" s="587"/>
      <c r="F2" s="587"/>
      <c r="G2" s="587"/>
      <c r="H2" s="587"/>
    </row>
    <row r="3" spans="1:14" ht="14.4" x14ac:dyDescent="0.35">
      <c r="A3" s="197"/>
      <c r="B3" s="197"/>
    </row>
    <row r="4" spans="1:14" ht="18" customHeight="1" x14ac:dyDescent="0.35">
      <c r="A4" s="588" t="s">
        <v>678</v>
      </c>
      <c r="B4" s="588"/>
      <c r="C4" s="588"/>
      <c r="D4" s="588"/>
      <c r="E4" s="588"/>
      <c r="F4" s="588"/>
      <c r="G4" s="588"/>
      <c r="H4" s="588"/>
    </row>
    <row r="5" spans="1:14" ht="14.4" x14ac:dyDescent="0.35">
      <c r="A5" s="198" t="s">
        <v>835</v>
      </c>
      <c r="B5" s="198"/>
    </row>
    <row r="6" spans="1:14" ht="14.4" x14ac:dyDescent="0.35">
      <c r="A6" s="198"/>
      <c r="B6" s="198"/>
      <c r="G6" s="589" t="s">
        <v>881</v>
      </c>
      <c r="H6" s="589"/>
      <c r="I6" s="115"/>
    </row>
    <row r="7" spans="1:14" ht="59.25" customHeight="1" x14ac:dyDescent="0.25">
      <c r="A7" s="199" t="s">
        <v>2</v>
      </c>
      <c r="B7" s="199" t="s">
        <v>3</v>
      </c>
      <c r="C7" s="200" t="s">
        <v>272</v>
      </c>
      <c r="D7" s="200" t="s">
        <v>273</v>
      </c>
      <c r="E7" s="200" t="s">
        <v>274</v>
      </c>
      <c r="F7" s="200" t="s">
        <v>275</v>
      </c>
      <c r="G7" s="200" t="s">
        <v>276</v>
      </c>
      <c r="H7" s="200" t="s">
        <v>277</v>
      </c>
    </row>
    <row r="8" spans="1:14" s="195" customFormat="1" ht="14.4" x14ac:dyDescent="0.3">
      <c r="A8" s="201" t="s">
        <v>278</v>
      </c>
      <c r="B8" s="201" t="s">
        <v>279</v>
      </c>
      <c r="C8" s="201" t="s">
        <v>280</v>
      </c>
      <c r="D8" s="201" t="s">
        <v>281</v>
      </c>
      <c r="E8" s="201" t="s">
        <v>282</v>
      </c>
      <c r="F8" s="201" t="s">
        <v>283</v>
      </c>
      <c r="G8" s="201" t="s">
        <v>284</v>
      </c>
      <c r="H8" s="201" t="s">
        <v>285</v>
      </c>
    </row>
    <row r="9" spans="1:14" x14ac:dyDescent="0.25">
      <c r="A9" s="8">
        <v>1</v>
      </c>
      <c r="B9" s="19" t="s">
        <v>836</v>
      </c>
      <c r="C9" s="385">
        <v>54</v>
      </c>
      <c r="D9" s="385">
        <v>5</v>
      </c>
      <c r="E9" s="385">
        <v>57</v>
      </c>
      <c r="F9" s="385">
        <f>SUM(C9:E9)</f>
        <v>116</v>
      </c>
      <c r="G9" s="385">
        <f>F9</f>
        <v>116</v>
      </c>
      <c r="H9" s="20" t="s">
        <v>7</v>
      </c>
    </row>
    <row r="10" spans="1:14" x14ac:dyDescent="0.25">
      <c r="A10" s="8">
        <v>2</v>
      </c>
      <c r="B10" s="19" t="s">
        <v>837</v>
      </c>
      <c r="C10" s="385">
        <v>104</v>
      </c>
      <c r="D10" s="385">
        <v>7</v>
      </c>
      <c r="E10" s="385">
        <v>56</v>
      </c>
      <c r="F10" s="385">
        <f t="shared" ref="F10:F12" si="0">SUM(C10:E10)</f>
        <v>167</v>
      </c>
      <c r="G10" s="385">
        <v>161</v>
      </c>
      <c r="H10" s="452" t="s">
        <v>839</v>
      </c>
    </row>
    <row r="11" spans="1:14" x14ac:dyDescent="0.25">
      <c r="A11" s="8">
        <v>3</v>
      </c>
      <c r="B11" s="19" t="s">
        <v>838</v>
      </c>
      <c r="C11" s="385">
        <v>30</v>
      </c>
      <c r="D11" s="385">
        <v>5</v>
      </c>
      <c r="E11" s="385">
        <v>20</v>
      </c>
      <c r="F11" s="385">
        <f t="shared" si="0"/>
        <v>55</v>
      </c>
      <c r="G11" s="385">
        <f t="shared" ref="G11" si="1">F11</f>
        <v>55</v>
      </c>
      <c r="H11" s="20" t="s">
        <v>7</v>
      </c>
    </row>
    <row r="12" spans="1:14" x14ac:dyDescent="0.25">
      <c r="A12" s="9"/>
      <c r="B12" s="30" t="s">
        <v>19</v>
      </c>
      <c r="C12" s="364">
        <f>SUM(C9:C11)</f>
        <v>188</v>
      </c>
      <c r="D12" s="364">
        <f>SUM(D9:D11)</f>
        <v>17</v>
      </c>
      <c r="E12" s="364">
        <f>SUM(E9:E11)</f>
        <v>133</v>
      </c>
      <c r="F12" s="364">
        <f t="shared" si="0"/>
        <v>338</v>
      </c>
      <c r="G12" s="364">
        <f>SUM(G9:G11)</f>
        <v>332</v>
      </c>
      <c r="H12" s="20" t="s">
        <v>7</v>
      </c>
    </row>
    <row r="14" spans="1:14" x14ac:dyDescent="0.25">
      <c r="A14" s="533" t="s">
        <v>872</v>
      </c>
      <c r="B14" s="533"/>
      <c r="C14" s="533"/>
      <c r="D14" s="533"/>
      <c r="E14" s="533"/>
      <c r="F14" s="533"/>
      <c r="G14" s="533"/>
      <c r="H14" s="533"/>
      <c r="I14" s="533"/>
      <c r="J14" s="533"/>
      <c r="K14" s="533"/>
      <c r="L14" s="533"/>
      <c r="M14" s="533"/>
      <c r="N14" s="533"/>
    </row>
    <row r="16" spans="1:14" ht="15" customHeight="1" x14ac:dyDescent="0.25">
      <c r="A16" s="203"/>
      <c r="B16" s="203"/>
      <c r="C16" s="203"/>
      <c r="D16" s="203"/>
      <c r="E16" s="203"/>
      <c r="F16" s="584" t="s">
        <v>13</v>
      </c>
      <c r="G16" s="584"/>
      <c r="H16" s="204"/>
      <c r="I16" s="204"/>
      <c r="J16" s="204"/>
      <c r="K16" s="204"/>
    </row>
    <row r="17" spans="1:15" ht="15" customHeight="1" x14ac:dyDescent="0.25">
      <c r="A17" s="203"/>
      <c r="B17" s="203"/>
      <c r="C17" s="203"/>
      <c r="D17" s="203"/>
      <c r="E17" s="203"/>
      <c r="F17" s="584" t="s">
        <v>14</v>
      </c>
      <c r="G17" s="584"/>
      <c r="H17" s="584"/>
      <c r="I17" s="204"/>
      <c r="J17" s="204"/>
      <c r="K17" s="204"/>
    </row>
    <row r="18" spans="1:15" ht="15" customHeight="1" x14ac:dyDescent="0.25">
      <c r="A18" s="203"/>
      <c r="B18" s="203"/>
      <c r="C18" s="203"/>
      <c r="D18" s="203"/>
      <c r="E18" s="203"/>
      <c r="F18" s="584" t="s">
        <v>89</v>
      </c>
      <c r="G18" s="584"/>
      <c r="H18" s="584"/>
      <c r="I18" s="204"/>
      <c r="J18" s="204"/>
      <c r="K18" s="204"/>
    </row>
    <row r="19" spans="1:15" x14ac:dyDescent="0.25">
      <c r="A19" s="203" t="s">
        <v>12</v>
      </c>
      <c r="C19" s="203"/>
      <c r="D19" s="203"/>
      <c r="E19" s="203"/>
      <c r="F19" s="585" t="s">
        <v>86</v>
      </c>
      <c r="G19" s="585"/>
      <c r="H19" s="205"/>
      <c r="I19" s="205"/>
      <c r="J19" s="203"/>
      <c r="K19" s="203"/>
    </row>
    <row r="20" spans="1:15" x14ac:dyDescent="0.25">
      <c r="A20" s="203"/>
      <c r="B20" s="203"/>
      <c r="C20" s="203"/>
      <c r="D20" s="203"/>
      <c r="E20" s="203"/>
      <c r="F20" s="203"/>
      <c r="G20" s="203"/>
      <c r="H20" s="203"/>
      <c r="I20" s="203"/>
      <c r="J20" s="203"/>
      <c r="K20" s="203"/>
      <c r="L20" s="203"/>
      <c r="M20" s="203"/>
      <c r="N20" s="203"/>
      <c r="O20" s="203"/>
    </row>
  </sheetData>
  <mergeCells count="9">
    <mergeCell ref="F18:H18"/>
    <mergeCell ref="F19:G19"/>
    <mergeCell ref="A1:G1"/>
    <mergeCell ref="A2:H2"/>
    <mergeCell ref="A4:H4"/>
    <mergeCell ref="G6:H6"/>
    <mergeCell ref="F16:G16"/>
    <mergeCell ref="F17:H17"/>
    <mergeCell ref="A14:N14"/>
  </mergeCells>
  <printOptions horizontalCentered="1"/>
  <pageMargins left="0.69" right="0.25" top="0.23622047244094491" bottom="0"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opLeftCell="A4" zoomScaleSheetLayoutView="85" workbookViewId="0">
      <selection activeCell="A26" sqref="A26:N26"/>
    </sheetView>
  </sheetViews>
  <sheetFormatPr defaultRowHeight="13.2" x14ac:dyDescent="0.25"/>
  <cols>
    <col min="1" max="1" width="8" customWidth="1"/>
    <col min="2" max="2" width="15.44140625" bestFit="1" customWidth="1"/>
    <col min="3" max="3" width="9.6640625" customWidth="1"/>
    <col min="5" max="5" width="9.5546875" customWidth="1"/>
    <col min="6" max="6" width="9.6640625" customWidth="1"/>
    <col min="7" max="7" width="10" customWidth="1"/>
    <col min="8" max="8" width="9.88671875" customWidth="1"/>
    <col min="10" max="10" width="10.6640625" customWidth="1"/>
    <col min="11" max="11" width="8.88671875" customWidth="1"/>
    <col min="12" max="12" width="9.88671875" customWidth="1"/>
    <col min="13" max="13" width="8.88671875" customWidth="1"/>
    <col min="14" max="14" width="17.6640625" customWidth="1"/>
  </cols>
  <sheetData>
    <row r="1" spans="1:19" ht="12.75" customHeight="1" x14ac:dyDescent="0.3">
      <c r="D1" s="531"/>
      <c r="E1" s="531"/>
      <c r="F1" s="531"/>
      <c r="G1" s="531"/>
      <c r="H1" s="531"/>
      <c r="I1" s="531"/>
      <c r="L1" s="599" t="s">
        <v>91</v>
      </c>
      <c r="M1" s="599"/>
    </row>
    <row r="2" spans="1:19" ht="15.6" x14ac:dyDescent="0.3">
      <c r="A2" s="528" t="s">
        <v>0</v>
      </c>
      <c r="B2" s="528"/>
      <c r="C2" s="528"/>
      <c r="D2" s="528"/>
      <c r="E2" s="528"/>
      <c r="F2" s="528"/>
      <c r="G2" s="528"/>
      <c r="H2" s="528"/>
      <c r="I2" s="528"/>
      <c r="J2" s="528"/>
      <c r="K2" s="528"/>
      <c r="L2" s="528"/>
      <c r="M2" s="528"/>
    </row>
    <row r="3" spans="1:19" ht="21" x14ac:dyDescent="0.4">
      <c r="A3" s="529" t="s">
        <v>674</v>
      </c>
      <c r="B3" s="529"/>
      <c r="C3" s="529"/>
      <c r="D3" s="529"/>
      <c r="E3" s="529"/>
      <c r="F3" s="529"/>
      <c r="G3" s="529"/>
      <c r="H3" s="529"/>
      <c r="I3" s="529"/>
      <c r="J3" s="529"/>
      <c r="K3" s="529"/>
      <c r="L3" s="529"/>
      <c r="M3" s="529"/>
    </row>
    <row r="4" spans="1:19" ht="11.25" customHeight="1" x14ac:dyDescent="0.25"/>
    <row r="5" spans="1:19" ht="15.6" x14ac:dyDescent="0.3">
      <c r="A5" s="528" t="s">
        <v>679</v>
      </c>
      <c r="B5" s="528"/>
      <c r="C5" s="528"/>
      <c r="D5" s="528"/>
      <c r="E5" s="528"/>
      <c r="F5" s="528"/>
      <c r="G5" s="528"/>
      <c r="H5" s="528"/>
      <c r="I5" s="528"/>
      <c r="J5" s="528"/>
      <c r="K5" s="528"/>
      <c r="L5" s="528"/>
      <c r="M5" s="528"/>
    </row>
    <row r="7" spans="1:19" x14ac:dyDescent="0.25">
      <c r="A7" s="483" t="s">
        <v>835</v>
      </c>
      <c r="B7" s="483"/>
      <c r="K7" s="115"/>
      <c r="L7" s="596" t="s">
        <v>881</v>
      </c>
      <c r="M7" s="596"/>
      <c r="N7" s="596"/>
    </row>
    <row r="8" spans="1:19" x14ac:dyDescent="0.25">
      <c r="A8" s="32"/>
      <c r="B8" s="32"/>
      <c r="K8" s="104"/>
      <c r="L8" s="129"/>
      <c r="M8" s="131"/>
      <c r="N8" s="129"/>
    </row>
    <row r="9" spans="1:19" ht="15.75" customHeight="1" x14ac:dyDescent="0.25">
      <c r="A9" s="597" t="s">
        <v>2</v>
      </c>
      <c r="B9" s="597" t="s">
        <v>3</v>
      </c>
      <c r="C9" s="515" t="s">
        <v>4</v>
      </c>
      <c r="D9" s="515"/>
      <c r="E9" s="515"/>
      <c r="F9" s="491"/>
      <c r="G9" s="594"/>
      <c r="H9" s="523" t="s">
        <v>106</v>
      </c>
      <c r="I9" s="523"/>
      <c r="J9" s="523"/>
      <c r="K9" s="523"/>
      <c r="L9" s="523"/>
      <c r="M9" s="597" t="s">
        <v>141</v>
      </c>
      <c r="N9" s="518" t="s">
        <v>142</v>
      </c>
    </row>
    <row r="10" spans="1:19" ht="39.6" x14ac:dyDescent="0.25">
      <c r="A10" s="598"/>
      <c r="B10" s="598"/>
      <c r="C10" s="5" t="s">
        <v>5</v>
      </c>
      <c r="D10" s="5" t="s">
        <v>6</v>
      </c>
      <c r="E10" s="5" t="s">
        <v>375</v>
      </c>
      <c r="F10" s="7" t="s">
        <v>104</v>
      </c>
      <c r="G10" s="6" t="s">
        <v>376</v>
      </c>
      <c r="H10" s="5" t="s">
        <v>5</v>
      </c>
      <c r="I10" s="5" t="s">
        <v>6</v>
      </c>
      <c r="J10" s="5" t="s">
        <v>375</v>
      </c>
      <c r="K10" s="7" t="s">
        <v>104</v>
      </c>
      <c r="L10" s="7" t="s">
        <v>377</v>
      </c>
      <c r="M10" s="598"/>
      <c r="N10" s="518"/>
      <c r="R10" s="13"/>
      <c r="S10" s="13"/>
    </row>
    <row r="11" spans="1:19" s="15" customFormat="1" x14ac:dyDescent="0.25">
      <c r="A11" s="5">
        <v>1</v>
      </c>
      <c r="B11" s="5">
        <v>2</v>
      </c>
      <c r="C11" s="5">
        <v>3</v>
      </c>
      <c r="D11" s="5">
        <v>4</v>
      </c>
      <c r="E11" s="5">
        <v>5</v>
      </c>
      <c r="F11" s="5">
        <v>6</v>
      </c>
      <c r="G11" s="5">
        <v>7</v>
      </c>
      <c r="H11" s="5">
        <v>8</v>
      </c>
      <c r="I11" s="5">
        <v>9</v>
      </c>
      <c r="J11" s="5">
        <v>10</v>
      </c>
      <c r="K11" s="5">
        <v>11</v>
      </c>
      <c r="L11" s="5">
        <v>12</v>
      </c>
      <c r="M11" s="5">
        <v>13</v>
      </c>
      <c r="N11" s="5">
        <v>14</v>
      </c>
    </row>
    <row r="12" spans="1:19" x14ac:dyDescent="0.25">
      <c r="A12" s="8">
        <v>1</v>
      </c>
      <c r="B12" s="19" t="s">
        <v>836</v>
      </c>
      <c r="C12" s="8">
        <v>54</v>
      </c>
      <c r="D12" s="8">
        <v>0</v>
      </c>
      <c r="E12" s="8">
        <v>0</v>
      </c>
      <c r="F12" s="336">
        <v>0</v>
      </c>
      <c r="G12" s="337">
        <f>SUM(C12:F12)</f>
        <v>54</v>
      </c>
      <c r="H12" s="8">
        <v>54</v>
      </c>
      <c r="I12" s="8">
        <v>0</v>
      </c>
      <c r="J12" s="8">
        <v>0</v>
      </c>
      <c r="K12" s="8">
        <v>0</v>
      </c>
      <c r="L12" s="8">
        <f>SUM(H12:K12)</f>
        <v>54</v>
      </c>
      <c r="M12" s="8">
        <f>G12-L12</f>
        <v>0</v>
      </c>
      <c r="N12" s="20" t="s">
        <v>7</v>
      </c>
    </row>
    <row r="13" spans="1:19" x14ac:dyDescent="0.25">
      <c r="A13" s="8">
        <v>2</v>
      </c>
      <c r="B13" s="19" t="s">
        <v>837</v>
      </c>
      <c r="C13" s="8">
        <v>104</v>
      </c>
      <c r="D13" s="8">
        <v>0</v>
      </c>
      <c r="E13" s="8">
        <v>0</v>
      </c>
      <c r="F13" s="336">
        <v>0</v>
      </c>
      <c r="G13" s="337">
        <f t="shared" ref="G13:G14" si="0">SUM(C13:F13)</f>
        <v>104</v>
      </c>
      <c r="H13" s="8">
        <v>98</v>
      </c>
      <c r="I13" s="8">
        <v>0</v>
      </c>
      <c r="J13" s="8">
        <v>0</v>
      </c>
      <c r="K13" s="8">
        <v>0</v>
      </c>
      <c r="L13" s="8">
        <f t="shared" ref="L13:L14" si="1">SUM(H13:K13)</f>
        <v>98</v>
      </c>
      <c r="M13" s="8">
        <f t="shared" ref="M13:M15" si="2">G13-L13</f>
        <v>6</v>
      </c>
      <c r="N13" s="333" t="s">
        <v>839</v>
      </c>
    </row>
    <row r="14" spans="1:19" x14ac:dyDescent="0.25">
      <c r="A14" s="8">
        <v>3</v>
      </c>
      <c r="B14" s="19" t="s">
        <v>838</v>
      </c>
      <c r="C14" s="8">
        <v>30</v>
      </c>
      <c r="D14" s="8">
        <v>0</v>
      </c>
      <c r="E14" s="8">
        <v>0</v>
      </c>
      <c r="F14" s="336">
        <v>0</v>
      </c>
      <c r="G14" s="337">
        <f t="shared" si="0"/>
        <v>30</v>
      </c>
      <c r="H14" s="8">
        <v>30</v>
      </c>
      <c r="I14" s="8">
        <v>0</v>
      </c>
      <c r="J14" s="8">
        <v>0</v>
      </c>
      <c r="K14" s="8">
        <v>0</v>
      </c>
      <c r="L14" s="8">
        <f t="shared" si="1"/>
        <v>30</v>
      </c>
      <c r="M14" s="8">
        <f t="shared" si="2"/>
        <v>0</v>
      </c>
      <c r="N14" s="20" t="s">
        <v>7</v>
      </c>
    </row>
    <row r="15" spans="1:19" x14ac:dyDescent="0.25">
      <c r="A15" s="3" t="s">
        <v>19</v>
      </c>
      <c r="B15" s="9"/>
      <c r="C15" s="333">
        <f>SUM(C12:C14)</f>
        <v>188</v>
      </c>
      <c r="D15" s="333">
        <f t="shared" ref="D15:G15" si="3">SUM(D12:D14)</f>
        <v>0</v>
      </c>
      <c r="E15" s="333">
        <f t="shared" si="3"/>
        <v>0</v>
      </c>
      <c r="F15" s="333">
        <f t="shared" si="3"/>
        <v>0</v>
      </c>
      <c r="G15" s="333">
        <f t="shared" si="3"/>
        <v>188</v>
      </c>
      <c r="H15" s="333">
        <f>SUM(H12:H14)</f>
        <v>182</v>
      </c>
      <c r="I15" s="333">
        <f t="shared" ref="I15:L15" si="4">SUM(I12:I14)</f>
        <v>0</v>
      </c>
      <c r="J15" s="333">
        <f t="shared" si="4"/>
        <v>0</v>
      </c>
      <c r="K15" s="333">
        <f t="shared" si="4"/>
        <v>0</v>
      </c>
      <c r="L15" s="333">
        <f t="shared" si="4"/>
        <v>182</v>
      </c>
      <c r="M15" s="333">
        <f t="shared" si="2"/>
        <v>6</v>
      </c>
      <c r="N15" s="20" t="s">
        <v>7</v>
      </c>
    </row>
    <row r="16" spans="1:19" ht="21" customHeight="1" x14ac:dyDescent="0.25">
      <c r="A16" s="595" t="s">
        <v>872</v>
      </c>
      <c r="B16" s="595"/>
      <c r="C16" s="595"/>
      <c r="D16" s="595"/>
      <c r="E16" s="595"/>
      <c r="F16" s="595"/>
      <c r="G16" s="595"/>
      <c r="H16" s="595"/>
      <c r="I16" s="595"/>
      <c r="J16" s="595"/>
      <c r="K16" s="595"/>
      <c r="L16" s="595"/>
      <c r="M16" s="595"/>
      <c r="N16" s="595"/>
    </row>
    <row r="17" spans="1:15" ht="15.75" customHeight="1" x14ac:dyDescent="0.25">
      <c r="A17" s="349"/>
      <c r="B17" s="349"/>
      <c r="C17" s="349"/>
      <c r="D17" s="349"/>
      <c r="E17" s="349"/>
      <c r="F17" s="349"/>
      <c r="G17" s="349"/>
      <c r="H17" s="349"/>
      <c r="I17" s="349"/>
      <c r="J17" s="349"/>
      <c r="K17" s="349"/>
      <c r="L17" s="349"/>
      <c r="M17" s="349"/>
      <c r="N17" s="349"/>
    </row>
    <row r="18" spans="1:15" x14ac:dyDescent="0.25">
      <c r="A18" s="11" t="s">
        <v>8</v>
      </c>
    </row>
    <row r="19" spans="1:15" x14ac:dyDescent="0.25">
      <c r="A19" t="s">
        <v>9</v>
      </c>
    </row>
    <row r="20" spans="1:15" x14ac:dyDescent="0.25">
      <c r="A20" t="s">
        <v>10</v>
      </c>
      <c r="J20" s="12" t="s">
        <v>11</v>
      </c>
      <c r="K20" s="12"/>
      <c r="L20" s="12" t="s">
        <v>11</v>
      </c>
    </row>
    <row r="21" spans="1:15" x14ac:dyDescent="0.25">
      <c r="A21" s="16" t="s">
        <v>449</v>
      </c>
      <c r="J21" s="12"/>
      <c r="K21" s="12"/>
      <c r="L21" s="12"/>
    </row>
    <row r="22" spans="1:15" x14ac:dyDescent="0.25">
      <c r="C22" s="16" t="s">
        <v>450</v>
      </c>
      <c r="E22" s="13"/>
      <c r="F22" s="13"/>
      <c r="G22" s="13"/>
      <c r="H22" s="13"/>
      <c r="I22" s="13"/>
      <c r="J22" s="13"/>
      <c r="K22" s="13"/>
      <c r="L22" s="13"/>
      <c r="M22" s="13"/>
    </row>
    <row r="23" spans="1:15" x14ac:dyDescent="0.25">
      <c r="C23" s="16"/>
      <c r="E23" s="13"/>
      <c r="F23" s="13"/>
      <c r="G23" s="13"/>
      <c r="H23" s="13"/>
      <c r="I23" s="13"/>
      <c r="J23" s="13"/>
      <c r="K23" s="13"/>
      <c r="L23" s="13"/>
      <c r="M23" s="13"/>
    </row>
    <row r="24" spans="1:15" ht="15.6" customHeight="1" x14ac:dyDescent="0.3">
      <c r="A24" s="14" t="s">
        <v>12</v>
      </c>
      <c r="B24" s="14"/>
      <c r="C24" s="14"/>
      <c r="D24" s="14"/>
      <c r="E24" s="14"/>
      <c r="F24" s="14"/>
      <c r="G24" s="14"/>
      <c r="J24" s="15"/>
      <c r="K24" s="591"/>
      <c r="L24" s="592"/>
      <c r="M24" s="593" t="s">
        <v>13</v>
      </c>
      <c r="N24" s="593"/>
      <c r="O24" s="593"/>
    </row>
    <row r="25" spans="1:15" ht="15.6" customHeight="1" x14ac:dyDescent="0.25">
      <c r="A25" s="591" t="s">
        <v>14</v>
      </c>
      <c r="B25" s="591"/>
      <c r="C25" s="591"/>
      <c r="D25" s="591"/>
      <c r="E25" s="591"/>
      <c r="F25" s="591"/>
      <c r="G25" s="591"/>
      <c r="H25" s="591"/>
      <c r="I25" s="591"/>
      <c r="J25" s="591"/>
      <c r="K25" s="591"/>
      <c r="L25" s="591"/>
      <c r="M25" s="591"/>
      <c r="N25" s="591"/>
    </row>
    <row r="26" spans="1:15" ht="15.6" x14ac:dyDescent="0.25">
      <c r="A26" s="591" t="s">
        <v>15</v>
      </c>
      <c r="B26" s="591"/>
      <c r="C26" s="591"/>
      <c r="D26" s="591"/>
      <c r="E26" s="591"/>
      <c r="F26" s="591"/>
      <c r="G26" s="591"/>
      <c r="H26" s="591"/>
      <c r="I26" s="591"/>
      <c r="J26" s="591"/>
      <c r="K26" s="591"/>
      <c r="L26" s="591"/>
      <c r="M26" s="591"/>
      <c r="N26" s="591"/>
    </row>
    <row r="27" spans="1:15" x14ac:dyDescent="0.25">
      <c r="K27" s="483" t="s">
        <v>86</v>
      </c>
      <c r="L27" s="483"/>
      <c r="M27" s="483"/>
      <c r="N27" s="483"/>
    </row>
    <row r="28" spans="1:15" x14ac:dyDescent="0.25">
      <c r="A28" s="590"/>
      <c r="B28" s="590"/>
      <c r="C28" s="590"/>
      <c r="D28" s="590"/>
      <c r="E28" s="590"/>
      <c r="F28" s="590"/>
      <c r="G28" s="590"/>
      <c r="H28" s="590"/>
      <c r="I28" s="590"/>
      <c r="J28" s="590"/>
      <c r="K28" s="590"/>
      <c r="L28" s="590"/>
      <c r="M28" s="590"/>
    </row>
  </sheetData>
  <mergeCells count="20">
    <mergeCell ref="L7:N7"/>
    <mergeCell ref="A7:B7"/>
    <mergeCell ref="M9:M10"/>
    <mergeCell ref="D1:I1"/>
    <mergeCell ref="A5:M5"/>
    <mergeCell ref="A3:M3"/>
    <mergeCell ref="A2:M2"/>
    <mergeCell ref="L1:M1"/>
    <mergeCell ref="B9:B10"/>
    <mergeCell ref="A9:A10"/>
    <mergeCell ref="A28:M28"/>
    <mergeCell ref="K24:L24"/>
    <mergeCell ref="A26:N26"/>
    <mergeCell ref="A25:N25"/>
    <mergeCell ref="H9:L9"/>
    <mergeCell ref="M24:O24"/>
    <mergeCell ref="C9:G9"/>
    <mergeCell ref="K27:N27"/>
    <mergeCell ref="N9:N10"/>
    <mergeCell ref="A16:N16"/>
  </mergeCells>
  <phoneticPr fontId="0" type="noConversion"/>
  <printOptions horizontalCentered="1"/>
  <pageMargins left="0.70866141732283472" right="0.70866141732283472" top="0.23622047244094491" bottom="0" header="0.31496062992125984" footer="0.31496062992125984"/>
  <pageSetup paperSize="9"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zoomScaleSheetLayoutView="90" workbookViewId="0">
      <selection activeCell="H17" sqref="H17"/>
    </sheetView>
  </sheetViews>
  <sheetFormatPr defaultRowHeight="13.2" x14ac:dyDescent="0.25"/>
  <cols>
    <col min="1" max="1" width="7.5546875" customWidth="1"/>
    <col min="2" max="2" width="15.44140625" bestFit="1" customWidth="1"/>
    <col min="3" max="3" width="9.6640625" customWidth="1"/>
    <col min="5" max="5" width="9.5546875" customWidth="1"/>
    <col min="6" max="6" width="7.5546875" customWidth="1"/>
    <col min="7" max="7" width="8.44140625" customWidth="1"/>
    <col min="8" max="8" width="10.5546875" customWidth="1"/>
    <col min="9" max="9" width="9.88671875" customWidth="1"/>
    <col min="12" max="12" width="7.5546875" customWidth="1"/>
    <col min="13" max="13" width="12.33203125" customWidth="1"/>
    <col min="14" max="14" width="15.88671875" customWidth="1"/>
  </cols>
  <sheetData>
    <row r="1" spans="1:19" ht="12.75" customHeight="1" x14ac:dyDescent="0.3">
      <c r="D1" s="531"/>
      <c r="E1" s="531"/>
      <c r="F1" s="531"/>
      <c r="G1" s="531"/>
      <c r="H1" s="531"/>
      <c r="I1" s="531"/>
      <c r="J1" s="531"/>
      <c r="K1" s="1"/>
      <c r="M1" s="107" t="s">
        <v>92</v>
      </c>
    </row>
    <row r="2" spans="1:19" ht="15" x14ac:dyDescent="0.25">
      <c r="A2" s="600" t="s">
        <v>0</v>
      </c>
      <c r="B2" s="600"/>
      <c r="C2" s="600"/>
      <c r="D2" s="600"/>
      <c r="E2" s="600"/>
      <c r="F2" s="600"/>
      <c r="G2" s="600"/>
      <c r="H2" s="600"/>
      <c r="I2" s="600"/>
      <c r="J2" s="600"/>
      <c r="K2" s="600"/>
      <c r="L2" s="600"/>
      <c r="M2" s="600"/>
      <c r="N2" s="600"/>
    </row>
    <row r="3" spans="1:19" ht="21" x14ac:dyDescent="0.4">
      <c r="A3" s="529" t="s">
        <v>674</v>
      </c>
      <c r="B3" s="529"/>
      <c r="C3" s="529"/>
      <c r="D3" s="529"/>
      <c r="E3" s="529"/>
      <c r="F3" s="529"/>
      <c r="G3" s="529"/>
      <c r="H3" s="529"/>
      <c r="I3" s="529"/>
      <c r="J3" s="529"/>
      <c r="K3" s="529"/>
      <c r="L3" s="529"/>
      <c r="M3" s="529"/>
      <c r="N3" s="529"/>
    </row>
    <row r="4" spans="1:19" ht="11.25" customHeight="1" x14ac:dyDescent="0.25"/>
    <row r="5" spans="1:19" ht="15.6" x14ac:dyDescent="0.3">
      <c r="A5" s="530" t="s">
        <v>680</v>
      </c>
      <c r="B5" s="530"/>
      <c r="C5" s="530"/>
      <c r="D5" s="530"/>
      <c r="E5" s="530"/>
      <c r="F5" s="530"/>
      <c r="G5" s="530"/>
      <c r="H5" s="530"/>
      <c r="I5" s="530"/>
      <c r="J5" s="530"/>
      <c r="K5" s="530"/>
      <c r="L5" s="530"/>
      <c r="M5" s="530"/>
      <c r="N5" s="530"/>
    </row>
    <row r="7" spans="1:19" x14ac:dyDescent="0.25">
      <c r="A7" s="483" t="s">
        <v>835</v>
      </c>
      <c r="B7" s="483"/>
      <c r="L7" s="596" t="s">
        <v>881</v>
      </c>
      <c r="M7" s="596"/>
      <c r="N7" s="596"/>
    </row>
    <row r="8" spans="1:19" ht="15.75" customHeight="1" x14ac:dyDescent="0.25">
      <c r="A8" s="597" t="s">
        <v>2</v>
      </c>
      <c r="B8" s="597" t="s">
        <v>3</v>
      </c>
      <c r="C8" s="515" t="s">
        <v>4</v>
      </c>
      <c r="D8" s="515"/>
      <c r="E8" s="515"/>
      <c r="F8" s="515"/>
      <c r="G8" s="515"/>
      <c r="H8" s="515" t="s">
        <v>106</v>
      </c>
      <c r="I8" s="515"/>
      <c r="J8" s="515"/>
      <c r="K8" s="515"/>
      <c r="L8" s="515"/>
      <c r="M8" s="597" t="s">
        <v>141</v>
      </c>
      <c r="N8" s="518" t="s">
        <v>142</v>
      </c>
    </row>
    <row r="9" spans="1:19" ht="52.8" x14ac:dyDescent="0.25">
      <c r="A9" s="598"/>
      <c r="B9" s="598"/>
      <c r="C9" s="5" t="s">
        <v>5</v>
      </c>
      <c r="D9" s="5" t="s">
        <v>6</v>
      </c>
      <c r="E9" s="5" t="s">
        <v>375</v>
      </c>
      <c r="F9" s="5" t="s">
        <v>104</v>
      </c>
      <c r="G9" s="5" t="s">
        <v>216</v>
      </c>
      <c r="H9" s="5" t="s">
        <v>5</v>
      </c>
      <c r="I9" s="5" t="s">
        <v>6</v>
      </c>
      <c r="J9" s="5" t="s">
        <v>375</v>
      </c>
      <c r="K9" s="5" t="s">
        <v>104</v>
      </c>
      <c r="L9" s="5" t="s">
        <v>215</v>
      </c>
      <c r="M9" s="598"/>
      <c r="N9" s="518"/>
      <c r="R9" s="9"/>
      <c r="S9" s="13"/>
    </row>
    <row r="10" spans="1:19" s="15" customFormat="1" x14ac:dyDescent="0.25">
      <c r="A10" s="5">
        <v>1</v>
      </c>
      <c r="B10" s="5">
        <v>2</v>
      </c>
      <c r="C10" s="5">
        <v>3</v>
      </c>
      <c r="D10" s="5">
        <v>4</v>
      </c>
      <c r="E10" s="5">
        <v>5</v>
      </c>
      <c r="F10" s="5">
        <v>6</v>
      </c>
      <c r="G10" s="5">
        <v>7</v>
      </c>
      <c r="H10" s="5">
        <v>8</v>
      </c>
      <c r="I10" s="5">
        <v>9</v>
      </c>
      <c r="J10" s="5">
        <v>10</v>
      </c>
      <c r="K10" s="5">
        <v>11</v>
      </c>
      <c r="L10" s="5">
        <v>12</v>
      </c>
      <c r="M10" s="5">
        <v>13</v>
      </c>
      <c r="N10" s="5">
        <v>14</v>
      </c>
    </row>
    <row r="11" spans="1:19" x14ac:dyDescent="0.25">
      <c r="A11" s="8">
        <v>1</v>
      </c>
      <c r="B11" s="19" t="s">
        <v>836</v>
      </c>
      <c r="C11" s="8">
        <v>55</v>
      </c>
      <c r="D11" s="8">
        <v>2</v>
      </c>
      <c r="E11" s="8">
        <v>0</v>
      </c>
      <c r="F11" s="8">
        <v>0</v>
      </c>
      <c r="G11" s="8">
        <f>SUM(C11:F11)</f>
        <v>57</v>
      </c>
      <c r="H11" s="8">
        <v>55</v>
      </c>
      <c r="I11" s="8">
        <v>2</v>
      </c>
      <c r="J11" s="8">
        <v>0</v>
      </c>
      <c r="K11" s="8">
        <v>0</v>
      </c>
      <c r="L11" s="8">
        <f>SUM(H11:K11)</f>
        <v>57</v>
      </c>
      <c r="M11" s="8">
        <f>G11-L11</f>
        <v>0</v>
      </c>
      <c r="N11" s="20" t="s">
        <v>7</v>
      </c>
    </row>
    <row r="12" spans="1:19" x14ac:dyDescent="0.25">
      <c r="A12" s="8">
        <v>2</v>
      </c>
      <c r="B12" s="19" t="s">
        <v>837</v>
      </c>
      <c r="C12" s="8">
        <v>56</v>
      </c>
      <c r="D12" s="8">
        <v>0</v>
      </c>
      <c r="E12" s="8">
        <v>0</v>
      </c>
      <c r="F12" s="8">
        <v>0</v>
      </c>
      <c r="G12" s="8">
        <f t="shared" ref="G12:G13" si="0">SUM(C12:F12)</f>
        <v>56</v>
      </c>
      <c r="H12" s="8">
        <v>56</v>
      </c>
      <c r="I12" s="8">
        <v>0</v>
      </c>
      <c r="J12" s="8">
        <v>0</v>
      </c>
      <c r="K12" s="8">
        <v>0</v>
      </c>
      <c r="L12" s="8">
        <f t="shared" ref="L12:L14" si="1">SUM(H12:K12)</f>
        <v>56</v>
      </c>
      <c r="M12" s="8">
        <f t="shared" ref="M12:M14" si="2">G12-L12</f>
        <v>0</v>
      </c>
      <c r="N12" s="20" t="s">
        <v>7</v>
      </c>
    </row>
    <row r="13" spans="1:19" x14ac:dyDescent="0.25">
      <c r="A13" s="8">
        <v>3</v>
      </c>
      <c r="B13" s="19" t="s">
        <v>838</v>
      </c>
      <c r="C13" s="8">
        <v>20</v>
      </c>
      <c r="D13" s="8">
        <v>0</v>
      </c>
      <c r="E13" s="8">
        <v>0</v>
      </c>
      <c r="F13" s="8">
        <v>0</v>
      </c>
      <c r="G13" s="8">
        <f t="shared" si="0"/>
        <v>20</v>
      </c>
      <c r="H13" s="8">
        <v>20</v>
      </c>
      <c r="I13" s="8">
        <v>0</v>
      </c>
      <c r="J13" s="8">
        <v>0</v>
      </c>
      <c r="K13" s="8">
        <v>0</v>
      </c>
      <c r="L13" s="8">
        <f t="shared" si="1"/>
        <v>20</v>
      </c>
      <c r="M13" s="8">
        <f t="shared" si="2"/>
        <v>0</v>
      </c>
      <c r="N13" s="20" t="s">
        <v>7</v>
      </c>
    </row>
    <row r="14" spans="1:19" x14ac:dyDescent="0.25">
      <c r="A14" s="3" t="s">
        <v>19</v>
      </c>
      <c r="B14" s="9"/>
      <c r="C14" s="333">
        <f>SUM(C11:C13)</f>
        <v>131</v>
      </c>
      <c r="D14" s="333">
        <f>SUM(D11:D13)</f>
        <v>2</v>
      </c>
      <c r="E14" s="333">
        <f>SUM(E11:E13)</f>
        <v>0</v>
      </c>
      <c r="F14" s="333">
        <f>SUM(F11:F13)</f>
        <v>0</v>
      </c>
      <c r="G14" s="333">
        <f>SUM(C14:F14)</f>
        <v>133</v>
      </c>
      <c r="H14" s="333">
        <f>SUM(H11:H13)</f>
        <v>131</v>
      </c>
      <c r="I14" s="333">
        <v>2</v>
      </c>
      <c r="J14" s="333">
        <v>0</v>
      </c>
      <c r="K14" s="333">
        <v>0</v>
      </c>
      <c r="L14" s="333">
        <f t="shared" si="1"/>
        <v>133</v>
      </c>
      <c r="M14" s="333">
        <f t="shared" si="2"/>
        <v>0</v>
      </c>
      <c r="N14" s="338" t="s">
        <v>7</v>
      </c>
    </row>
    <row r="15" spans="1:19" x14ac:dyDescent="0.25">
      <c r="A15" s="12"/>
      <c r="B15" s="13"/>
      <c r="C15" s="13"/>
      <c r="D15" s="13"/>
      <c r="E15" s="13"/>
      <c r="F15" s="13"/>
      <c r="G15" s="13"/>
      <c r="H15" s="13"/>
      <c r="I15" s="13"/>
      <c r="J15" s="13"/>
      <c r="K15" s="13"/>
      <c r="L15" s="13"/>
      <c r="M15" s="13"/>
      <c r="N15" s="13"/>
    </row>
    <row r="16" spans="1:19" x14ac:dyDescent="0.25">
      <c r="A16" s="11" t="s">
        <v>8</v>
      </c>
    </row>
    <row r="17" spans="1:14" x14ac:dyDescent="0.25">
      <c r="A17" t="s">
        <v>9</v>
      </c>
    </row>
    <row r="18" spans="1:14" x14ac:dyDescent="0.25">
      <c r="A18" t="s">
        <v>10</v>
      </c>
      <c r="L18" s="12" t="s">
        <v>11</v>
      </c>
      <c r="M18" s="12"/>
      <c r="N18" s="12" t="s">
        <v>11</v>
      </c>
    </row>
    <row r="19" spans="1:14" x14ac:dyDescent="0.25">
      <c r="A19" s="16" t="s">
        <v>449</v>
      </c>
      <c r="J19" s="12"/>
      <c r="K19" s="12"/>
      <c r="L19" s="12"/>
    </row>
    <row r="20" spans="1:14" x14ac:dyDescent="0.25">
      <c r="C20" s="16" t="s">
        <v>450</v>
      </c>
      <c r="E20" s="13"/>
      <c r="F20" s="13"/>
      <c r="G20" s="13"/>
      <c r="H20" s="13"/>
      <c r="I20" s="13"/>
      <c r="J20" s="13"/>
      <c r="K20" s="13"/>
      <c r="L20" s="13"/>
      <c r="M20" s="13"/>
    </row>
    <row r="21" spans="1:14" x14ac:dyDescent="0.25">
      <c r="E21" s="13"/>
      <c r="F21" s="13"/>
      <c r="G21" s="13"/>
      <c r="H21" s="13"/>
      <c r="I21" s="13"/>
      <c r="J21" s="13"/>
      <c r="K21" s="13"/>
      <c r="L21" s="13"/>
      <c r="M21" s="13"/>
      <c r="N21" s="13"/>
    </row>
    <row r="22" spans="1:14" x14ac:dyDescent="0.25">
      <c r="E22" s="13"/>
      <c r="F22" s="13"/>
      <c r="G22" s="13"/>
      <c r="H22" s="13"/>
      <c r="I22" s="13"/>
      <c r="J22" s="13"/>
      <c r="K22" s="13"/>
      <c r="L22" s="13"/>
      <c r="M22" s="13"/>
      <c r="N22" s="13"/>
    </row>
    <row r="23" spans="1:14" ht="15.75" customHeight="1" x14ac:dyDescent="0.3">
      <c r="A23" s="14" t="s">
        <v>12</v>
      </c>
      <c r="B23" s="14"/>
      <c r="C23" s="14"/>
      <c r="D23" s="14"/>
      <c r="E23" s="14"/>
      <c r="F23" s="14"/>
      <c r="G23" s="14"/>
      <c r="H23" s="14"/>
      <c r="L23" s="591" t="s">
        <v>13</v>
      </c>
      <c r="M23" s="591"/>
      <c r="N23" s="591"/>
    </row>
    <row r="24" spans="1:14" ht="15.75" customHeight="1" x14ac:dyDescent="0.25">
      <c r="A24" s="591" t="s">
        <v>14</v>
      </c>
      <c r="B24" s="591"/>
      <c r="C24" s="591"/>
      <c r="D24" s="591"/>
      <c r="E24" s="591"/>
      <c r="F24" s="591"/>
      <c r="G24" s="591"/>
      <c r="H24" s="591"/>
      <c r="I24" s="591"/>
      <c r="J24" s="591"/>
      <c r="K24" s="591"/>
      <c r="L24" s="591"/>
      <c r="M24" s="591"/>
      <c r="N24" s="591"/>
    </row>
    <row r="25" spans="1:14" ht="15.6" x14ac:dyDescent="0.25">
      <c r="A25" s="591" t="s">
        <v>15</v>
      </c>
      <c r="B25" s="591"/>
      <c r="C25" s="591"/>
      <c r="D25" s="591"/>
      <c r="E25" s="591"/>
      <c r="F25" s="591"/>
      <c r="G25" s="591"/>
      <c r="H25" s="591"/>
      <c r="I25" s="591"/>
      <c r="J25" s="591"/>
      <c r="K25" s="591"/>
      <c r="L25" s="591"/>
      <c r="M25" s="591"/>
      <c r="N25" s="591"/>
    </row>
    <row r="26" spans="1:14" x14ac:dyDescent="0.25">
      <c r="L26" s="483"/>
      <c r="M26" s="483"/>
      <c r="N26" s="483"/>
    </row>
    <row r="27" spans="1:14" x14ac:dyDescent="0.25">
      <c r="A27" s="590"/>
      <c r="B27" s="590"/>
      <c r="C27" s="590"/>
      <c r="D27" s="590"/>
      <c r="E27" s="590"/>
      <c r="F27" s="590"/>
      <c r="G27" s="590"/>
      <c r="H27" s="590"/>
      <c r="I27" s="590"/>
      <c r="J27" s="590"/>
      <c r="K27" s="590"/>
      <c r="L27" s="590"/>
      <c r="M27" s="590"/>
      <c r="N27" s="590"/>
    </row>
  </sheetData>
  <mergeCells count="17">
    <mergeCell ref="D1:J1"/>
    <mergeCell ref="A2:N2"/>
    <mergeCell ref="A3:N3"/>
    <mergeCell ref="A5:N5"/>
    <mergeCell ref="L7:N7"/>
    <mergeCell ref="A7:B7"/>
    <mergeCell ref="A27:N27"/>
    <mergeCell ref="L23:N23"/>
    <mergeCell ref="A24:N24"/>
    <mergeCell ref="M8:M9"/>
    <mergeCell ref="N8:N9"/>
    <mergeCell ref="L26:N26"/>
    <mergeCell ref="A25:N25"/>
    <mergeCell ref="A8:A9"/>
    <mergeCell ref="B8:B9"/>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66</vt:i4>
      </vt:variant>
    </vt:vector>
  </HeadingPairs>
  <TitlesOfParts>
    <vt:vector size="134"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 (2)</vt:lpstr>
      <vt:lpstr>AT11A_KS-District wise (2)</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 (2)</vt:lpstr>
      <vt:lpstr>AT-28A_RqmtPlinthArea (2)</vt:lpstr>
      <vt:lpstr>AT29_K_D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 (2)'!Print_Area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'AT11_KS Year wise (2)'!Print_Area</vt:lpstr>
      <vt:lpstr>'AT11A_KS-District wise (2)'!Print_Area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'AT-21'!Print_Area</vt:lpstr>
      <vt:lpstr>'AT-22'!Print_Area</vt:lpstr>
      <vt:lpstr>'AT-23 MIS'!Print_Area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 (2)'!Print_Area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'AT-4B'!Print_Area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lastPrinted>2018-06-11T09:13:59Z</cp:lastPrinted>
  <dcterms:created xsi:type="dcterms:W3CDTF">1996-10-14T23:33:28Z</dcterms:created>
  <dcterms:modified xsi:type="dcterms:W3CDTF">2018-06-11T09:14:21Z</dcterms:modified>
</cp:coreProperties>
</file>