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640" tabRatio="935" firstSheet="25" activeTab="28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 Drinking Water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(Revised)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29_K_D" sheetId="64" r:id="rId64"/>
    <sheet name="AT-30_Coook-cum-Helper" sheetId="65" r:id="rId65"/>
    <sheet name="AT_31_Budget_provision " sheetId="66" r:id="rId66"/>
    <sheet name="AT32_Drought Pry Util" sheetId="67" r:id="rId67"/>
    <sheet name="AT-32A Drought UPry Util" sheetId="68" r:id="rId68"/>
  </sheets>
  <definedNames>
    <definedName name="_xlnm.Print_Area" localSheetId="43">'AT_17_Coverage-RBSK '!$A$1:$L$52</definedName>
    <definedName name="_xlnm.Print_Area" localSheetId="45">'AT_19_Impl_Agency'!$A$1:$J$58</definedName>
    <definedName name="_xlnm.Print_Area" localSheetId="46">'AT_20_CentralCookingagency '!$A$1:$M$52</definedName>
    <definedName name="_xlnm.Print_Area" localSheetId="61">'AT_28_RqmtKitchen'!$A$1:$S$50</definedName>
    <definedName name="_xlnm.Print_Area" localSheetId="5">'AT_2A_fundflow'!$A$1:$V$26</definedName>
    <definedName name="_xlnm.Print_Area" localSheetId="29">'AT-10 B'!$A$1:$J$50</definedName>
    <definedName name="_xlnm.Print_Area" localSheetId="30">'AT-10 C'!$A$1:$J$17</definedName>
    <definedName name="_xlnm.Print_Area" localSheetId="32">'AT-10 E'!$A$1:$G$50</definedName>
    <definedName name="_xlnm.Print_Area" localSheetId="33">'AT-10 F Drinking Water'!$A$1:$O$51</definedName>
    <definedName name="_xlnm.Print_Area" localSheetId="28">'AT10A_'!$A$1:$E$52</definedName>
    <definedName name="_xlnm.Print_Area" localSheetId="31">'AT-10D'!$A$1:$H$34</definedName>
    <definedName name="_xlnm.Print_Area" localSheetId="34">'AT11_KS Year wise'!$A$1:$K$32</definedName>
    <definedName name="_xlnm.Print_Area" localSheetId="35">'AT11A_KS-District wise'!$A$1:$K$54</definedName>
    <definedName name="_xlnm.Print_Area" localSheetId="36">'AT12_KD-New'!$A$1:$K$55</definedName>
    <definedName name="_xlnm.Print_Area" localSheetId="37">'AT12A_KD-Replacement'!$A$1:$K$53</definedName>
    <definedName name="_xlnm.Print_Area" localSheetId="39">'AT-14'!$A$1:$N$48</definedName>
    <definedName name="_xlnm.Print_Area" localSheetId="40">'AT-14 A'!$A$1:$H$48</definedName>
    <definedName name="_xlnm.Print_Area" localSheetId="41">'AT-15'!$A$1:$L$49</definedName>
    <definedName name="_xlnm.Print_Area" localSheetId="42">'AT-16'!$A$1:$K$49</definedName>
    <definedName name="_xlnm.Print_Area" localSheetId="44">'AT18_Details_Community '!$A$1:$F$51</definedName>
    <definedName name="_xlnm.Print_Area" localSheetId="3">'AT-1-Gen_Info '!$A$1:$T$58</definedName>
    <definedName name="_xlnm.Print_Area" localSheetId="51">'AT-24'!$A$1:$M$50</definedName>
    <definedName name="_xlnm.Print_Area" localSheetId="54">'AT26_NoWD'!$A$1:$L$31</definedName>
    <definedName name="_xlnm.Print_Area" localSheetId="55">'AT26A_NoWD'!$A$1:$K$32</definedName>
    <definedName name="_xlnm.Print_Area" localSheetId="57">'AT27A_Req_FG_CA_U Pry '!$A$1:$Q$54</definedName>
    <definedName name="_xlnm.Print_Area" localSheetId="58">'AT27B_Req_FG_CA_N CLP'!$A$1:$M$18</definedName>
    <definedName name="_xlnm.Print_Area" localSheetId="59">'AT27C_Req_FG_Drought -Pry '!$A$1:$N$52</definedName>
    <definedName name="_xlnm.Print_Area" localSheetId="60">'AT27D_Req_FG_Drought -UPry '!$A$1:$N$54</definedName>
    <definedName name="_xlnm.Print_Area" localSheetId="62">'AT-28A_RqmtPlinthArea'!$A$1:$S$51</definedName>
    <definedName name="_xlnm.Print_Area" localSheetId="63">'AT29_K_D'!$A$1:$AF$51</definedName>
    <definedName name="_xlnm.Print_Area" localSheetId="4">'AT-2-S1 BUDGET'!$A$1:$V$31</definedName>
    <definedName name="_xlnm.Print_Area" localSheetId="6">'AT-3'!$A$1:$H$49</definedName>
    <definedName name="_xlnm.Print_Area" localSheetId="64">'AT-30_Coook-cum-Helper'!$A$1:$L$50</definedName>
    <definedName name="_xlnm.Print_Area" localSheetId="66">'AT32_Drought Pry Util'!$A$1:$J$52</definedName>
    <definedName name="_xlnm.Print_Area" localSheetId="67">'AT-32A Drought UPry Util'!$A$1:$J$52</definedName>
    <definedName name="_xlnm.Print_Area" localSheetId="7">'AT3A_cvrg(Insti)_PY'!$A$1:$N$56</definedName>
    <definedName name="_xlnm.Print_Area" localSheetId="8">'AT3B_cvrg(Insti)_UPY '!$A$1:$N$57</definedName>
    <definedName name="_xlnm.Print_Area" localSheetId="9">'AT3C_cvrg(Insti)_UPY '!$A$1:$N$56</definedName>
    <definedName name="_xlnm.Print_Area" localSheetId="24">'AT-8_Hon_CCH_Pry'!$A$1:$V$55</definedName>
    <definedName name="_xlnm.Print_Area" localSheetId="25">'AT-8A_Hon_CCH_UPry'!$A$1:$V$54</definedName>
    <definedName name="_xlnm.Print_Area" localSheetId="26">'AT9_TA'!$A$1:$I$52</definedName>
    <definedName name="_xlnm.Print_Area" localSheetId="1">'Contents'!$A$1:$C$66</definedName>
    <definedName name="_xlnm.Print_Area" localSheetId="10">'enrolment vs availed_PY'!$A$1:$Q$55</definedName>
    <definedName name="_xlnm.Print_Area" localSheetId="11">'enrolment vs availed_UPY'!$A$1:$Q$55</definedName>
    <definedName name="_xlnm.Print_Area" localSheetId="38">'Mode of cooking'!$A$1:$H$49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'T5_PLAN_vs_PRFM'!$A$1:$J$52</definedName>
    <definedName name="_xlnm.Print_Area" localSheetId="14">'T5A_PLAN_vs_PRFM '!$A$1:$J$53</definedName>
    <definedName name="_xlnm.Print_Area" localSheetId="15">'T5B_PLAN_vs_PRFM  (2)'!$A$1:$J$22</definedName>
    <definedName name="_xlnm.Print_Area" localSheetId="16">'T5C_Drought_PLAN_vs_PRFM '!$A$1:$J$52</definedName>
    <definedName name="_xlnm.Print_Area" localSheetId="17">'T5D_Drought_PLAN_vs_PRFM  '!$A$1:$J$52</definedName>
    <definedName name="_xlnm.Print_Area" localSheetId="18">'T6_FG_py_Utlsn'!$A$1:$L$54</definedName>
    <definedName name="_xlnm.Print_Area" localSheetId="19">'T6A_FG_Upy_Utlsn '!$A$1:$L$53</definedName>
    <definedName name="_xlnm.Print_Area" localSheetId="20">'T6B_Pay_FG_FCI_Pry'!$A$1:$M$55</definedName>
    <definedName name="_xlnm.Print_Area" localSheetId="21">'T6C_Coarse_Grain'!$A$1:$L$54</definedName>
    <definedName name="_xlnm.Print_Area" localSheetId="22">'T7_CC_PY_Utlsn'!$A$1:$Q$56</definedName>
    <definedName name="_xlnm.Print_Area" localSheetId="23">'T7ACC_UPY_Utlsn '!$A$1:$Q$53</definedName>
  </definedNames>
  <calcPr fullCalcOnLoad="1"/>
</workbook>
</file>

<file path=xl/sharedStrings.xml><?xml version="1.0" encoding="utf-8"?>
<sst xmlns="http://schemas.openxmlformats.org/spreadsheetml/2006/main" count="10997" uniqueCount="1000">
  <si>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</si>
  <si>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</si>
  <si>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</si>
  <si>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</si>
  <si>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</si>
  <si>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</si>
  <si>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</si>
  <si>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</si>
  <si>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</si>
  <si>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</si>
  <si>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</si>
  <si>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</si>
  <si>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</si>
  <si>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</si>
  <si>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</si>
  <si>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</si>
  <si>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</si>
  <si>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</si>
  <si>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</si>
  <si>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</si>
  <si>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</si>
  <si>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</si>
  <si>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</si>
  <si>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</si>
  <si>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</si>
  <si>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</si>
  <si>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</si>
  <si>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</si>
  <si>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</si>
  <si>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</si>
  <si>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</si>
  <si>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</si>
  <si>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</si>
  <si>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</si>
  <si>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</si>
  <si>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</si>
  <si>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</si>
  <si>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</si>
  <si>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</si>
  <si>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</si>
  <si>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</si>
  <si>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</si>
  <si>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</si>
  <si>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</si>
  <si>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</si>
  <si>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</si>
  <si>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</si>
  <si>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</si>
  <si>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</si>
  <si>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</si>
  <si>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</si>
  <si>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</si>
  <si>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</si>
  <si>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</si>
  <si>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</si>
  <si>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</si>
  <si>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</si>
  <si>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</si>
  <si>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</si>
  <si>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</si>
  <si>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</si>
  <si>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</si>
  <si>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</si>
  <si>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</si>
  <si>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</si>
  <si>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</si>
  <si>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</si>
  <si>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</si>
  <si>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</si>
  <si>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</si>
  <si>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</si>
  <si>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</si>
  <si>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</si>
  <si>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</si>
  <si>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</si>
  <si>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</si>
  <si>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</si>
  <si>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</si>
  <si>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</si>
  <si>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</si>
  <si>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</si>
  <si>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</si>
  <si>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</si>
  <si>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</si>
  <si>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</si>
  <si>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</si>
  <si>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</si>
  <si>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</si>
  <si>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</si>
  <si>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</si>
  <si>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</si>
  <si>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</si>
  <si>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</si>
  <si>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</si>
  <si>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</si>
  <si>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</si>
  <si>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</si>
  <si>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</si>
  <si>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</si>
  <si>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</si>
  <si>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</si>
  <si>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</si>
  <si>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</si>
  <si>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</si>
  <si>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</si>
  <si>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</si>
  <si>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</si>
  <si>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</si>
  <si>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</si>
  <si>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</si>
  <si>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</si>
  <si>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</si>
  <si>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</si>
  <si>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</si>
  <si>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</si>
  <si>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</si>
  <si>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</si>
  <si>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</si>
  <si>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</si>
  <si>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</si>
  <si>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</si>
  <si>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</si>
  <si>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</si>
  <si>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</si>
  <si>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</si>
  <si>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</si>
  <si>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</si>
  <si>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</si>
  <si>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</si>
  <si>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</si>
  <si>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</si>
  <si>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</si>
  <si>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</si>
  <si>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</si>
  <si>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</si>
  <si>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</si>
  <si>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</si>
  <si>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</si>
  <si>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</si>
  <si>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</si>
  <si>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</si>
  <si>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</si>
  <si>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</si>
  <si>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</si>
  <si>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</si>
  <si>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</si>
  <si>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</si>
  <si>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</si>
  <si>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</si>
  <si>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</si>
  <si>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</si>
  <si>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</si>
  <si>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</si>
  <si>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</si>
  <si>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</si>
  <si>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</si>
  <si>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</si>
  <si>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</si>
  <si>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</si>
  <si>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</si>
  <si>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</si>
  <si>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</si>
  <si>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</si>
  <si>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</si>
  <si>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</si>
  <si>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</si>
  <si>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</si>
  <si>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</si>
  <si>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</si>
  <si>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</si>
  <si>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</si>
  <si>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</si>
  <si>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</si>
  <si>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</si>
  <si>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</si>
  <si>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</si>
  <si>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</si>
  <si>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</si>
  <si>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</si>
  <si>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</si>
  <si>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</si>
  <si>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</si>
  <si>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</si>
  <si>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</si>
  <si>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</si>
  <si>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</si>
  <si>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</si>
  <si>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</si>
  <si>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</si>
  <si>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</si>
  <si>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</si>
  <si>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</si>
  <si>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</si>
  <si>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</si>
  <si>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</si>
  <si>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</si>
  <si>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</si>
  <si>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</si>
  <si>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</si>
  <si>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</si>
  <si>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</si>
  <si>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</si>
  <si>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</si>
  <si>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</si>
  <si>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</si>
  <si>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</si>
  <si>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</si>
  <si>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</si>
  <si>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</si>
  <si>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</si>
  <si>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</si>
  <si>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</si>
  <si>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</si>
  <si>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</si>
  <si>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</si>
  <si>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</si>
  <si>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</si>
  <si>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</si>
  <si>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</si>
  <si>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</si>
  <si>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</si>
  <si>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</si>
  <si>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</si>
  <si>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</si>
  <si>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</si>
  <si>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</si>
  <si>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</si>
  <si>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</si>
  <si>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</si>
  <si>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</si>
  <si>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</si>
  <si>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</si>
  <si>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</si>
  <si>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</si>
  <si>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</si>
  <si>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</si>
  <si>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</si>
  <si>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</si>
  <si>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</si>
  <si>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</si>
  <si>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</si>
  <si>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</si>
  <si>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</si>
  <si>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</si>
  <si>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</si>
  <si>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</si>
  <si>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</si>
  <si>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</si>
  <si>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</si>
  <si>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</si>
  <si>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</si>
  <si>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</si>
  <si>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</si>
  <si>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</si>
  <si>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</si>
  <si>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</si>
  <si>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</si>
  <si>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</si>
  <si>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</si>
  <si>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</si>
  <si>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</si>
  <si>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</si>
  <si>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</si>
  <si>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</si>
  <si>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</si>
  <si>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</si>
  <si>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</si>
  <si>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</si>
  <si>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</si>
  <si>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</si>
  <si>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</si>
  <si>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</si>
  <si>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</si>
  <si>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</si>
  <si>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</si>
  <si>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</si>
  <si>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</si>
  <si>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</si>
  <si>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</si>
  <si>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</si>
  <si>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</si>
  <si>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</si>
  <si>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</si>
  <si>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</si>
  <si>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</si>
  <si>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</si>
  <si>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</si>
  <si>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</si>
  <si>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</si>
  <si>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</si>
  <si>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</si>
  <si>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</si>
  <si>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</si>
  <si>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</si>
  <si>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</si>
  <si>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</si>
  <si>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</si>
  <si>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</si>
  <si>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</si>
  <si>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</si>
  <si>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</si>
  <si>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</si>
  <si>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</si>
  <si>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</si>
  <si>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</si>
  <si>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</si>
  <si>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</si>
  <si>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</si>
  <si>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</si>
  <si>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</si>
  <si>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</si>
  <si>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</si>
  <si>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</si>
  <si>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</si>
  <si>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</si>
  <si>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</si>
  <si>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</si>
  <si>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</si>
  <si>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</si>
  <si>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</si>
  <si>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</si>
  <si>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</si>
  <si>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</si>
  <si>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</si>
  <si>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</si>
  <si>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</si>
  <si>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</si>
  <si>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</si>
  <si>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</si>
  <si>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</si>
  <si>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</si>
  <si>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</si>
  <si>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</si>
  <si>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</si>
  <si>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</si>
  <si>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</si>
  <si>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</si>
  <si>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</si>
  <si>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</si>
  <si>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</si>
  <si>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</si>
  <si>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</si>
  <si>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</si>
  <si>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</si>
  <si>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</si>
  <si>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</si>
  <si>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</si>
  <si>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</si>
  <si>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</si>
  <si>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</si>
  <si>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</si>
  <si>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</si>
  <si>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</si>
  <si>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</si>
  <si>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</si>
  <si>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</si>
  <si>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</si>
  <si>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</si>
  <si>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</si>
  <si>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</si>
  <si>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</si>
  <si>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</si>
  <si>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</si>
  <si>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</si>
  <si>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</si>
  <si>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</si>
  <si>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</si>
  <si>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</si>
  <si>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</si>
  <si>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</si>
  <si>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</si>
  <si>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</si>
  <si>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</si>
  <si>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</si>
  <si>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</si>
  <si>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</si>
  <si>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</si>
  <si>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</si>
  <si>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</si>
  <si>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</si>
  <si>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</si>
  <si>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</si>
  <si>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</si>
  <si>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</si>
  <si>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</si>
  <si>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</si>
  <si>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</si>
  <si>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</si>
  <si>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</si>
  <si>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</si>
  <si>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</si>
  <si>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</si>
  <si>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</si>
  <si>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</si>
  <si>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</si>
  <si>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</si>
  <si>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</si>
  <si>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</si>
  <si>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</si>
  <si>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</si>
  <si>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</si>
  <si>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</si>
  <si>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</si>
  <si>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</si>
  <si>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</si>
  <si>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</si>
  <si>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</si>
  <si>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</si>
  <si>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</si>
  <si>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</si>
  <si>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</si>
  <si>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</si>
  <si>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</si>
  <si>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</si>
  <si>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</si>
  <si>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</si>
  <si>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</si>
  <si>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</si>
  <si>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</si>
  <si>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</si>
  <si>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</si>
  <si>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</si>
  <si>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</si>
  <si>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</si>
  <si>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</si>
  <si>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</si>
  <si>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</si>
  <si>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</si>
  <si>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</si>
  <si>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</si>
  <si>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</si>
  <si>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</si>
  <si>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</si>
  <si>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</si>
  <si>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</si>
  <si>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</si>
  <si>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</si>
  <si>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</si>
  <si>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</si>
  <si>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</si>
  <si>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</si>
  <si>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</si>
  <si>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</si>
  <si>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</si>
  <si>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</si>
  <si>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</si>
  <si>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</si>
  <si>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</si>
  <si>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</si>
  <si>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</si>
  <si>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</si>
  <si>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</si>
  <si>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</si>
  <si>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</si>
  <si>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</si>
  <si>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</si>
  <si>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</si>
  <si>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</si>
  <si>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</si>
  <si>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</si>
  <si>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</si>
  <si>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</si>
  <si>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</si>
  <si>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</si>
  <si>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</si>
  <si>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</si>
  <si>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</si>
  <si>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</si>
  <si>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</si>
  <si>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</si>
  <si>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</si>
  <si>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</si>
  <si>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</si>
  <si>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</si>
  <si>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</si>
  <si>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</si>
  <si>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</si>
  <si>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</si>
  <si>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</si>
  <si>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</si>
  <si>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</si>
  <si>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</si>
  <si>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</si>
  <si>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</si>
  <si>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</si>
  <si>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</si>
  <si>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</si>
  <si>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</si>
  <si>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</si>
  <si>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</si>
  <si>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</si>
  <si>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</si>
  <si>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</si>
  <si>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</si>
  <si>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</si>
  <si>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</si>
  <si>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</si>
  <si>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</si>
  <si>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</si>
  <si>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</si>
  <si>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</si>
  <si>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</si>
  <si>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</si>
  <si>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</si>
  <si>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</si>
  <si>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</si>
  <si>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</si>
  <si>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</si>
  <si>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</si>
  <si>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</si>
  <si>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</si>
  <si>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</si>
  <si>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</si>
  <si>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</si>
  <si>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</si>
  <si>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</si>
  <si>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</si>
  <si>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</si>
  <si>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</si>
  <si>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</si>
  <si>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</si>
  <si>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</si>
  <si>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</si>
  <si>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</si>
  <si>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</si>
  <si>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</si>
  <si>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</si>
  <si>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</si>
  <si>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</si>
  <si>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</si>
  <si>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</si>
  <si>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</si>
  <si>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</si>
  <si>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</si>
  <si>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</si>
  <si>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</si>
  <si>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</si>
  <si>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</si>
  <si>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</si>
  <si>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</si>
  <si>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</si>
  <si>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</si>
  <si>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</si>
  <si>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</si>
  <si>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</si>
  <si>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</si>
  <si>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</si>
  <si>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</si>
  <si>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</si>
  <si>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</si>
  <si>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</si>
  <si>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</si>
  <si>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</si>
  <si>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</si>
  <si>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</si>
  <si>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</si>
  <si>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</si>
  <si>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</si>
  <si>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</si>
  <si>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</si>
  <si>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</si>
  <si>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</si>
  <si>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</si>
  <si>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</si>
  <si>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</si>
  <si>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</si>
  <si>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</si>
  <si>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</si>
  <si>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</si>
  <si>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</si>
  <si>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</si>
  <si>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</si>
  <si>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</si>
  <si>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</si>
  <si>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</si>
  <si>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</si>
  <si>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</si>
  <si>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</si>
  <si>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</si>
  <si>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</si>
  <si>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</si>
  <si>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</si>
  <si>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</si>
  <si>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</si>
  <si>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</si>
  <si>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</si>
  <si>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</si>
  <si>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</si>
  <si>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</si>
  <si>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</si>
  <si>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</si>
  <si>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</si>
  <si>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</si>
  <si>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</si>
  <si>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</si>
  <si>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</si>
  <si>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</si>
  <si>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</si>
  <si>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</si>
  <si>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</si>
  <si>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</si>
  <si>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</si>
  <si>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</si>
  <si>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</si>
  <si>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</si>
  <si>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</si>
  <si>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</si>
  <si>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</si>
  <si>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</si>
  <si>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</si>
  <si>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</si>
  <si>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</si>
  <si>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</si>
  <si>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</si>
  <si>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</si>
  <si>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</si>
  <si>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</si>
  <si>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</si>
  <si>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</si>
  <si>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</si>
  <si>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</si>
  <si>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</si>
  <si>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</si>
  <si>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</si>
  <si>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</si>
  <si>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</si>
  <si>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</si>
  <si>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</si>
  <si>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</si>
  <si>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</si>
  <si>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</si>
  <si>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</si>
  <si>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</si>
  <si>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</si>
  <si>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</si>
  <si>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</si>
  <si>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</si>
  <si>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</si>
  <si>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</si>
  <si>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</si>
  <si>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</si>
  <si>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</si>
  <si>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</si>
  <si>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</si>
  <si>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</si>
  <si>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</si>
  <si>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</si>
  <si>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</si>
  <si>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</si>
  <si>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</si>
  <si>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</si>
  <si>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</si>
  <si>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</si>
  <si>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</si>
  <si>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</si>
  <si>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</si>
  <si>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</si>
  <si>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</si>
  <si>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</si>
  <si>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</si>
  <si>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</si>
  <si>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</si>
  <si>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</si>
  <si>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</si>
  <si>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</si>
  <si>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</si>
  <si>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</si>
  <si>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</si>
  <si>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</si>
  <si>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</si>
  <si>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</si>
  <si>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</si>
  <si>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</si>
  <si>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</si>
  <si>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</si>
  <si>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</si>
  <si>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</si>
  <si>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</si>
  <si>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</si>
  <si>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</si>
  <si>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</si>
  <si>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</si>
  <si>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</si>
  <si>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</si>
  <si>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</si>
  <si>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</si>
  <si>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</si>
  <si>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</si>
  <si>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</si>
  <si>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</si>
  <si>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</si>
  <si>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</si>
  <si>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</si>
  <si>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</si>
  <si>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</si>
  <si>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</si>
  <si>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</si>
  <si>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</si>
  <si>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</si>
  <si>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</si>
  <si>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</si>
  <si>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</si>
  <si>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</si>
  <si>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</si>
  <si>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</si>
  <si>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</si>
  <si>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</si>
  <si>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</si>
  <si>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</si>
  <si>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</si>
  <si>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</si>
  <si>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</si>
  <si>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</si>
  <si>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</si>
  <si>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</si>
  <si>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</si>
  <si>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</si>
  <si>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</si>
  <si>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</si>
  <si>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</si>
  <si>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</si>
  <si>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</si>
  <si>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</si>
  <si>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</si>
  <si>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</si>
  <si>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</si>
  <si>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</si>
  <si>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</si>
  <si>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</si>
  <si>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</si>
  <si>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</si>
  <si>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</si>
  <si>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</si>
  <si>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</si>
  <si>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</si>
  <si>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</si>
  <si>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</si>
  <si>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</si>
  <si>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</si>
  <si>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</si>
  <si>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</si>
  <si>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</si>
  <si>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</si>
  <si>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</si>
  <si>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</si>
  <si>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</si>
  <si>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</si>
  <si>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</si>
  <si>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</si>
  <si>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</si>
  <si>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</si>
  <si>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</si>
  <si>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</si>
  <si>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</si>
  <si>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</si>
  <si>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</si>
  <si>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</si>
  <si>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</si>
  <si>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</si>
  <si>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</si>
  <si>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</si>
  <si>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</si>
  <si>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</si>
  <si>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</si>
  <si>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</si>
  <si>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</si>
  <si>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</si>
  <si>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</si>
  <si>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</si>
  <si>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</si>
  <si>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</si>
  <si>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</si>
  <si>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</si>
  <si>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</si>
  <si>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</si>
  <si>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</si>
  <si>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</si>
  <si>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</si>
  <si>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</si>
  <si>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</si>
  <si>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</si>
  <si>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</si>
  <si>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</si>
  <si>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</si>
  <si>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</si>
  <si>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</si>
  <si>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</si>
  <si>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</si>
  <si>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</si>
  <si>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</si>
  <si>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</si>
  <si>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</si>
  <si>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</si>
  <si>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</si>
  <si>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</si>
  <si>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</si>
  <si>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</si>
  <si>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</si>
  <si>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</si>
  <si>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</si>
  <si>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</si>
  <si>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</si>
  <si>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</si>
  <si>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</si>
  <si>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</si>
  <si>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</si>
  <si>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</si>
  <si>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</si>
  <si>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</si>
  <si>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</si>
  <si>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</si>
  <si>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</si>
  <si>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</si>
  <si>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</si>
  <si>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</si>
  <si>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</si>
  <si>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</si>
  <si>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</si>
  <si>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</si>
  <si>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</si>
  <si>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</si>
  <si>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</si>
  <si>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</si>
  <si>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</si>
  <si>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</si>
  <si>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(For the Period 01.04.17 to 31.03.18)</t>
  </si>
  <si>
    <t>During 01.04.17 to 31.03.2018</t>
  </si>
  <si>
    <t>During 01.04.17 to 31.03.18</t>
  </si>
  <si>
    <t>(For the Period 01.4.17 to 31.03.18)</t>
  </si>
  <si>
    <t>(As on 31st March, 2018)</t>
  </si>
  <si>
    <t>As on 31st March, 2018</t>
  </si>
  <si>
    <t>Budget Released till 31.03.2018</t>
  </si>
  <si>
    <t xml:space="preserve">Total Unspent Balance as on 31.03.2018   </t>
  </si>
  <si>
    <t xml:space="preserve">Total Unspent Balance as on 31.03.2018                                            </t>
  </si>
  <si>
    <t>Unspent Balance as on 31.03.2018</t>
  </si>
  <si>
    <r>
      <t xml:space="preserve">Unspent Balance as on 31.03.2018  [Col. 4+ Col.5+Col.6 -Col.8] </t>
    </r>
    <r>
      <rPr>
        <sz val="10"/>
        <rFont val="Arial"/>
        <family val="2"/>
      </rPr>
      <t xml:space="preserve"> </t>
    </r>
  </si>
  <si>
    <t>Unspent balance as on 31.03.2018               [Col: (4+5)-7]</t>
  </si>
  <si>
    <t>Feb</t>
  </si>
  <si>
    <t>Mar</t>
  </si>
  <si>
    <t>Apr, 2017</t>
  </si>
  <si>
    <t>Dec, 2017</t>
  </si>
  <si>
    <t>Jan, 2018</t>
  </si>
  <si>
    <t>Coarse Grains</t>
  </si>
  <si>
    <t>Table: AT-31 : Budget Provision for the Year 2018-19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</si>
  <si>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</si>
  <si>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>Number of School Working Days (Primary,Classes I-V) for 2018-19</t>
  </si>
  <si>
    <t xml:space="preserve">No. of working days (During 01.04.17 to 31.03.18)                  </t>
  </si>
  <si>
    <t>Engaged in 2017-18</t>
  </si>
  <si>
    <t>2018-19</t>
  </si>
  <si>
    <t>Table: AT- 10 F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</si>
  <si>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</si>
  <si>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</si>
  <si>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</si>
  <si>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</si>
  <si>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</si>
  <si>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</si>
  <si>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</si>
  <si>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</si>
  <si>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</si>
  <si>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</si>
  <si>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</si>
  <si>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</si>
  <si>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</si>
  <si>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</si>
  <si>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</si>
  <si>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AT - 10 F</t>
  </si>
  <si>
    <t>Information on Drinking water facilites</t>
  </si>
  <si>
    <t>Table AT-10 F: Information on Drinking water facilites</t>
  </si>
  <si>
    <t>Baksa</t>
  </si>
  <si>
    <t>Barpeta</t>
  </si>
  <si>
    <t>Bongaigaon</t>
  </si>
  <si>
    <t>Cachar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</si>
  <si>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</si>
  <si>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</si>
  <si>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</si>
  <si>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</si>
  <si>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</si>
  <si>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</si>
  <si>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</si>
  <si>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</si>
  <si>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</si>
  <si>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Jorhat</t>
  </si>
  <si>
    <t>Kamrup ( M)</t>
  </si>
  <si>
    <t>16</t>
  </si>
  <si>
    <t>Kamrup (R)</t>
  </si>
  <si>
    <t>17</t>
  </si>
  <si>
    <t>Karbi Anglong</t>
  </si>
  <si>
    <t>18</t>
  </si>
  <si>
    <t>Karimganj</t>
  </si>
  <si>
    <t>19</t>
  </si>
  <si>
    <t>Kokrajhar</t>
  </si>
  <si>
    <t>20</t>
  </si>
  <si>
    <t>Lakhimpur</t>
  </si>
  <si>
    <t>21</t>
  </si>
  <si>
    <t>Morigaon</t>
  </si>
  <si>
    <t>22</t>
  </si>
  <si>
    <t>Nagaon</t>
  </si>
  <si>
    <t>23</t>
  </si>
  <si>
    <t>Nalbari</t>
  </si>
  <si>
    <t>24</t>
  </si>
  <si>
    <t>Sivasagar</t>
  </si>
  <si>
    <t>25</t>
  </si>
  <si>
    <t>Sonitpur</t>
  </si>
  <si>
    <t>26</t>
  </si>
  <si>
    <t>Tinsukia</t>
  </si>
  <si>
    <t>27</t>
  </si>
  <si>
    <t>Udalguri</t>
  </si>
  <si>
    <t>28</t>
  </si>
  <si>
    <t>Biswanath</t>
  </si>
  <si>
    <t>29</t>
  </si>
  <si>
    <t>Charaideo</t>
  </si>
  <si>
    <t>30</t>
  </si>
  <si>
    <t>Hojai</t>
  </si>
  <si>
    <t>31</t>
  </si>
  <si>
    <t>Majuli</t>
  </si>
  <si>
    <t>32</t>
  </si>
  <si>
    <t>South Salmara Mancachar</t>
  </si>
  <si>
    <t>33</t>
  </si>
  <si>
    <t>West Karbi Anglong</t>
  </si>
  <si>
    <t xml:space="preserve">State : Assam </t>
  </si>
  <si>
    <t>State : Assam</t>
  </si>
  <si>
    <t xml:space="preserve">State: Assam </t>
  </si>
  <si>
    <t>Kamrup( M)</t>
  </si>
  <si>
    <t>N.B: The amount shown in coloumn no.9 regarding payment to FCI has been released to the DNO's, MDM from SNO, MDM to make payment to FCI.</t>
  </si>
  <si>
    <t>e-transfer</t>
  </si>
  <si>
    <t>MDM serving calendar</t>
  </si>
  <si>
    <t>MDM leaflet</t>
  </si>
  <si>
    <t xml:space="preserve">Newspaper add </t>
  </si>
  <si>
    <t>Magazine add</t>
  </si>
  <si>
    <t>Mission Director,SSA,Assam</t>
  </si>
  <si>
    <t>CAO, SSA, Assam</t>
  </si>
  <si>
    <t>DEEO/DMC cum ADNO</t>
  </si>
  <si>
    <t>BEEO/BMC cum BNO</t>
  </si>
  <si>
    <t>Executive Director, SSA, Assam</t>
  </si>
  <si>
    <t>SRO, MDM</t>
  </si>
  <si>
    <t>Consultant, MDM</t>
  </si>
  <si>
    <t xml:space="preserve">Consultant, Accounts </t>
  </si>
  <si>
    <t>District Programme Manager</t>
  </si>
  <si>
    <t>District MIS Manager</t>
  </si>
  <si>
    <t>District Accounts Officer</t>
  </si>
  <si>
    <t>EDP</t>
  </si>
  <si>
    <t>Intertek Laboratory</t>
  </si>
  <si>
    <t>State Public Health Lab</t>
  </si>
  <si>
    <t>NIL</t>
  </si>
  <si>
    <t>Akshaya Patra Foundation</t>
  </si>
  <si>
    <t>Kamrup (M)</t>
  </si>
  <si>
    <t>The Akshaya Patra Foundation</t>
  </si>
  <si>
    <t>Yes</t>
  </si>
  <si>
    <t>Analysis of findings is under process</t>
  </si>
  <si>
    <t>Social Audit Team consisting of 7 Members</t>
  </si>
  <si>
    <t>As per need</t>
  </si>
  <si>
    <t>o.20</t>
  </si>
  <si>
    <t>Pulse 1 (Masur Dal)</t>
  </si>
  <si>
    <t>Pulse 2 (Moong dal)</t>
  </si>
  <si>
    <t>Pulse 3 (Arhar Dal)</t>
  </si>
  <si>
    <t>Pulse 4 (Rajmah Dal)</t>
  </si>
  <si>
    <t>Govt. &amp; LB</t>
  </si>
  <si>
    <t>1800-345-3525</t>
  </si>
  <si>
    <t>Shikshajyoti(The Toll Free centre)</t>
  </si>
  <si>
    <t>2017/April</t>
  </si>
  <si>
    <t>Redressed</t>
  </si>
  <si>
    <t>Barpeta, Karbi Anglong, Darrang, Goalpara, Karimganj, Cachar, Chirang</t>
  </si>
  <si>
    <t>2017/April, May, June, December
2018/February</t>
  </si>
  <si>
    <t xml:space="preserve">Baksa, Dhubri, Sonitpur, Barpeta, Bongaigaon, Dibrugarh, Karbi Anglong, karimganj, Hailakandi, Goalpara, Lakhimpur, nagaon, Darrang. </t>
  </si>
  <si>
    <t>2017/April, May, June, October
2018/February, March</t>
  </si>
  <si>
    <t>Under Investigation</t>
  </si>
  <si>
    <t>*</t>
  </si>
  <si>
    <t>* Reconciliation for lifting of rice in between FCI and District authority is under process.</t>
  </si>
  <si>
    <t>15.06.2017</t>
  </si>
  <si>
    <t>14.09.17</t>
  </si>
  <si>
    <t>06.01.2018, 
21.03.2018</t>
  </si>
  <si>
    <t>31.07.17</t>
  </si>
  <si>
    <t>24.01.18
31.03.18</t>
  </si>
  <si>
    <t>12.12.17</t>
  </si>
  <si>
    <t>19.01.18
31.03.18</t>
  </si>
  <si>
    <t>21.06.17
07.0917</t>
  </si>
  <si>
    <t>22.09.17
05.10.17</t>
  </si>
  <si>
    <t>banana,apple,sweets</t>
  </si>
  <si>
    <t xml:space="preserve">Biscuits, Snacks </t>
  </si>
  <si>
    <t>Paneer, Egg and Sweets</t>
  </si>
  <si>
    <t>21000 (approx)</t>
  </si>
  <si>
    <t xml:space="preserve">  --  </t>
  </si>
  <si>
    <t>EGG,BREAD,BISCUITS,FRUITS,SPROUTED BEANS, CHOCLATES,</t>
  </si>
  <si>
    <t>Sweet, Dry fruit</t>
  </si>
  <si>
    <t xml:space="preserve">Sweets, Paneer </t>
  </si>
  <si>
    <t>Sweets, cake, grams, fruits &amp; sweet pudding</t>
  </si>
  <si>
    <t>SWEETS/PAYAS</t>
  </si>
  <si>
    <t>Banana, Sweets</t>
  </si>
  <si>
    <t>Onla with chicken (Bodo Dish), Fruits,Cakes etc</t>
  </si>
  <si>
    <t>Fruits,Biscuit,Fish,Meat Etc.</t>
  </si>
  <si>
    <t>SOCIETY</t>
  </si>
  <si>
    <t>Grams/Orange/Banana</t>
  </si>
  <si>
    <t>sweets</t>
  </si>
  <si>
    <t>Onla with chicken, Pork,Fruits,Cake,Toffys etc</t>
  </si>
  <si>
    <t>State: Assam</t>
  </si>
  <si>
    <t>Revised Table 27 &amp; 31</t>
  </si>
  <si>
    <t>Added</t>
  </si>
  <si>
    <t xml:space="preserve"> SNO, MDMS, Assam </t>
  </si>
  <si>
    <t xml:space="preserve"> Government of ASSAM</t>
  </si>
  <si>
    <t>Revised Table10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</si>
</sst>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0.000"/>
    <numFmt numFmtId="185" formatCode="0.0"/>
    <numFmt numFmtId="186" formatCode="0.0000"/>
    <numFmt numFmtId="187" formatCode="[$-4009]dd\ mmmm\ yyyy"/>
    <numFmt numFmtId="188" formatCode="0.0000E+00"/>
    <numFmt numFmtId="189" formatCode="0.000E+00"/>
    <numFmt numFmtId="190" formatCode="0.0E+00"/>
    <numFmt numFmtId="191" formatCode="0E+00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0"/>
      <color indexed="8"/>
      <name val="Arial"/>
      <family val="2"/>
    </font>
    <font>
      <i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49"/>
      <name val="Arial"/>
      <family val="2"/>
    </font>
    <font>
      <b/>
      <sz val="10"/>
      <color indexed="8"/>
      <name val="Cambria"/>
      <family val="1"/>
    </font>
    <font>
      <b/>
      <sz val="54"/>
      <name val="Calibri"/>
      <family val="0"/>
    </font>
    <font>
      <b/>
      <sz val="4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8" tint="-0.24997000396251678"/>
      <name val="Arial"/>
      <family val="2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9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74" fillId="0" borderId="0" xfId="57">
      <alignment/>
      <protection/>
    </xf>
    <xf numFmtId="0" fontId="74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74" fillId="0" borderId="16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74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17" fillId="0" borderId="0" xfId="57" applyFont="1" applyBorder="1" applyAlignment="1">
      <alignment horizontal="left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2" fillId="0" borderId="14" xfId="59" applyFont="1" applyBorder="1" applyAlignment="1">
      <alignment horizontal="center" vertical="top" wrapText="1"/>
      <protection/>
    </xf>
    <xf numFmtId="0" fontId="0" fillId="0" borderId="11" xfId="59" applyBorder="1">
      <alignment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6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57" applyFont="1" applyBorder="1">
      <alignment/>
      <protection/>
    </xf>
    <xf numFmtId="0" fontId="2" fillId="0" borderId="18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23" fillId="0" borderId="0" xfId="57" applyFont="1">
      <alignment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59" applyFont="1" applyBorder="1">
      <alignment/>
      <protection/>
    </xf>
    <xf numFmtId="0" fontId="19" fillId="0" borderId="12" xfId="57" applyFont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8" xfId="59" applyFont="1" applyFill="1" applyBorder="1" applyAlignment="1">
      <alignment horizontal="center" vertical="top" wrapText="1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0" fillId="0" borderId="11" xfId="57" applyFont="1" applyBorder="1">
      <alignment/>
      <protection/>
    </xf>
    <xf numFmtId="0" fontId="2" fillId="0" borderId="11" xfId="57" applyFont="1" applyBorder="1">
      <alignment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" fillId="0" borderId="20" xfId="59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11" xfId="59" applyFont="1" applyBorder="1" applyAlignment="1">
      <alignment horizontal="center" vertical="top" wrapText="1"/>
      <protection/>
    </xf>
    <xf numFmtId="0" fontId="0" fillId="0" borderId="0" xfId="59" applyFont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7" fillId="0" borderId="11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0" fillId="0" borderId="11" xfId="60" applyBorder="1">
      <alignment/>
      <protection/>
    </xf>
    <xf numFmtId="0" fontId="2" fillId="0" borderId="11" xfId="60" applyFont="1" applyBorder="1" applyAlignment="1">
      <alignment horizontal="left" wrapText="1"/>
      <protection/>
    </xf>
    <xf numFmtId="0" fontId="0" fillId="0" borderId="11" xfId="60" applyBorder="1" applyAlignment="1" quotePrefix="1">
      <alignment horizontal="center"/>
      <protection/>
    </xf>
    <xf numFmtId="0" fontId="0" fillId="0" borderId="11" xfId="60" applyBorder="1" applyAlignment="1" quotePrefix="1">
      <alignment horizontal="left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>
      <alignment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9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94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12" fillId="0" borderId="0" xfId="57" applyFont="1" applyBorder="1" applyAlignment="1">
      <alignment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4" fillId="0" borderId="0" xfId="57" applyFont="1" applyBorder="1" applyAlignment="1">
      <alignment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1" xfId="57" applyFont="1" applyBorder="1" applyAlignment="1">
      <alignment horizontal="lef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91" fillId="0" borderId="11" xfId="0" applyFont="1" applyBorder="1" applyAlignment="1">
      <alignment horizontal="center" vertical="top" wrapText="1"/>
    </xf>
    <xf numFmtId="0" fontId="95" fillId="0" borderId="0" xfId="0" applyFont="1" applyBorder="1" applyAlignment="1">
      <alignment vertical="top"/>
    </xf>
    <xf numFmtId="0" fontId="96" fillId="0" borderId="11" xfId="0" applyFont="1" applyBorder="1" applyAlignment="1">
      <alignment vertical="top" wrapText="1"/>
    </xf>
    <xf numFmtId="0" fontId="93" fillId="0" borderId="11" xfId="0" applyFont="1" applyBorder="1" applyAlignment="1">
      <alignment horizontal="center"/>
    </xf>
    <xf numFmtId="0" fontId="9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Border="1" applyAlignment="1">
      <alignment horizontal="center" vertical="center"/>
    </xf>
    <xf numFmtId="0" fontId="100" fillId="0" borderId="11" xfId="0" applyFont="1" applyBorder="1" applyAlignment="1">
      <alignment vertical="top" wrapText="1"/>
    </xf>
    <xf numFmtId="0" fontId="100" fillId="0" borderId="11" xfId="0" applyFont="1" applyBorder="1" applyAlignment="1">
      <alignment horizontal="center" vertical="top" wrapText="1"/>
    </xf>
    <xf numFmtId="0" fontId="91" fillId="0" borderId="0" xfId="0" applyFont="1" applyAlignment="1">
      <alignment/>
    </xf>
    <xf numFmtId="0" fontId="101" fillId="0" borderId="11" xfId="0" applyFont="1" applyBorder="1" applyAlignment="1">
      <alignment vertical="center" wrapText="1"/>
    </xf>
    <xf numFmtId="0" fontId="101" fillId="0" borderId="11" xfId="0" applyFont="1" applyBorder="1" applyAlignment="1">
      <alignment horizontal="left" vertical="center" wrapText="1" indent="2"/>
    </xf>
    <xf numFmtId="0" fontId="101" fillId="0" borderId="0" xfId="0" applyFont="1" applyBorder="1" applyAlignment="1">
      <alignment horizontal="left" vertical="center" wrapText="1" indent="2"/>
    </xf>
    <xf numFmtId="0" fontId="101" fillId="0" borderId="0" xfId="0" applyFont="1" applyBorder="1" applyAlignment="1">
      <alignment vertical="center" wrapText="1"/>
    </xf>
    <xf numFmtId="0" fontId="91" fillId="0" borderId="11" xfId="0" applyFont="1" applyBorder="1" applyAlignment="1">
      <alignment vertical="top" wrapText="1"/>
    </xf>
    <xf numFmtId="0" fontId="91" fillId="0" borderId="14" xfId="0" applyFont="1" applyBorder="1" applyAlignment="1">
      <alignment horizontal="center" vertical="top" wrapText="1"/>
    </xf>
    <xf numFmtId="0" fontId="101" fillId="0" borderId="14" xfId="0" applyFont="1" applyBorder="1" applyAlignment="1">
      <alignment vertical="center" wrapText="1"/>
    </xf>
    <xf numFmtId="0" fontId="91" fillId="0" borderId="11" xfId="0" applyFont="1" applyBorder="1" applyAlignment="1">
      <alignment/>
    </xf>
    <xf numFmtId="0" fontId="10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6" fillId="0" borderId="12" xfId="0" applyFont="1" applyBorder="1" applyAlignment="1">
      <alignment horizontal="center" vertical="top" wrapText="1"/>
    </xf>
    <xf numFmtId="0" fontId="96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59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1" fillId="0" borderId="0" xfId="57" applyFont="1" applyBorder="1">
      <alignment/>
      <protection/>
    </xf>
    <xf numFmtId="0" fontId="33" fillId="33" borderId="0" xfId="0" applyFont="1" applyFill="1" applyAlignment="1">
      <alignment/>
    </xf>
    <xf numFmtId="0" fontId="91" fillId="33" borderId="11" xfId="0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35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69" fillId="0" borderId="11" xfId="0" applyFont="1" applyBorder="1" applyAlignment="1">
      <alignment/>
    </xf>
    <xf numFmtId="0" fontId="91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5" fillId="33" borderId="11" xfId="0" applyFont="1" applyFill="1" applyBorder="1" applyAlignment="1" quotePrefix="1">
      <alignment horizontal="center" vertical="top" wrapText="1"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horizontal="right" vertical="top" wrapText="1"/>
      <protection/>
    </xf>
    <xf numFmtId="0" fontId="69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02" fillId="0" borderId="11" xfId="0" applyFont="1" applyBorder="1" applyAlignment="1">
      <alignment horizontal="center" vertical="top" wrapText="1"/>
    </xf>
    <xf numFmtId="0" fontId="2" fillId="0" borderId="0" xfId="58" applyFont="1" applyAlignment="1">
      <alignment vertical="top" wrapText="1"/>
      <protection/>
    </xf>
    <xf numFmtId="0" fontId="2" fillId="0" borderId="14" xfId="0" applyFont="1" applyFill="1" applyBorder="1" applyAlignment="1">
      <alignment horizontal="center" vertical="top" wrapText="1"/>
    </xf>
    <xf numFmtId="0" fontId="102" fillId="0" borderId="12" xfId="0" applyFont="1" applyBorder="1" applyAlignment="1">
      <alignment horizontal="center" vertical="top" wrapText="1"/>
    </xf>
    <xf numFmtId="0" fontId="102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43" fillId="0" borderId="11" xfId="64" applyFont="1" applyBorder="1" applyAlignment="1">
      <alignment vertical="top" wrapText="1"/>
      <protection/>
    </xf>
    <xf numFmtId="0" fontId="9" fillId="0" borderId="15" xfId="0" applyFont="1" applyBorder="1" applyAlignment="1">
      <alignment horizontal="center" vertical="top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3" fillId="0" borderId="11" xfId="64" applyFont="1" applyFill="1" applyBorder="1" applyAlignment="1">
      <alignment vertical="top" wrapText="1"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84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184" fontId="0" fillId="0" borderId="11" xfId="0" applyNumberFormat="1" applyFont="1" applyFill="1" applyBorder="1" applyAlignment="1">
      <alignment horizontal="right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/>
    </xf>
    <xf numFmtId="184" fontId="0" fillId="0" borderId="11" xfId="0" applyNumberFormat="1" applyFont="1" applyFill="1" applyBorder="1" applyAlignment="1">
      <alignment horizontal="center"/>
    </xf>
    <xf numFmtId="184" fontId="0" fillId="0" borderId="11" xfId="0" applyNumberFormat="1" applyFill="1" applyBorder="1" applyAlignment="1">
      <alignment horizontal="center"/>
    </xf>
    <xf numFmtId="184" fontId="0" fillId="0" borderId="11" xfId="0" applyNumberFormat="1" applyFill="1" applyBorder="1" applyAlignment="1">
      <alignment horizontal="right"/>
    </xf>
    <xf numFmtId="18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1" xfId="57" applyNumberFormat="1" applyFont="1" applyFill="1" applyBorder="1">
      <alignment/>
      <protection/>
    </xf>
    <xf numFmtId="2" fontId="0" fillId="0" borderId="11" xfId="0" applyNumberFormat="1" applyFont="1" applyFill="1" applyBorder="1" applyAlignment="1">
      <alignment/>
    </xf>
    <xf numFmtId="0" fontId="27" fillId="0" borderId="11" xfId="57" applyFont="1" applyBorder="1" applyAlignment="1">
      <alignment horizontal="center"/>
      <protection/>
    </xf>
    <xf numFmtId="0" fontId="27" fillId="0" borderId="11" xfId="57" applyFont="1" applyBorder="1" applyAlignment="1">
      <alignment horizontal="center" wrapText="1"/>
      <protection/>
    </xf>
    <xf numFmtId="0" fontId="0" fillId="33" borderId="11" xfId="0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184" fontId="2" fillId="0" borderId="0" xfId="0" applyNumberFormat="1" applyFont="1" applyAlignment="1">
      <alignment/>
    </xf>
    <xf numFmtId="184" fontId="2" fillId="0" borderId="11" xfId="0" applyNumberFormat="1" applyFont="1" applyFill="1" applyBorder="1" applyAlignment="1">
      <alignment horizontal="center"/>
    </xf>
    <xf numFmtId="184" fontId="2" fillId="0" borderId="11" xfId="0" applyNumberFormat="1" applyFont="1" applyFill="1" applyBorder="1" applyAlignment="1">
      <alignment horizontal="right"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6" fillId="0" borderId="16" xfId="0" applyFont="1" applyFill="1" applyBorder="1" applyAlignment="1">
      <alignment/>
    </xf>
    <xf numFmtId="0" fontId="0" fillId="0" borderId="0" xfId="57" applyFont="1" applyFill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 applyAlignment="1">
      <alignment horizontal="center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0" fontId="16" fillId="0" borderId="11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2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5" xfId="57" applyFont="1" applyBorder="1">
      <alignment/>
      <protection/>
    </xf>
    <xf numFmtId="0" fontId="2" fillId="0" borderId="15" xfId="57" applyFont="1" applyBorder="1">
      <alignment/>
      <protection/>
    </xf>
    <xf numFmtId="0" fontId="2" fillId="0" borderId="11" xfId="57" applyFont="1" applyBorder="1" applyAlignment="1">
      <alignment horizontal="center" vertical="top" wrapText="1"/>
      <protection/>
    </xf>
    <xf numFmtId="2" fontId="0" fillId="0" borderId="11" xfId="0" applyNumberFormat="1" applyBorder="1" applyAlignment="1">
      <alignment horizontal="center"/>
    </xf>
    <xf numFmtId="0" fontId="33" fillId="0" borderId="11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2" fillId="0" borderId="0" xfId="59" applyFont="1" applyFill="1">
      <alignment/>
      <protection/>
    </xf>
    <xf numFmtId="0" fontId="0" fillId="0" borderId="11" xfId="59" applyFont="1" applyFill="1" applyBorder="1" applyAlignment="1">
      <alignment horizontal="center" vertical="top" wrapText="1"/>
      <protection/>
    </xf>
    <xf numFmtId="0" fontId="0" fillId="0" borderId="14" xfId="59" applyFont="1" applyBorder="1" applyAlignment="1">
      <alignment horizontal="center" vertical="top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4" xfId="59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top" wrapText="1"/>
    </xf>
    <xf numFmtId="0" fontId="0" fillId="0" borderId="11" xfId="59" applyFont="1" applyFill="1" applyBorder="1" applyAlignment="1">
      <alignment horizontal="center"/>
      <protection/>
    </xf>
    <xf numFmtId="0" fontId="33" fillId="0" borderId="11" xfId="0" applyFont="1" applyBorder="1" applyAlignment="1" quotePrefix="1">
      <alignment horizontal="center" vertical="center" wrapText="1"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 quotePrefix="1">
      <alignment horizontal="center" vertical="top" wrapText="1"/>
    </xf>
    <xf numFmtId="0" fontId="33" fillId="0" borderId="11" xfId="0" applyFont="1" applyFill="1" applyBorder="1" applyAlignment="1" quotePrefix="1">
      <alignment horizontal="center" vertical="top" wrapText="1"/>
    </xf>
    <xf numFmtId="0" fontId="33" fillId="0" borderId="11" xfId="0" applyFont="1" applyFill="1" applyBorder="1" applyAlignment="1" quotePrefix="1">
      <alignment horizontal="center" vertical="center" wrapText="1"/>
    </xf>
    <xf numFmtId="2" fontId="33" fillId="0" borderId="11" xfId="0" applyNumberFormat="1" applyFont="1" applyFill="1" applyBorder="1" applyAlignment="1" quotePrefix="1">
      <alignment horizontal="center" vertical="top" wrapText="1"/>
    </xf>
    <xf numFmtId="0" fontId="33" fillId="0" borderId="11" xfId="0" applyFont="1" applyFill="1" applyBorder="1" applyAlignment="1" quotePrefix="1">
      <alignment horizontal="center" wrapText="1"/>
    </xf>
    <xf numFmtId="1" fontId="33" fillId="0" borderId="11" xfId="0" applyNumberFormat="1" applyFont="1" applyFill="1" applyBorder="1" applyAlignment="1" quotePrefix="1">
      <alignment horizontal="center" vertical="top" wrapText="1"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vertical="top" wrapText="1"/>
      <protection/>
    </xf>
    <xf numFmtId="0" fontId="2" fillId="0" borderId="0" xfId="57" applyFont="1" applyFill="1" applyAlignment="1">
      <alignment/>
      <protection/>
    </xf>
    <xf numFmtId="2" fontId="33" fillId="0" borderId="11" xfId="0" applyNumberFormat="1" applyFont="1" applyBorder="1" applyAlignment="1" quotePrefix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 quotePrefix="1">
      <alignment horizontal="center" vertical="center" wrapText="1"/>
    </xf>
    <xf numFmtId="0" fontId="74" fillId="0" borderId="11" xfId="0" applyFont="1" applyBorder="1" applyAlignment="1">
      <alignment horizontal="center"/>
    </xf>
    <xf numFmtId="2" fontId="93" fillId="0" borderId="11" xfId="0" applyNumberFormat="1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2" fontId="102" fillId="0" borderId="10" xfId="0" applyNumberFormat="1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2" fontId="103" fillId="0" borderId="11" xfId="0" applyNumberFormat="1" applyFont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5" fillId="0" borderId="11" xfId="0" applyFont="1" applyBorder="1" applyAlignment="1">
      <alignment horizontal="center"/>
    </xf>
    <xf numFmtId="0" fontId="104" fillId="0" borderId="11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0" fontId="18" fillId="0" borderId="11" xfId="57" applyFont="1" applyBorder="1" applyAlignment="1">
      <alignment horizontal="center" vertical="top" wrapText="1"/>
      <protection/>
    </xf>
    <xf numFmtId="0" fontId="18" fillId="0" borderId="12" xfId="57" applyFont="1" applyBorder="1" applyAlignment="1">
      <alignment horizontal="center" vertical="top" wrapText="1"/>
      <protection/>
    </xf>
    <xf numFmtId="0" fontId="1" fillId="0" borderId="11" xfId="57" applyFont="1" applyBorder="1" applyAlignment="1">
      <alignment horizontal="center"/>
      <protection/>
    </xf>
    <xf numFmtId="0" fontId="18" fillId="0" borderId="11" xfId="57" applyFont="1" applyBorder="1" applyAlignment="1">
      <alignment horizontal="center" wrapText="1"/>
      <protection/>
    </xf>
    <xf numFmtId="0" fontId="18" fillId="0" borderId="11" xfId="57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59" applyBorder="1" applyAlignment="1">
      <alignment horizontal="center"/>
      <protection/>
    </xf>
    <xf numFmtId="0" fontId="0" fillId="0" borderId="11" xfId="59" applyFont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0" fillId="0" borderId="0" xfId="0" applyNumberFormat="1" applyAlignment="1">
      <alignment/>
    </xf>
    <xf numFmtId="2" fontId="16" fillId="0" borderId="11" xfId="0" applyNumberFormat="1" applyFont="1" applyBorder="1" applyAlignment="1">
      <alignment horizontal="center"/>
    </xf>
    <xf numFmtId="2" fontId="12" fillId="0" borderId="11" xfId="61" applyNumberFormat="1" applyFont="1" applyBorder="1" applyAlignment="1">
      <alignment horizontal="center" vertical="top" wrapText="1"/>
      <protection/>
    </xf>
    <xf numFmtId="1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43" fillId="0" borderId="11" xfId="57" applyFont="1" applyFill="1" applyBorder="1" applyAlignment="1">
      <alignment horizontal="center" vertical="top" wrapText="1"/>
      <protection/>
    </xf>
    <xf numFmtId="0" fontId="43" fillId="0" borderId="12" xfId="57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0" xfId="57" applyFont="1" applyFill="1" applyAlignment="1">
      <alignment horizontal="center" vertical="top" wrapText="1"/>
      <protection/>
    </xf>
    <xf numFmtId="2" fontId="2" fillId="0" borderId="11" xfId="0" applyNumberFormat="1" applyFont="1" applyFill="1" applyBorder="1" applyAlignment="1">
      <alignment/>
    </xf>
    <xf numFmtId="2" fontId="0" fillId="0" borderId="0" xfId="57" applyNumberFormat="1" applyFont="1" applyFill="1">
      <alignment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184" fontId="0" fillId="33" borderId="11" xfId="0" applyNumberFormat="1" applyFont="1" applyFill="1" applyBorder="1" applyAlignment="1">
      <alignment horizontal="center" vertical="top" wrapText="1"/>
    </xf>
    <xf numFmtId="184" fontId="0" fillId="33" borderId="11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 horizontal="center"/>
    </xf>
    <xf numFmtId="184" fontId="0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74" fillId="0" borderId="0" xfId="57" applyFill="1">
      <alignment/>
      <protection/>
    </xf>
    <xf numFmtId="0" fontId="74" fillId="0" borderId="0" xfId="57" applyFill="1" applyAlignment="1">
      <alignment horizontal="left"/>
      <protection/>
    </xf>
    <xf numFmtId="0" fontId="74" fillId="0" borderId="16" xfId="57" applyFill="1" applyBorder="1" applyAlignment="1">
      <alignment horizontal="center"/>
      <protection/>
    </xf>
    <xf numFmtId="0" fontId="21" fillId="0" borderId="11" xfId="57" applyFont="1" applyFill="1" applyBorder="1" applyAlignment="1">
      <alignment horizontal="center" vertical="top" wrapText="1"/>
      <protection/>
    </xf>
    <xf numFmtId="0" fontId="21" fillId="0" borderId="14" xfId="57" applyFont="1" applyFill="1" applyBorder="1" applyAlignment="1">
      <alignment horizontal="center" vertical="top" wrapText="1"/>
      <protection/>
    </xf>
    <xf numFmtId="0" fontId="17" fillId="0" borderId="0" xfId="57" applyFont="1" applyFill="1">
      <alignment/>
      <protection/>
    </xf>
    <xf numFmtId="0" fontId="21" fillId="0" borderId="12" xfId="57" applyFont="1" applyFill="1" applyBorder="1" applyAlignment="1">
      <alignment horizontal="center" vertical="top" wrapText="1"/>
      <protection/>
    </xf>
    <xf numFmtId="0" fontId="17" fillId="0" borderId="0" xfId="57" applyFont="1" applyFill="1" applyBorder="1" applyAlignment="1">
      <alignment horizontal="center"/>
      <protection/>
    </xf>
    <xf numFmtId="0" fontId="17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7" fillId="0" borderId="0" xfId="57" applyFont="1" applyFill="1" applyBorder="1" applyAlignment="1">
      <alignment horizontal="left"/>
      <protection/>
    </xf>
    <xf numFmtId="0" fontId="19" fillId="0" borderId="11" xfId="57" applyFont="1" applyFill="1" applyBorder="1" applyAlignment="1">
      <alignment horizontal="center" vertical="top" wrapText="1"/>
      <protection/>
    </xf>
    <xf numFmtId="0" fontId="26" fillId="0" borderId="12" xfId="57" applyFont="1" applyFill="1" applyBorder="1" applyAlignment="1">
      <alignment horizontal="center" vertical="top" wrapText="1"/>
      <protection/>
    </xf>
    <xf numFmtId="0" fontId="27" fillId="0" borderId="11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center"/>
      <protection/>
    </xf>
    <xf numFmtId="0" fontId="43" fillId="0" borderId="12" xfId="57" applyFont="1" applyFill="1" applyBorder="1" applyAlignment="1">
      <alignment horizontal="center" vertical="center" wrapText="1"/>
      <protection/>
    </xf>
    <xf numFmtId="0" fontId="18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18" fillId="0" borderId="11" xfId="57" applyFont="1" applyFill="1" applyBorder="1" applyAlignment="1">
      <alignment horizontal="center" vertical="top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3" fillId="0" borderId="11" xfId="0" applyFont="1" applyBorder="1" applyAlignment="1" quotePrefix="1">
      <alignment horizontal="center" vertical="top" wrapText="1"/>
    </xf>
    <xf numFmtId="0" fontId="44" fillId="0" borderId="11" xfId="0" applyFont="1" applyBorder="1" applyAlignment="1" quotePrefix="1">
      <alignment horizontal="center" vertical="top" wrapText="1"/>
    </xf>
    <xf numFmtId="0" fontId="74" fillId="0" borderId="11" xfId="57" applyFill="1" applyBorder="1" applyAlignment="1">
      <alignment horizontal="center"/>
      <protection/>
    </xf>
    <xf numFmtId="0" fontId="102" fillId="0" borderId="12" xfId="0" applyFont="1" applyFill="1" applyBorder="1" applyAlignment="1">
      <alignment horizontal="center" vertical="top" wrapText="1"/>
    </xf>
    <xf numFmtId="0" fontId="33" fillId="33" borderId="11" xfId="0" applyFont="1" applyFill="1" applyBorder="1" applyAlignment="1" quotePrefix="1">
      <alignment horizontal="center" vertical="top" wrapText="1"/>
    </xf>
    <xf numFmtId="0" fontId="98" fillId="0" borderId="0" xfId="0" applyFont="1" applyFill="1" applyAlignment="1">
      <alignment horizontal="center"/>
    </xf>
    <xf numFmtId="0" fontId="0" fillId="0" borderId="13" xfId="59" applyFont="1" applyBorder="1" applyAlignment="1">
      <alignment horizontal="center" vertical="top" wrapText="1"/>
      <protection/>
    </xf>
    <xf numFmtId="0" fontId="0" fillId="0" borderId="13" xfId="59" applyFont="1" applyFill="1" applyBorder="1" applyAlignment="1">
      <alignment horizontal="center" vertical="top" wrapText="1"/>
      <protection/>
    </xf>
    <xf numFmtId="0" fontId="101" fillId="0" borderId="14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11" xfId="60" applyBorder="1" applyAlignment="1">
      <alignment horizontal="center"/>
      <protection/>
    </xf>
    <xf numFmtId="2" fontId="0" fillId="0" borderId="11" xfId="60" applyNumberFormat="1" applyBorder="1">
      <alignment/>
      <protection/>
    </xf>
    <xf numFmtId="0" fontId="0" fillId="0" borderId="0" xfId="0" applyFont="1" applyFill="1" applyAlignment="1">
      <alignment vertical="top" wrapText="1"/>
    </xf>
    <xf numFmtId="0" fontId="12" fillId="0" borderId="11" xfId="61" applyFont="1" applyBorder="1" applyAlignment="1">
      <alignment horizontal="center" vertical="center" wrapText="1"/>
      <protection/>
    </xf>
    <xf numFmtId="2" fontId="0" fillId="0" borderId="0" xfId="61" applyNumberFormat="1">
      <alignment/>
      <protection/>
    </xf>
    <xf numFmtId="0" fontId="0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106" fillId="0" borderId="11" xfId="0" applyFont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center"/>
    </xf>
    <xf numFmtId="2" fontId="2" fillId="22" borderId="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9" fontId="2" fillId="0" borderId="0" xfId="67" applyFont="1" applyAlignment="1">
      <alignment/>
    </xf>
    <xf numFmtId="9" fontId="0" fillId="0" borderId="0" xfId="67" applyFont="1" applyFill="1" applyBorder="1" applyAlignment="1">
      <alignment horizontal="center"/>
    </xf>
    <xf numFmtId="9" fontId="0" fillId="0" borderId="0" xfId="67" applyFont="1" applyFill="1" applyAlignment="1">
      <alignment/>
    </xf>
    <xf numFmtId="9" fontId="0" fillId="0" borderId="0" xfId="67" applyFont="1" applyFill="1" applyAlignment="1">
      <alignment horizontal="center"/>
    </xf>
    <xf numFmtId="9" fontId="0" fillId="0" borderId="0" xfId="67" applyFont="1" applyFill="1" applyAlignment="1">
      <alignment horizontal="center"/>
    </xf>
    <xf numFmtId="0" fontId="2" fillId="0" borderId="0" xfId="58" applyFont="1" applyAlignment="1">
      <alignment vertical="top"/>
      <protection/>
    </xf>
    <xf numFmtId="2" fontId="2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184" fontId="2" fillId="35" borderId="11" xfId="0" applyNumberFormat="1" applyFont="1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2" fontId="0" fillId="35" borderId="11" xfId="0" applyNumberFormat="1" applyFont="1" applyFill="1" applyBorder="1" applyAlignment="1">
      <alignment horizontal="right" vertical="center" wrapText="1"/>
    </xf>
    <xf numFmtId="2" fontId="0" fillId="35" borderId="11" xfId="0" applyNumberFormat="1" applyFill="1" applyBorder="1" applyAlignment="1">
      <alignment horizontal="right"/>
    </xf>
    <xf numFmtId="2" fontId="0" fillId="35" borderId="11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" fillId="0" borderId="0" xfId="57" applyFont="1" applyFill="1" applyAlignment="1">
      <alignment horizontal="center"/>
      <protection/>
    </xf>
    <xf numFmtId="0" fontId="0" fillId="0" borderId="2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57" applyFont="1" applyFill="1" applyAlignment="1">
      <alignment horizontal="right" vertical="top"/>
      <protection/>
    </xf>
    <xf numFmtId="0" fontId="2" fillId="0" borderId="0" xfId="57" applyFont="1" applyFill="1" applyAlignment="1">
      <alignment horizontal="center" vertical="top"/>
      <protection/>
    </xf>
    <xf numFmtId="0" fontId="2" fillId="0" borderId="0" xfId="57" applyFont="1" applyFill="1" applyAlignment="1">
      <alignment vertical="top"/>
      <protection/>
    </xf>
    <xf numFmtId="0" fontId="2" fillId="0" borderId="0" xfId="57" applyFont="1" applyAlignment="1">
      <alignment horizontal="right" vertical="top"/>
      <protection/>
    </xf>
    <xf numFmtId="0" fontId="2" fillId="0" borderId="0" xfId="57" applyFont="1" applyAlignment="1">
      <alignment vertical="top"/>
      <protection/>
    </xf>
    <xf numFmtId="0" fontId="0" fillId="0" borderId="0" xfId="0" applyAlignment="1">
      <alignment/>
    </xf>
    <xf numFmtId="0" fontId="2" fillId="0" borderId="20" xfId="0" applyFont="1" applyFill="1" applyBorder="1" applyAlignment="1">
      <alignment horizontal="center" vertical="center"/>
    </xf>
    <xf numFmtId="9" fontId="0" fillId="0" borderId="0" xfId="67" applyFont="1" applyAlignment="1">
      <alignment vertical="top" wrapText="1"/>
    </xf>
    <xf numFmtId="9" fontId="0" fillId="0" borderId="0" xfId="67" applyFont="1" applyBorder="1" applyAlignment="1">
      <alignment/>
    </xf>
    <xf numFmtId="2" fontId="0" fillId="0" borderId="11" xfId="0" applyNumberFormat="1" applyBorder="1" applyAlignment="1">
      <alignment/>
    </xf>
    <xf numFmtId="9" fontId="0" fillId="0" borderId="0" xfId="67" applyFont="1" applyAlignment="1">
      <alignment/>
    </xf>
    <xf numFmtId="0" fontId="14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16" fillId="0" borderId="11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16" fillId="0" borderId="17" xfId="0" applyFont="1" applyBorder="1" applyAlignment="1" quotePrefix="1">
      <alignment horizontal="center" vertical="top" wrapText="1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3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2" fillId="0" borderId="14" xfId="61" applyFont="1" applyBorder="1" applyAlignment="1">
      <alignment horizontal="center" vertical="center" wrapText="1"/>
      <protection/>
    </xf>
    <xf numFmtId="0" fontId="12" fillId="0" borderId="17" xfId="61" applyFont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top" wrapText="1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5" fillId="0" borderId="0" xfId="59" applyFont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16" fillId="0" borderId="16" xfId="61" applyFont="1" applyBorder="1" applyAlignment="1">
      <alignment horizontal="center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top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4" fillId="0" borderId="23" xfId="61" applyFont="1" applyBorder="1" applyAlignment="1">
      <alignment horizontal="center" vertical="top" wrapText="1"/>
      <protection/>
    </xf>
    <xf numFmtId="0" fontId="14" fillId="0" borderId="19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24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6" fillId="0" borderId="0" xfId="59" applyFont="1" applyAlignment="1">
      <alignment horizontal="right" vertical="top" wrapText="1"/>
      <protection/>
    </xf>
    <xf numFmtId="2" fontId="12" fillId="0" borderId="14" xfId="61" applyNumberFormat="1" applyFont="1" applyBorder="1" applyAlignment="1">
      <alignment horizontal="center" vertical="center" wrapText="1"/>
      <protection/>
    </xf>
    <xf numFmtId="2" fontId="12" fillId="0" borderId="17" xfId="61" applyNumberFormat="1" applyFont="1" applyBorder="1" applyAlignment="1">
      <alignment horizontal="center" vertical="center" wrapText="1"/>
      <protection/>
    </xf>
    <xf numFmtId="2" fontId="12" fillId="0" borderId="15" xfId="61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2" fillId="0" borderId="11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wrapText="1"/>
    </xf>
    <xf numFmtId="0" fontId="16" fillId="0" borderId="1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58" applyFont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16" xfId="0" applyFont="1" applyFill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8" xfId="57" applyFont="1" applyFill="1" applyBorder="1" applyAlignment="1">
      <alignment horizontal="center" vertical="top" wrapText="1"/>
      <protection/>
    </xf>
    <xf numFmtId="0" fontId="2" fillId="0" borderId="12" xfId="57" applyFont="1" applyFill="1" applyBorder="1" applyAlignment="1">
      <alignment horizontal="center" vertical="top" wrapText="1"/>
      <protection/>
    </xf>
    <xf numFmtId="0" fontId="7" fillId="0" borderId="0" xfId="57" applyFont="1" applyFill="1" applyBorder="1" applyAlignment="1">
      <alignment horizontal="left"/>
      <protection/>
    </xf>
    <xf numFmtId="0" fontId="6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center"/>
      <protection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0" fillId="0" borderId="0" xfId="59" applyFont="1" applyFill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2" fillId="0" borderId="0" xfId="58" applyFont="1" applyAlignment="1">
      <alignment horizontal="center" vertical="top"/>
      <protection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96" fillId="0" borderId="11" xfId="0" applyFont="1" applyBorder="1" applyAlignment="1">
      <alignment horizontal="center" vertical="top" wrapText="1"/>
    </xf>
    <xf numFmtId="0" fontId="2" fillId="0" borderId="0" xfId="57" applyFont="1" applyAlignment="1">
      <alignment horizontal="center" vertical="top" wrapText="1"/>
      <protection/>
    </xf>
    <xf numFmtId="0" fontId="102" fillId="0" borderId="10" xfId="0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top" wrapText="1"/>
    </xf>
    <xf numFmtId="0" fontId="96" fillId="0" borderId="18" xfId="0" applyFont="1" applyBorder="1" applyAlignment="1">
      <alignment horizontal="center" vertical="top" wrapText="1"/>
    </xf>
    <xf numFmtId="0" fontId="96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99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left"/>
    </xf>
    <xf numFmtId="0" fontId="34" fillId="0" borderId="14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2" fillId="0" borderId="0" xfId="57" applyFont="1" applyBorder="1" applyAlignment="1">
      <alignment horizontal="center" vertical="top" wrapText="1"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17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7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7" applyFont="1" applyAlignment="1">
      <alignment horizontal="left" vertical="top" wrapText="1"/>
      <protection/>
    </xf>
    <xf numFmtId="0" fontId="102" fillId="0" borderId="11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8" xfId="0" applyFont="1" applyBorder="1" applyAlignment="1">
      <alignment horizontal="center" vertical="top" wrapText="1"/>
    </xf>
    <xf numFmtId="0" fontId="102" fillId="0" borderId="12" xfId="0" applyFont="1" applyBorder="1" applyAlignment="1">
      <alignment horizontal="center" vertical="top" wrapText="1"/>
    </xf>
    <xf numFmtId="0" fontId="2" fillId="0" borderId="0" xfId="58" applyFont="1" applyAlignment="1">
      <alignment/>
      <protection/>
    </xf>
    <xf numFmtId="0" fontId="2" fillId="0" borderId="0" xfId="58" applyFont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93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57" applyFont="1" applyAlignment="1">
      <alignment horizontal="center"/>
      <protection/>
    </xf>
    <xf numFmtId="0" fontId="91" fillId="33" borderId="14" xfId="0" applyFont="1" applyFill="1" applyBorder="1" applyAlignment="1">
      <alignment horizontal="center" vertical="top" wrapText="1"/>
    </xf>
    <xf numFmtId="0" fontId="91" fillId="33" borderId="17" xfId="0" applyFont="1" applyFill="1" applyBorder="1" applyAlignment="1">
      <alignment horizontal="center" vertical="top" wrapText="1"/>
    </xf>
    <xf numFmtId="0" fontId="91" fillId="33" borderId="15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91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57" applyFont="1" applyFill="1" applyAlignment="1">
      <alignment horizontal="center" vertical="top" wrapText="1"/>
      <protection/>
    </xf>
    <xf numFmtId="0" fontId="34" fillId="0" borderId="10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4" fillId="0" borderId="16" xfId="0" applyFont="1" applyFill="1" applyBorder="1" applyAlignment="1">
      <alignment horizontal="right"/>
    </xf>
    <xf numFmtId="0" fontId="34" fillId="0" borderId="16" xfId="0" applyFont="1" applyBorder="1" applyAlignment="1">
      <alignment horizontal="right"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59" applyFont="1" applyAlignment="1">
      <alignment horizontal="center"/>
      <protection/>
    </xf>
    <xf numFmtId="0" fontId="0" fillId="0" borderId="0" xfId="0" applyAlignment="1">
      <alignment horizontal="left"/>
    </xf>
    <xf numFmtId="0" fontId="6" fillId="0" borderId="0" xfId="59" applyFont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9" applyFont="1" applyBorder="1" applyAlignment="1">
      <alignment horizontal="center" vertical="center" wrapText="1"/>
      <protection/>
    </xf>
    <xf numFmtId="0" fontId="0" fillId="0" borderId="0" xfId="59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7" xfId="59" applyFont="1" applyBorder="1" applyAlignment="1">
      <alignment horizontal="center" vertical="top"/>
      <protection/>
    </xf>
    <xf numFmtId="0" fontId="2" fillId="0" borderId="11" xfId="59" applyFont="1" applyBorder="1" applyAlignment="1">
      <alignment horizontal="center" vertical="top"/>
      <protection/>
    </xf>
    <xf numFmtId="0" fontId="0" fillId="0" borderId="0" xfId="59" applyAlignment="1">
      <alignment horizontal="left"/>
      <protection/>
    </xf>
    <xf numFmtId="0" fontId="3" fillId="0" borderId="0" xfId="0" applyFont="1" applyAlignment="1">
      <alignment horizontal="right"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6" fillId="0" borderId="14" xfId="59" applyFont="1" applyBorder="1" applyAlignment="1">
      <alignment horizontal="center" vertical="top"/>
      <protection/>
    </xf>
    <xf numFmtId="0" fontId="6" fillId="0" borderId="17" xfId="59" applyFont="1" applyBorder="1" applyAlignment="1">
      <alignment horizontal="center" vertical="top"/>
      <protection/>
    </xf>
    <xf numFmtId="0" fontId="6" fillId="0" borderId="25" xfId="59" applyFont="1" applyBorder="1" applyAlignment="1">
      <alignment horizontal="center" vertical="top"/>
      <protection/>
    </xf>
    <xf numFmtId="0" fontId="4" fillId="0" borderId="0" xfId="59" applyFont="1" applyAlignment="1">
      <alignment horizontal="center"/>
      <protection/>
    </xf>
    <xf numFmtId="0" fontId="2" fillId="0" borderId="17" xfId="59" applyFont="1" applyBorder="1" applyAlignment="1">
      <alignment horizontal="center" vertical="top" wrapText="1"/>
      <protection/>
    </xf>
    <xf numFmtId="0" fontId="2" fillId="0" borderId="15" xfId="59" applyFont="1" applyBorder="1" applyAlignment="1">
      <alignment horizontal="center" vertical="top" wrapText="1"/>
      <protection/>
    </xf>
    <xf numFmtId="0" fontId="2" fillId="0" borderId="14" xfId="59" applyFont="1" applyBorder="1" applyAlignment="1">
      <alignment horizontal="center" vertical="top" wrapText="1"/>
      <protection/>
    </xf>
    <xf numFmtId="0" fontId="34" fillId="0" borderId="11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2" fillId="0" borderId="0" xfId="57" applyFont="1" applyFill="1" applyAlignment="1">
      <alignment horizontal="center"/>
      <protection/>
    </xf>
    <xf numFmtId="0" fontId="31" fillId="0" borderId="0" xfId="0" applyFont="1" applyFill="1" applyAlignment="1">
      <alignment horizontal="right"/>
    </xf>
    <xf numFmtId="0" fontId="34" fillId="0" borderId="0" xfId="0" applyFont="1" applyFill="1" applyAlignment="1">
      <alignment horizontal="center"/>
    </xf>
    <xf numFmtId="0" fontId="16" fillId="0" borderId="16" xfId="0" applyFont="1" applyFill="1" applyBorder="1" applyAlignment="1">
      <alignment horizontal="left"/>
    </xf>
    <xf numFmtId="0" fontId="33" fillId="0" borderId="10" xfId="0" applyFont="1" applyFill="1" applyBorder="1" applyAlignment="1" quotePrefix="1">
      <alignment horizontal="center" vertical="center" wrapText="1"/>
    </xf>
    <xf numFmtId="0" fontId="33" fillId="0" borderId="12" xfId="0" applyFont="1" applyFill="1" applyBorder="1" applyAlignment="1" quotePrefix="1">
      <alignment horizontal="center" vertical="center" wrapText="1"/>
    </xf>
    <xf numFmtId="0" fontId="35" fillId="0" borderId="10" xfId="0" applyFont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 wrapText="1"/>
    </xf>
    <xf numFmtId="0" fontId="16" fillId="0" borderId="0" xfId="0" applyFont="1" applyBorder="1" applyAlignment="1">
      <alignment horizontal="right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4" fillId="0" borderId="0" xfId="57" applyFont="1" applyAlignment="1">
      <alignment horizontal="center"/>
      <protection/>
    </xf>
    <xf numFmtId="0" fontId="34" fillId="0" borderId="18" xfId="0" applyFont="1" applyBorder="1" applyAlignment="1">
      <alignment horizontal="center" vertical="top" wrapText="1"/>
    </xf>
    <xf numFmtId="0" fontId="2" fillId="33" borderId="11" xfId="57" applyFont="1" applyFill="1" applyBorder="1" applyAlignment="1">
      <alignment horizontal="center" vertical="center" wrapText="1"/>
      <protection/>
    </xf>
    <xf numFmtId="0" fontId="16" fillId="0" borderId="0" xfId="57" applyFont="1" applyAlignment="1">
      <alignment horizontal="right"/>
      <protection/>
    </xf>
    <xf numFmtId="0" fontId="96" fillId="0" borderId="21" xfId="0" applyFont="1" applyBorder="1" applyAlignment="1">
      <alignment horizontal="center" vertical="top" wrapText="1"/>
    </xf>
    <xf numFmtId="0" fontId="96" fillId="0" borderId="22" xfId="0" applyFont="1" applyBorder="1" applyAlignment="1">
      <alignment horizontal="center" vertical="top" wrapText="1"/>
    </xf>
    <xf numFmtId="0" fontId="96" fillId="0" borderId="23" xfId="0" applyFont="1" applyBorder="1" applyAlignment="1">
      <alignment horizontal="center" vertical="top" wrapText="1"/>
    </xf>
    <xf numFmtId="0" fontId="96" fillId="0" borderId="20" xfId="0" applyFont="1" applyBorder="1" applyAlignment="1">
      <alignment horizontal="center" vertical="top" wrapText="1"/>
    </xf>
    <xf numFmtId="0" fontId="96" fillId="0" borderId="0" xfId="0" applyFont="1" applyBorder="1" applyAlignment="1">
      <alignment horizontal="center" vertical="top" wrapText="1"/>
    </xf>
    <xf numFmtId="0" fontId="96" fillId="0" borderId="26" xfId="0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107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99" fillId="0" borderId="0" xfId="0" applyFont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wrapText="1"/>
    </xf>
    <xf numFmtId="0" fontId="21" fillId="0" borderId="14" xfId="57" applyFont="1" applyFill="1" applyBorder="1" applyAlignment="1">
      <alignment horizontal="center" vertical="top" wrapText="1"/>
      <protection/>
    </xf>
    <xf numFmtId="0" fontId="21" fillId="0" borderId="17" xfId="57" applyFont="1" applyFill="1" applyBorder="1" applyAlignment="1">
      <alignment horizontal="center" vertical="top" wrapText="1"/>
      <protection/>
    </xf>
    <xf numFmtId="0" fontId="21" fillId="0" borderId="23" xfId="57" applyFont="1" applyFill="1" applyBorder="1" applyAlignment="1">
      <alignment horizontal="center" vertical="top" wrapText="1"/>
      <protection/>
    </xf>
    <xf numFmtId="0" fontId="21" fillId="0" borderId="11" xfId="57" applyFont="1" applyFill="1" applyBorder="1" applyAlignment="1">
      <alignment horizontal="center" vertical="top" wrapText="1"/>
      <protection/>
    </xf>
    <xf numFmtId="0" fontId="21" fillId="0" borderId="15" xfId="57" applyFont="1" applyFill="1" applyBorder="1" applyAlignment="1">
      <alignment horizontal="center" vertical="top" wrapText="1"/>
      <protection/>
    </xf>
    <xf numFmtId="0" fontId="28" fillId="0" borderId="0" xfId="57" applyFont="1" applyFill="1" applyAlignment="1">
      <alignment horizontal="center"/>
      <protection/>
    </xf>
    <xf numFmtId="0" fontId="21" fillId="0" borderId="10" xfId="57" applyFont="1" applyFill="1" applyBorder="1" applyAlignment="1">
      <alignment horizontal="center" vertical="top" wrapText="1"/>
      <protection/>
    </xf>
    <xf numFmtId="0" fontId="21" fillId="0" borderId="12" xfId="57" applyFont="1" applyFill="1" applyBorder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10" xfId="57" applyFont="1" applyBorder="1" applyAlignment="1">
      <alignment horizontal="center" vertical="top" wrapText="1"/>
      <protection/>
    </xf>
    <xf numFmtId="0" fontId="28" fillId="0" borderId="0" xfId="57" applyFont="1" applyAlignment="1">
      <alignment horizontal="center"/>
      <protection/>
    </xf>
    <xf numFmtId="0" fontId="21" fillId="0" borderId="12" xfId="57" applyFont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left"/>
    </xf>
    <xf numFmtId="0" fontId="17" fillId="0" borderId="14" xfId="57" applyFont="1" applyFill="1" applyBorder="1" applyAlignment="1">
      <alignment horizontal="center" vertical="top" wrapText="1"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17" fillId="0" borderId="15" xfId="57" applyFont="1" applyFill="1" applyBorder="1" applyAlignment="1">
      <alignment horizontal="center" vertical="top" wrapText="1"/>
      <protection/>
    </xf>
    <xf numFmtId="0" fontId="19" fillId="0" borderId="11" xfId="57" applyFont="1" applyBorder="1" applyAlignment="1">
      <alignment horizontal="center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1" xfId="57" applyFont="1" applyBorder="1" applyAlignment="1">
      <alignment horizontal="center" vertical="top"/>
      <protection/>
    </xf>
    <xf numFmtId="0" fontId="22" fillId="0" borderId="0" xfId="57" applyFont="1" applyAlignment="1">
      <alignment horizontal="center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16" fillId="0" borderId="16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7" xfId="60" applyFont="1" applyBorder="1" applyAlignment="1">
      <alignment horizontal="center" vertical="top"/>
      <protection/>
    </xf>
    <xf numFmtId="0" fontId="16" fillId="0" borderId="15" xfId="60" applyFont="1" applyBorder="1" applyAlignment="1">
      <alignment horizontal="center" vertical="top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22" xfId="60" applyFont="1" applyBorder="1" applyAlignment="1">
      <alignment horizontal="center" vertical="top" wrapText="1"/>
      <protection/>
    </xf>
    <xf numFmtId="0" fontId="16" fillId="0" borderId="23" xfId="60" applyFont="1" applyBorder="1" applyAlignment="1">
      <alignment horizontal="center" vertical="top" wrapText="1"/>
      <protection/>
    </xf>
    <xf numFmtId="0" fontId="16" fillId="0" borderId="19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24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6" fillId="0" borderId="0" xfId="60" applyFont="1" applyAlignment="1">
      <alignment horizontal="right" vertical="top" wrapText="1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15" xfId="60" applyFont="1" applyBorder="1" applyAlignment="1">
      <alignment horizontal="center" vertical="top" wrapText="1"/>
      <protection/>
    </xf>
    <xf numFmtId="0" fontId="0" fillId="0" borderId="0" xfId="60" applyAlignment="1">
      <alignment horizontal="left"/>
      <protection/>
    </xf>
    <xf numFmtId="0" fontId="6" fillId="0" borderId="0" xfId="60" applyFont="1" applyAlignment="1">
      <alignment horizontal="center" vertical="top" wrapText="1"/>
      <protection/>
    </xf>
    <xf numFmtId="0" fontId="2" fillId="0" borderId="0" xfId="59" applyFont="1" applyAlignment="1">
      <alignment horizontal="right" vertical="top" wrapText="1"/>
      <protection/>
    </xf>
    <xf numFmtId="0" fontId="2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16" fillId="0" borderId="16" xfId="59" applyFont="1" applyBorder="1" applyAlignment="1">
      <alignment horizontal="right"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 6" xfId="63"/>
    <cellStyle name="Normal_Book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152400</xdr:rowOff>
    </xdr:from>
    <xdr:ext cx="9277350" cy="4552950"/>
    <xdr:sp>
      <xdr:nvSpPr>
        <xdr:cNvPr id="1" name="Rectangle 1"/>
        <xdr:cNvSpPr>
          <a:spLocks/>
        </xdr:cNvSpPr>
      </xdr:nvSpPr>
      <xdr:spPr>
        <a:xfrm>
          <a:off x="85725" y="476250"/>
          <a:ext cx="927735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2018-19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State: Assam </a:t>
          </a:r>
          <a:r>
            <a:rPr lang="en-US" cap="none" sz="4400" b="1" i="0" u="none" baseline="0"/>
            <a:t>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47625</xdr:rowOff>
    </xdr:from>
    <xdr:ext cx="5591175" cy="2638425"/>
    <xdr:sp>
      <xdr:nvSpPr>
        <xdr:cNvPr id="1" name="Rectangle 1"/>
        <xdr:cNvSpPr>
          <a:spLocks/>
        </xdr:cNvSpPr>
      </xdr:nvSpPr>
      <xdr:spPr>
        <a:xfrm>
          <a:off x="0" y="533400"/>
          <a:ext cx="5591175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2017-18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L1:Q9"/>
  <sheetViews>
    <sheetView zoomScaleSheetLayoutView="90" zoomScalePageLayoutView="0" workbookViewId="0" topLeftCell="A1">
      <selection activeCell="O1" sqref="O1"/>
    </sheetView>
  </sheetViews>
  <sheetFormatPr defaultColWidth="9.140625" defaultRowHeight="12.75"/>
  <cols>
    <col min="15" max="15" width="12.421875" style="0" customWidth="1"/>
  </cols>
  <sheetData>
    <row r="1" spans="12:15" ht="12.75">
      <c r="L1" s="14" t="s">
        <v>995</v>
      </c>
      <c r="O1" s="14" t="s">
        <v>996</v>
      </c>
    </row>
    <row r="2" spans="12:15" ht="12.75">
      <c r="L2" s="14" t="s">
        <v>999</v>
      </c>
      <c r="O2" s="14" t="s">
        <v>996</v>
      </c>
    </row>
    <row r="9" ht="12.75">
      <c r="Q9" s="521"/>
    </row>
  </sheetData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SheetLayoutView="80" zoomScalePageLayoutView="0" workbookViewId="0" topLeftCell="A22">
      <selection activeCell="L11" sqref="L11:L43"/>
    </sheetView>
  </sheetViews>
  <sheetFormatPr defaultColWidth="9.140625" defaultRowHeight="12.75"/>
  <cols>
    <col min="2" max="2" width="15.421875" style="0" bestFit="1" customWidth="1"/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613"/>
      <c r="E1" s="613"/>
      <c r="F1" s="613"/>
      <c r="G1" s="613"/>
      <c r="H1" s="613"/>
      <c r="I1" s="613"/>
      <c r="J1" s="613"/>
      <c r="M1" s="94" t="s">
        <v>265</v>
      </c>
    </row>
    <row r="2" spans="1:14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</row>
    <row r="3" spans="1:14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</row>
    <row r="4" ht="11.25" customHeight="1"/>
    <row r="5" spans="1:14" ht="15.75">
      <c r="A5" s="619" t="s">
        <v>663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</row>
    <row r="7" spans="1:15" ht="12.75">
      <c r="A7" s="580" t="s">
        <v>919</v>
      </c>
      <c r="B7" s="580"/>
      <c r="L7" s="688" t="s">
        <v>826</v>
      </c>
      <c r="M7" s="688"/>
      <c r="N7" s="688"/>
      <c r="O7" s="99"/>
    </row>
    <row r="8" spans="1:14" ht="15.75" customHeight="1">
      <c r="A8" s="680" t="s">
        <v>2</v>
      </c>
      <c r="B8" s="680" t="s">
        <v>3</v>
      </c>
      <c r="C8" s="575" t="s">
        <v>4</v>
      </c>
      <c r="D8" s="575"/>
      <c r="E8" s="575"/>
      <c r="F8" s="577"/>
      <c r="G8" s="577"/>
      <c r="H8" s="575" t="s">
        <v>106</v>
      </c>
      <c r="I8" s="575"/>
      <c r="J8" s="575"/>
      <c r="K8" s="575"/>
      <c r="L8" s="575"/>
      <c r="M8" s="680" t="s">
        <v>139</v>
      </c>
      <c r="N8" s="586" t="s">
        <v>140</v>
      </c>
    </row>
    <row r="9" spans="1:18" ht="51">
      <c r="A9" s="681"/>
      <c r="B9" s="681"/>
      <c r="C9" s="5" t="s">
        <v>5</v>
      </c>
      <c r="D9" s="5" t="s">
        <v>6</v>
      </c>
      <c r="E9" s="5" t="s">
        <v>370</v>
      </c>
      <c r="F9" s="5" t="s">
        <v>104</v>
      </c>
      <c r="G9" s="5" t="s">
        <v>122</v>
      </c>
      <c r="H9" s="5" t="s">
        <v>5</v>
      </c>
      <c r="I9" s="5" t="s">
        <v>6</v>
      </c>
      <c r="J9" s="5" t="s">
        <v>370</v>
      </c>
      <c r="K9" s="7" t="s">
        <v>104</v>
      </c>
      <c r="L9" s="7" t="s">
        <v>123</v>
      </c>
      <c r="M9" s="681"/>
      <c r="N9" s="586"/>
      <c r="R9" s="12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98">
        <v>12</v>
      </c>
      <c r="M10" s="98">
        <v>13</v>
      </c>
      <c r="N10" s="3">
        <v>14</v>
      </c>
    </row>
    <row r="11" spans="1:14" s="14" customFormat="1" ht="12.75">
      <c r="A11" s="291" t="s">
        <v>273</v>
      </c>
      <c r="B11" s="292" t="s">
        <v>868</v>
      </c>
      <c r="C11" s="327">
        <v>400</v>
      </c>
      <c r="D11" s="327">
        <v>85</v>
      </c>
      <c r="E11" s="327">
        <v>4</v>
      </c>
      <c r="F11" s="327" t="s">
        <v>7</v>
      </c>
      <c r="G11" s="327">
        <f>SUM(C11:F11)</f>
        <v>489</v>
      </c>
      <c r="H11" s="8">
        <v>400</v>
      </c>
      <c r="I11" s="8">
        <v>85</v>
      </c>
      <c r="J11" s="8">
        <v>4</v>
      </c>
      <c r="K11" s="8">
        <v>0</v>
      </c>
      <c r="L11" s="8">
        <f>SUM(H11:K11)</f>
        <v>489</v>
      </c>
      <c r="M11" s="8">
        <f>G11-L11</f>
        <v>0</v>
      </c>
      <c r="N11" s="690"/>
    </row>
    <row r="12" spans="1:14" s="14" customFormat="1" ht="12.75">
      <c r="A12" s="291" t="s">
        <v>274</v>
      </c>
      <c r="B12" s="292" t="s">
        <v>869</v>
      </c>
      <c r="C12" s="327">
        <v>528</v>
      </c>
      <c r="D12" s="327">
        <v>260</v>
      </c>
      <c r="E12" s="327">
        <v>11</v>
      </c>
      <c r="F12" s="327" t="s">
        <v>7</v>
      </c>
      <c r="G12" s="327">
        <f aca="true" t="shared" si="0" ref="G12:G43">SUM(C12:F12)</f>
        <v>799</v>
      </c>
      <c r="H12" s="8">
        <v>528</v>
      </c>
      <c r="I12" s="8">
        <v>260</v>
      </c>
      <c r="J12" s="8">
        <v>11</v>
      </c>
      <c r="K12" s="8">
        <v>0</v>
      </c>
      <c r="L12" s="8">
        <f aca="true" t="shared" si="1" ref="L12:L43">SUM(H12:K12)</f>
        <v>799</v>
      </c>
      <c r="M12" s="8">
        <f aca="true" t="shared" si="2" ref="M12:M43">G12-L12</f>
        <v>0</v>
      </c>
      <c r="N12" s="691"/>
    </row>
    <row r="13" spans="1:14" s="14" customFormat="1" ht="12.75">
      <c r="A13" s="291" t="s">
        <v>275</v>
      </c>
      <c r="B13" s="292" t="s">
        <v>870</v>
      </c>
      <c r="C13" s="327">
        <v>202</v>
      </c>
      <c r="D13" s="327">
        <v>148</v>
      </c>
      <c r="E13" s="327">
        <v>3</v>
      </c>
      <c r="F13" s="327" t="s">
        <v>7</v>
      </c>
      <c r="G13" s="327">
        <f t="shared" si="0"/>
        <v>353</v>
      </c>
      <c r="H13" s="8">
        <v>202</v>
      </c>
      <c r="I13" s="8">
        <v>148</v>
      </c>
      <c r="J13" s="8">
        <v>3</v>
      </c>
      <c r="K13" s="8">
        <v>0</v>
      </c>
      <c r="L13" s="8">
        <f t="shared" si="1"/>
        <v>353</v>
      </c>
      <c r="M13" s="8">
        <f t="shared" si="2"/>
        <v>0</v>
      </c>
      <c r="N13" s="691"/>
    </row>
    <row r="14" spans="1:14" s="14" customFormat="1" ht="12.75">
      <c r="A14" s="291" t="s">
        <v>276</v>
      </c>
      <c r="B14" s="292" t="s">
        <v>871</v>
      </c>
      <c r="C14" s="327">
        <v>366</v>
      </c>
      <c r="D14" s="327">
        <v>130</v>
      </c>
      <c r="E14" s="327">
        <v>5</v>
      </c>
      <c r="F14" s="327" t="s">
        <v>7</v>
      </c>
      <c r="G14" s="327">
        <f t="shared" si="0"/>
        <v>501</v>
      </c>
      <c r="H14" s="8">
        <v>366</v>
      </c>
      <c r="I14" s="8">
        <v>130</v>
      </c>
      <c r="J14" s="8">
        <v>4</v>
      </c>
      <c r="K14" s="8">
        <v>0</v>
      </c>
      <c r="L14" s="8">
        <f t="shared" si="1"/>
        <v>500</v>
      </c>
      <c r="M14" s="8">
        <f t="shared" si="2"/>
        <v>1</v>
      </c>
      <c r="N14" s="691"/>
    </row>
    <row r="15" spans="1:14" s="14" customFormat="1" ht="12.75">
      <c r="A15" s="291" t="s">
        <v>277</v>
      </c>
      <c r="B15" s="292" t="s">
        <v>872</v>
      </c>
      <c r="C15" s="327">
        <v>127</v>
      </c>
      <c r="D15" s="327">
        <v>44</v>
      </c>
      <c r="E15" s="327">
        <v>4</v>
      </c>
      <c r="F15" s="327" t="s">
        <v>7</v>
      </c>
      <c r="G15" s="327">
        <f t="shared" si="0"/>
        <v>175</v>
      </c>
      <c r="H15" s="8">
        <v>127</v>
      </c>
      <c r="I15" s="8">
        <v>44</v>
      </c>
      <c r="J15" s="8">
        <v>4</v>
      </c>
      <c r="K15" s="8">
        <v>0</v>
      </c>
      <c r="L15" s="8">
        <f t="shared" si="1"/>
        <v>175</v>
      </c>
      <c r="M15" s="8">
        <f t="shared" si="2"/>
        <v>0</v>
      </c>
      <c r="N15" s="691"/>
    </row>
    <row r="16" spans="1:14" s="14" customFormat="1" ht="12.75">
      <c r="A16" s="291" t="s">
        <v>278</v>
      </c>
      <c r="B16" s="292" t="s">
        <v>873</v>
      </c>
      <c r="C16" s="327">
        <v>191</v>
      </c>
      <c r="D16" s="327">
        <v>99</v>
      </c>
      <c r="E16" s="327">
        <v>7</v>
      </c>
      <c r="F16" s="327" t="s">
        <v>7</v>
      </c>
      <c r="G16" s="327">
        <f t="shared" si="0"/>
        <v>297</v>
      </c>
      <c r="H16" s="8">
        <v>191</v>
      </c>
      <c r="I16" s="8">
        <v>99</v>
      </c>
      <c r="J16" s="8">
        <v>7</v>
      </c>
      <c r="K16" s="8">
        <v>0</v>
      </c>
      <c r="L16" s="8">
        <f t="shared" si="1"/>
        <v>297</v>
      </c>
      <c r="M16" s="8">
        <f t="shared" si="2"/>
        <v>0</v>
      </c>
      <c r="N16" s="691"/>
    </row>
    <row r="17" spans="1:14" s="14" customFormat="1" ht="12.75">
      <c r="A17" s="291" t="s">
        <v>279</v>
      </c>
      <c r="B17" s="292" t="s">
        <v>874</v>
      </c>
      <c r="C17" s="327">
        <v>236</v>
      </c>
      <c r="D17" s="327">
        <v>261</v>
      </c>
      <c r="E17" s="327">
        <v>4</v>
      </c>
      <c r="F17" s="327" t="s">
        <v>7</v>
      </c>
      <c r="G17" s="327">
        <f t="shared" si="0"/>
        <v>501</v>
      </c>
      <c r="H17" s="8">
        <v>236</v>
      </c>
      <c r="I17" s="8">
        <v>261</v>
      </c>
      <c r="J17" s="8">
        <v>4</v>
      </c>
      <c r="K17" s="8">
        <v>0</v>
      </c>
      <c r="L17" s="8">
        <f t="shared" si="1"/>
        <v>501</v>
      </c>
      <c r="M17" s="8">
        <f t="shared" si="2"/>
        <v>0</v>
      </c>
      <c r="N17" s="691"/>
    </row>
    <row r="18" spans="1:14" s="14" customFormat="1" ht="12.75">
      <c r="A18" s="291" t="s">
        <v>280</v>
      </c>
      <c r="B18" s="292" t="s">
        <v>875</v>
      </c>
      <c r="C18" s="327">
        <v>405</v>
      </c>
      <c r="D18" s="327">
        <v>412</v>
      </c>
      <c r="E18" s="327">
        <v>13</v>
      </c>
      <c r="F18" s="327" t="s">
        <v>7</v>
      </c>
      <c r="G18" s="327">
        <f t="shared" si="0"/>
        <v>830</v>
      </c>
      <c r="H18" s="8">
        <v>405</v>
      </c>
      <c r="I18" s="8">
        <v>412</v>
      </c>
      <c r="J18" s="8">
        <v>13</v>
      </c>
      <c r="K18" s="8">
        <v>0</v>
      </c>
      <c r="L18" s="8">
        <f t="shared" si="1"/>
        <v>830</v>
      </c>
      <c r="M18" s="8">
        <f t="shared" si="2"/>
        <v>0</v>
      </c>
      <c r="N18" s="691"/>
    </row>
    <row r="19" spans="1:14" s="14" customFormat="1" ht="12.75">
      <c r="A19" s="291" t="s">
        <v>299</v>
      </c>
      <c r="B19" s="292" t="s">
        <v>876</v>
      </c>
      <c r="C19" s="327">
        <v>284</v>
      </c>
      <c r="D19" s="327">
        <v>77</v>
      </c>
      <c r="E19" s="327">
        <v>5</v>
      </c>
      <c r="F19" s="327" t="s">
        <v>7</v>
      </c>
      <c r="G19" s="327">
        <f t="shared" si="0"/>
        <v>366</v>
      </c>
      <c r="H19" s="8">
        <v>284</v>
      </c>
      <c r="I19" s="8">
        <v>77</v>
      </c>
      <c r="J19" s="8">
        <v>5</v>
      </c>
      <c r="K19" s="8">
        <v>0</v>
      </c>
      <c r="L19" s="8">
        <f t="shared" si="1"/>
        <v>366</v>
      </c>
      <c r="M19" s="8">
        <f t="shared" si="2"/>
        <v>0</v>
      </c>
      <c r="N19" s="691"/>
    </row>
    <row r="20" spans="1:14" s="14" customFormat="1" ht="12.75">
      <c r="A20" s="291" t="s">
        <v>300</v>
      </c>
      <c r="B20" s="292" t="s">
        <v>877</v>
      </c>
      <c r="C20" s="327">
        <v>181</v>
      </c>
      <c r="D20" s="327">
        <v>12</v>
      </c>
      <c r="E20" s="327">
        <v>5</v>
      </c>
      <c r="F20" s="327" t="s">
        <v>7</v>
      </c>
      <c r="G20" s="327">
        <f t="shared" si="0"/>
        <v>198</v>
      </c>
      <c r="H20" s="8">
        <v>181</v>
      </c>
      <c r="I20" s="8">
        <v>12</v>
      </c>
      <c r="J20" s="8">
        <v>5</v>
      </c>
      <c r="K20" s="8">
        <v>0</v>
      </c>
      <c r="L20" s="8">
        <f t="shared" si="1"/>
        <v>198</v>
      </c>
      <c r="M20" s="8">
        <f t="shared" si="2"/>
        <v>0</v>
      </c>
      <c r="N20" s="691"/>
    </row>
    <row r="21" spans="1:14" s="14" customFormat="1" ht="12.75">
      <c r="A21" s="291" t="s">
        <v>301</v>
      </c>
      <c r="B21" s="292" t="s">
        <v>878</v>
      </c>
      <c r="C21" s="327">
        <v>279</v>
      </c>
      <c r="D21" s="327">
        <v>191</v>
      </c>
      <c r="E21" s="327">
        <v>5</v>
      </c>
      <c r="F21" s="327" t="s">
        <v>7</v>
      </c>
      <c r="G21" s="327">
        <f t="shared" si="0"/>
        <v>475</v>
      </c>
      <c r="H21" s="8">
        <v>279</v>
      </c>
      <c r="I21" s="8">
        <v>191</v>
      </c>
      <c r="J21" s="8">
        <v>5</v>
      </c>
      <c r="K21" s="8">
        <v>0</v>
      </c>
      <c r="L21" s="8">
        <f t="shared" si="1"/>
        <v>475</v>
      </c>
      <c r="M21" s="8">
        <f t="shared" si="2"/>
        <v>0</v>
      </c>
      <c r="N21" s="691"/>
    </row>
    <row r="22" spans="1:14" s="14" customFormat="1" ht="12.75">
      <c r="A22" s="291" t="s">
        <v>329</v>
      </c>
      <c r="B22" s="292" t="s">
        <v>879</v>
      </c>
      <c r="C22" s="327">
        <v>307</v>
      </c>
      <c r="D22" s="327">
        <v>129</v>
      </c>
      <c r="E22" s="327">
        <v>2</v>
      </c>
      <c r="F22" s="327" t="s">
        <v>7</v>
      </c>
      <c r="G22" s="327">
        <f t="shared" si="0"/>
        <v>438</v>
      </c>
      <c r="H22" s="8">
        <v>307</v>
      </c>
      <c r="I22" s="8">
        <v>129</v>
      </c>
      <c r="J22" s="8">
        <v>2</v>
      </c>
      <c r="K22" s="8">
        <v>0</v>
      </c>
      <c r="L22" s="8">
        <f t="shared" si="1"/>
        <v>438</v>
      </c>
      <c r="M22" s="8">
        <f t="shared" si="2"/>
        <v>0</v>
      </c>
      <c r="N22" s="691"/>
    </row>
    <row r="23" spans="1:14" s="14" customFormat="1" ht="12.75">
      <c r="A23" s="291" t="s">
        <v>330</v>
      </c>
      <c r="B23" s="292" t="s">
        <v>880</v>
      </c>
      <c r="C23" s="327">
        <v>316</v>
      </c>
      <c r="D23" s="327">
        <v>226</v>
      </c>
      <c r="E23" s="327">
        <v>3</v>
      </c>
      <c r="F23" s="327" t="s">
        <v>7</v>
      </c>
      <c r="G23" s="327">
        <f t="shared" si="0"/>
        <v>545</v>
      </c>
      <c r="H23" s="8">
        <v>316</v>
      </c>
      <c r="I23" s="8">
        <v>226</v>
      </c>
      <c r="J23" s="8">
        <v>3</v>
      </c>
      <c r="K23" s="8">
        <v>0</v>
      </c>
      <c r="L23" s="8">
        <f t="shared" si="1"/>
        <v>545</v>
      </c>
      <c r="M23" s="8">
        <f t="shared" si="2"/>
        <v>0</v>
      </c>
      <c r="N23" s="691"/>
    </row>
    <row r="24" spans="1:14" s="14" customFormat="1" ht="12.75">
      <c r="A24" s="291" t="s">
        <v>331</v>
      </c>
      <c r="B24" s="292" t="s">
        <v>881</v>
      </c>
      <c r="C24" s="327">
        <v>271</v>
      </c>
      <c r="D24" s="327">
        <v>85</v>
      </c>
      <c r="E24" s="327">
        <v>2</v>
      </c>
      <c r="F24" s="327" t="s">
        <v>7</v>
      </c>
      <c r="G24" s="327">
        <f t="shared" si="0"/>
        <v>358</v>
      </c>
      <c r="H24" s="8">
        <v>271</v>
      </c>
      <c r="I24" s="8">
        <v>85</v>
      </c>
      <c r="J24" s="8">
        <v>2</v>
      </c>
      <c r="K24" s="8">
        <v>0</v>
      </c>
      <c r="L24" s="8">
        <f t="shared" si="1"/>
        <v>358</v>
      </c>
      <c r="M24" s="8">
        <f t="shared" si="2"/>
        <v>0</v>
      </c>
      <c r="N24" s="691"/>
    </row>
    <row r="25" spans="1:14" s="14" customFormat="1" ht="12.75">
      <c r="A25" s="291" t="s">
        <v>332</v>
      </c>
      <c r="B25" s="292" t="s">
        <v>882</v>
      </c>
      <c r="C25" s="327">
        <v>145</v>
      </c>
      <c r="D25" s="327">
        <v>43</v>
      </c>
      <c r="E25" s="327">
        <v>2</v>
      </c>
      <c r="F25" s="327" t="s">
        <v>7</v>
      </c>
      <c r="G25" s="327">
        <f t="shared" si="0"/>
        <v>190</v>
      </c>
      <c r="H25" s="8">
        <v>145</v>
      </c>
      <c r="I25" s="8">
        <v>43</v>
      </c>
      <c r="J25" s="8">
        <v>1</v>
      </c>
      <c r="K25" s="8">
        <v>0</v>
      </c>
      <c r="L25" s="8">
        <f t="shared" si="1"/>
        <v>189</v>
      </c>
      <c r="M25" s="8">
        <f t="shared" si="2"/>
        <v>1</v>
      </c>
      <c r="N25" s="691"/>
    </row>
    <row r="26" spans="1:14" s="14" customFormat="1" ht="12.75">
      <c r="A26" s="291" t="s">
        <v>883</v>
      </c>
      <c r="B26" s="292" t="s">
        <v>884</v>
      </c>
      <c r="C26" s="327">
        <v>440</v>
      </c>
      <c r="D26" s="327">
        <v>234</v>
      </c>
      <c r="E26" s="327">
        <v>5</v>
      </c>
      <c r="F26" s="327" t="s">
        <v>7</v>
      </c>
      <c r="G26" s="327">
        <f t="shared" si="0"/>
        <v>679</v>
      </c>
      <c r="H26" s="8">
        <v>440</v>
      </c>
      <c r="I26" s="8">
        <v>234</v>
      </c>
      <c r="J26" s="8">
        <v>5</v>
      </c>
      <c r="K26" s="8">
        <v>0</v>
      </c>
      <c r="L26" s="8">
        <f t="shared" si="1"/>
        <v>679</v>
      </c>
      <c r="M26" s="8">
        <f t="shared" si="2"/>
        <v>0</v>
      </c>
      <c r="N26" s="691"/>
    </row>
    <row r="27" spans="1:14" s="14" customFormat="1" ht="12.75">
      <c r="A27" s="291" t="s">
        <v>885</v>
      </c>
      <c r="B27" s="292" t="s">
        <v>886</v>
      </c>
      <c r="C27" s="327">
        <v>224</v>
      </c>
      <c r="D27" s="327">
        <v>60</v>
      </c>
      <c r="E27" s="327">
        <v>10</v>
      </c>
      <c r="F27" s="327" t="s">
        <v>7</v>
      </c>
      <c r="G27" s="327">
        <f t="shared" si="0"/>
        <v>294</v>
      </c>
      <c r="H27" s="8">
        <v>224</v>
      </c>
      <c r="I27" s="8">
        <v>60</v>
      </c>
      <c r="J27" s="8">
        <v>10</v>
      </c>
      <c r="K27" s="8">
        <v>0</v>
      </c>
      <c r="L27" s="8">
        <f t="shared" si="1"/>
        <v>294</v>
      </c>
      <c r="M27" s="8">
        <f t="shared" si="2"/>
        <v>0</v>
      </c>
      <c r="N27" s="691"/>
    </row>
    <row r="28" spans="1:14" s="14" customFormat="1" ht="12.75">
      <c r="A28" s="291" t="s">
        <v>887</v>
      </c>
      <c r="B28" s="292" t="s">
        <v>888</v>
      </c>
      <c r="C28" s="327">
        <v>291</v>
      </c>
      <c r="D28" s="327">
        <v>96</v>
      </c>
      <c r="E28" s="327">
        <v>5</v>
      </c>
      <c r="F28" s="327" t="s">
        <v>7</v>
      </c>
      <c r="G28" s="327">
        <f t="shared" si="0"/>
        <v>392</v>
      </c>
      <c r="H28" s="8">
        <v>291</v>
      </c>
      <c r="I28" s="8">
        <v>96</v>
      </c>
      <c r="J28" s="8">
        <v>5</v>
      </c>
      <c r="K28" s="8">
        <v>0</v>
      </c>
      <c r="L28" s="8">
        <f t="shared" si="1"/>
        <v>392</v>
      </c>
      <c r="M28" s="8">
        <f t="shared" si="2"/>
        <v>0</v>
      </c>
      <c r="N28" s="691"/>
    </row>
    <row r="29" spans="1:14" s="14" customFormat="1" ht="12.75">
      <c r="A29" s="291" t="s">
        <v>889</v>
      </c>
      <c r="B29" s="292" t="s">
        <v>890</v>
      </c>
      <c r="C29" s="327">
        <v>291</v>
      </c>
      <c r="D29" s="327">
        <v>137</v>
      </c>
      <c r="E29" s="327">
        <v>8</v>
      </c>
      <c r="F29" s="327" t="s">
        <v>7</v>
      </c>
      <c r="G29" s="327">
        <f t="shared" si="0"/>
        <v>436</v>
      </c>
      <c r="H29" s="8">
        <v>291</v>
      </c>
      <c r="I29" s="8">
        <v>137</v>
      </c>
      <c r="J29" s="8">
        <v>8</v>
      </c>
      <c r="K29" s="8">
        <v>0</v>
      </c>
      <c r="L29" s="8">
        <f t="shared" si="1"/>
        <v>436</v>
      </c>
      <c r="M29" s="8">
        <f t="shared" si="2"/>
        <v>0</v>
      </c>
      <c r="N29" s="691"/>
    </row>
    <row r="30" spans="1:14" s="14" customFormat="1" ht="12.75">
      <c r="A30" s="291" t="s">
        <v>891</v>
      </c>
      <c r="B30" s="292" t="s">
        <v>892</v>
      </c>
      <c r="C30" s="327">
        <v>605</v>
      </c>
      <c r="D30" s="327">
        <v>316</v>
      </c>
      <c r="E30" s="327">
        <v>6</v>
      </c>
      <c r="F30" s="327" t="s">
        <v>7</v>
      </c>
      <c r="G30" s="327">
        <f t="shared" si="0"/>
        <v>927</v>
      </c>
      <c r="H30" s="8">
        <v>605</v>
      </c>
      <c r="I30" s="8">
        <v>316</v>
      </c>
      <c r="J30" s="8">
        <v>6</v>
      </c>
      <c r="K30" s="8">
        <v>0</v>
      </c>
      <c r="L30" s="8">
        <f t="shared" si="1"/>
        <v>927</v>
      </c>
      <c r="M30" s="8">
        <f t="shared" si="2"/>
        <v>0</v>
      </c>
      <c r="N30" s="691"/>
    </row>
    <row r="31" spans="1:14" s="14" customFormat="1" ht="12.75">
      <c r="A31" s="291" t="s">
        <v>893</v>
      </c>
      <c r="B31" s="292" t="s">
        <v>894</v>
      </c>
      <c r="C31" s="327">
        <v>249</v>
      </c>
      <c r="D31" s="327">
        <v>150</v>
      </c>
      <c r="E31" s="327">
        <v>4</v>
      </c>
      <c r="F31" s="327" t="s">
        <v>7</v>
      </c>
      <c r="G31" s="327">
        <f t="shared" si="0"/>
        <v>403</v>
      </c>
      <c r="H31" s="8">
        <v>249</v>
      </c>
      <c r="I31" s="8">
        <v>150</v>
      </c>
      <c r="J31" s="8">
        <v>4</v>
      </c>
      <c r="K31" s="8">
        <v>0</v>
      </c>
      <c r="L31" s="8">
        <f t="shared" si="1"/>
        <v>403</v>
      </c>
      <c r="M31" s="8">
        <f t="shared" si="2"/>
        <v>0</v>
      </c>
      <c r="N31" s="691"/>
    </row>
    <row r="32" spans="1:14" s="14" customFormat="1" ht="12.75">
      <c r="A32" s="291" t="s">
        <v>895</v>
      </c>
      <c r="B32" s="292" t="s">
        <v>896</v>
      </c>
      <c r="C32" s="327">
        <v>425</v>
      </c>
      <c r="D32" s="327">
        <v>267</v>
      </c>
      <c r="E32" s="327">
        <v>7</v>
      </c>
      <c r="F32" s="327" t="s">
        <v>7</v>
      </c>
      <c r="G32" s="327">
        <f t="shared" si="0"/>
        <v>699</v>
      </c>
      <c r="H32" s="8">
        <v>425</v>
      </c>
      <c r="I32" s="8">
        <v>267</v>
      </c>
      <c r="J32" s="8">
        <v>7</v>
      </c>
      <c r="K32" s="8">
        <v>0</v>
      </c>
      <c r="L32" s="8">
        <f t="shared" si="1"/>
        <v>699</v>
      </c>
      <c r="M32" s="8">
        <f t="shared" si="2"/>
        <v>0</v>
      </c>
      <c r="N32" s="691"/>
    </row>
    <row r="33" spans="1:14" s="14" customFormat="1" ht="12.75">
      <c r="A33" s="291" t="s">
        <v>897</v>
      </c>
      <c r="B33" s="292" t="s">
        <v>898</v>
      </c>
      <c r="C33" s="327">
        <v>267</v>
      </c>
      <c r="D33" s="327">
        <v>71</v>
      </c>
      <c r="E33" s="327">
        <v>3</v>
      </c>
      <c r="F33" s="327" t="s">
        <v>7</v>
      </c>
      <c r="G33" s="327">
        <f t="shared" si="0"/>
        <v>341</v>
      </c>
      <c r="H33" s="8">
        <v>267</v>
      </c>
      <c r="I33" s="8">
        <v>71</v>
      </c>
      <c r="J33" s="8">
        <v>3</v>
      </c>
      <c r="K33" s="8">
        <v>0</v>
      </c>
      <c r="L33" s="8">
        <f t="shared" si="1"/>
        <v>341</v>
      </c>
      <c r="M33" s="8">
        <f t="shared" si="2"/>
        <v>0</v>
      </c>
      <c r="N33" s="691"/>
    </row>
    <row r="34" spans="1:14" ht="12.75">
      <c r="A34" s="291" t="s">
        <v>899</v>
      </c>
      <c r="B34" s="292" t="s">
        <v>900</v>
      </c>
      <c r="C34" s="327">
        <v>275</v>
      </c>
      <c r="D34" s="327">
        <v>45</v>
      </c>
      <c r="E34" s="327">
        <v>1</v>
      </c>
      <c r="F34" s="327" t="s">
        <v>7</v>
      </c>
      <c r="G34" s="327">
        <f t="shared" si="0"/>
        <v>321</v>
      </c>
      <c r="H34" s="8">
        <v>275</v>
      </c>
      <c r="I34" s="8">
        <v>45</v>
      </c>
      <c r="J34" s="8">
        <v>1</v>
      </c>
      <c r="K34" s="8">
        <v>0</v>
      </c>
      <c r="L34" s="8">
        <f t="shared" si="1"/>
        <v>321</v>
      </c>
      <c r="M34" s="8">
        <f t="shared" si="2"/>
        <v>0</v>
      </c>
      <c r="N34" s="691"/>
    </row>
    <row r="35" spans="1:14" ht="12.75">
      <c r="A35" s="291" t="s">
        <v>901</v>
      </c>
      <c r="B35" s="292" t="s">
        <v>902</v>
      </c>
      <c r="C35" s="327">
        <v>139</v>
      </c>
      <c r="D35" s="327">
        <v>90</v>
      </c>
      <c r="E35" s="327">
        <v>4</v>
      </c>
      <c r="F35" s="327" t="s">
        <v>7</v>
      </c>
      <c r="G35" s="327">
        <f t="shared" si="0"/>
        <v>233</v>
      </c>
      <c r="H35" s="8">
        <v>139</v>
      </c>
      <c r="I35" s="8">
        <v>90</v>
      </c>
      <c r="J35" s="8">
        <v>4</v>
      </c>
      <c r="K35" s="8">
        <v>0</v>
      </c>
      <c r="L35" s="8">
        <f t="shared" si="1"/>
        <v>233</v>
      </c>
      <c r="M35" s="8">
        <f t="shared" si="2"/>
        <v>0</v>
      </c>
      <c r="N35" s="691"/>
    </row>
    <row r="36" spans="1:14" ht="12.75">
      <c r="A36" s="291" t="s">
        <v>903</v>
      </c>
      <c r="B36" s="292" t="s">
        <v>904</v>
      </c>
      <c r="C36" s="327">
        <v>205</v>
      </c>
      <c r="D36" s="327">
        <v>50</v>
      </c>
      <c r="E36" s="327">
        <v>6</v>
      </c>
      <c r="F36" s="327" t="s">
        <v>7</v>
      </c>
      <c r="G36" s="327">
        <f t="shared" si="0"/>
        <v>261</v>
      </c>
      <c r="H36" s="8">
        <v>205</v>
      </c>
      <c r="I36" s="8">
        <v>50</v>
      </c>
      <c r="J36" s="8">
        <v>5</v>
      </c>
      <c r="K36" s="8">
        <v>0</v>
      </c>
      <c r="L36" s="8">
        <f t="shared" si="1"/>
        <v>260</v>
      </c>
      <c r="M36" s="8">
        <f t="shared" si="2"/>
        <v>1</v>
      </c>
      <c r="N36" s="691"/>
    </row>
    <row r="37" spans="1:14" ht="12.75">
      <c r="A37" s="291" t="s">
        <v>905</v>
      </c>
      <c r="B37" s="292" t="s">
        <v>906</v>
      </c>
      <c r="C37" s="327">
        <v>219</v>
      </c>
      <c r="D37" s="327">
        <v>40</v>
      </c>
      <c r="E37" s="327">
        <v>5</v>
      </c>
      <c r="F37" s="327" t="s">
        <v>7</v>
      </c>
      <c r="G37" s="327">
        <f t="shared" si="0"/>
        <v>264</v>
      </c>
      <c r="H37" s="8">
        <v>219</v>
      </c>
      <c r="I37" s="8">
        <v>40</v>
      </c>
      <c r="J37" s="8">
        <v>5</v>
      </c>
      <c r="K37" s="8">
        <v>0</v>
      </c>
      <c r="L37" s="8">
        <f t="shared" si="1"/>
        <v>264</v>
      </c>
      <c r="M37" s="8">
        <f t="shared" si="2"/>
        <v>0</v>
      </c>
      <c r="N37" s="691"/>
    </row>
    <row r="38" spans="1:14" ht="12.75">
      <c r="A38" s="291" t="s">
        <v>907</v>
      </c>
      <c r="B38" s="293" t="s">
        <v>908</v>
      </c>
      <c r="C38" s="327">
        <v>126</v>
      </c>
      <c r="D38" s="327">
        <v>93</v>
      </c>
      <c r="E38" s="327">
        <v>3</v>
      </c>
      <c r="F38" s="327" t="s">
        <v>7</v>
      </c>
      <c r="G38" s="327">
        <f t="shared" si="0"/>
        <v>222</v>
      </c>
      <c r="H38" s="8">
        <v>126</v>
      </c>
      <c r="I38" s="8">
        <v>93</v>
      </c>
      <c r="J38" s="8">
        <v>0</v>
      </c>
      <c r="K38" s="8">
        <v>0</v>
      </c>
      <c r="L38" s="8">
        <f t="shared" si="1"/>
        <v>219</v>
      </c>
      <c r="M38" s="8">
        <f t="shared" si="2"/>
        <v>3</v>
      </c>
      <c r="N38" s="691"/>
    </row>
    <row r="39" spans="1:14" ht="12.75">
      <c r="A39" s="291" t="s">
        <v>909</v>
      </c>
      <c r="B39" s="293" t="s">
        <v>910</v>
      </c>
      <c r="C39" s="327">
        <v>128</v>
      </c>
      <c r="D39" s="327">
        <v>12</v>
      </c>
      <c r="E39" s="327">
        <v>2</v>
      </c>
      <c r="F39" s="327" t="s">
        <v>7</v>
      </c>
      <c r="G39" s="327">
        <f t="shared" si="0"/>
        <v>142</v>
      </c>
      <c r="H39" s="8">
        <v>128</v>
      </c>
      <c r="I39" s="8">
        <v>12</v>
      </c>
      <c r="J39" s="8">
        <v>0</v>
      </c>
      <c r="K39" s="8">
        <v>0</v>
      </c>
      <c r="L39" s="8">
        <f t="shared" si="1"/>
        <v>140</v>
      </c>
      <c r="M39" s="8">
        <f t="shared" si="2"/>
        <v>2</v>
      </c>
      <c r="N39" s="691"/>
    </row>
    <row r="40" spans="1:14" ht="12.75">
      <c r="A40" s="291" t="s">
        <v>911</v>
      </c>
      <c r="B40" s="293" t="s">
        <v>912</v>
      </c>
      <c r="C40" s="8">
        <v>172</v>
      </c>
      <c r="D40" s="8">
        <v>63</v>
      </c>
      <c r="E40" s="8">
        <v>1</v>
      </c>
      <c r="F40" s="8" t="s">
        <v>7</v>
      </c>
      <c r="G40" s="327">
        <f t="shared" si="0"/>
        <v>236</v>
      </c>
      <c r="H40" s="8">
        <v>172</v>
      </c>
      <c r="I40" s="8">
        <v>63</v>
      </c>
      <c r="J40" s="8">
        <v>0</v>
      </c>
      <c r="K40" s="8">
        <v>0</v>
      </c>
      <c r="L40" s="8">
        <f t="shared" si="1"/>
        <v>235</v>
      </c>
      <c r="M40" s="8">
        <f t="shared" si="2"/>
        <v>1</v>
      </c>
      <c r="N40" s="691"/>
    </row>
    <row r="41" spans="1:14" ht="12.75">
      <c r="A41" s="291" t="s">
        <v>913</v>
      </c>
      <c r="B41" s="293" t="s">
        <v>914</v>
      </c>
      <c r="C41" s="8">
        <v>123</v>
      </c>
      <c r="D41" s="8">
        <v>48</v>
      </c>
      <c r="E41" s="8">
        <v>0</v>
      </c>
      <c r="F41" s="8" t="s">
        <v>7</v>
      </c>
      <c r="G41" s="327">
        <f t="shared" si="0"/>
        <v>171</v>
      </c>
      <c r="H41" s="8">
        <v>123</v>
      </c>
      <c r="I41" s="8">
        <v>48</v>
      </c>
      <c r="J41" s="8">
        <v>0</v>
      </c>
      <c r="K41" s="8">
        <v>0</v>
      </c>
      <c r="L41" s="8">
        <f t="shared" si="1"/>
        <v>171</v>
      </c>
      <c r="M41" s="8">
        <f t="shared" si="2"/>
        <v>0</v>
      </c>
      <c r="N41" s="691"/>
    </row>
    <row r="42" spans="1:14" ht="25.5">
      <c r="A42" s="291" t="s">
        <v>915</v>
      </c>
      <c r="B42" s="293" t="s">
        <v>916</v>
      </c>
      <c r="C42" s="8">
        <v>75</v>
      </c>
      <c r="D42" s="8">
        <v>102</v>
      </c>
      <c r="E42" s="8">
        <v>2</v>
      </c>
      <c r="F42" s="8" t="s">
        <v>7</v>
      </c>
      <c r="G42" s="327">
        <f t="shared" si="0"/>
        <v>179</v>
      </c>
      <c r="H42" s="8">
        <v>75</v>
      </c>
      <c r="I42" s="8">
        <v>102</v>
      </c>
      <c r="J42" s="8">
        <v>0</v>
      </c>
      <c r="K42" s="8">
        <v>0</v>
      </c>
      <c r="L42" s="8">
        <f t="shared" si="1"/>
        <v>177</v>
      </c>
      <c r="M42" s="8">
        <f t="shared" si="2"/>
        <v>2</v>
      </c>
      <c r="N42" s="691"/>
    </row>
    <row r="43" spans="1:14" ht="25.5">
      <c r="A43" s="291" t="s">
        <v>917</v>
      </c>
      <c r="B43" s="293" t="s">
        <v>918</v>
      </c>
      <c r="C43" s="8">
        <v>133</v>
      </c>
      <c r="D43" s="8">
        <v>31</v>
      </c>
      <c r="E43" s="8">
        <v>5</v>
      </c>
      <c r="F43" s="8" t="s">
        <v>7</v>
      </c>
      <c r="G43" s="327">
        <f t="shared" si="0"/>
        <v>169</v>
      </c>
      <c r="H43" s="8">
        <v>133</v>
      </c>
      <c r="I43" s="8">
        <v>31</v>
      </c>
      <c r="J43" s="8">
        <v>0</v>
      </c>
      <c r="K43" s="8">
        <v>0</v>
      </c>
      <c r="L43" s="8">
        <f t="shared" si="1"/>
        <v>164</v>
      </c>
      <c r="M43" s="8">
        <f t="shared" si="2"/>
        <v>5</v>
      </c>
      <c r="N43" s="691"/>
    </row>
    <row r="44" spans="1:14" ht="12.75">
      <c r="A44" s="3" t="s">
        <v>19</v>
      </c>
      <c r="B44" s="9"/>
      <c r="C44" s="8">
        <f>SUM(C11:C43)</f>
        <v>8625</v>
      </c>
      <c r="D44" s="8">
        <f aca="true" t="shared" si="3" ref="D44:M44">SUM(D11:D43)</f>
        <v>4107</v>
      </c>
      <c r="E44" s="8">
        <f t="shared" si="3"/>
        <v>152</v>
      </c>
      <c r="F44" s="8">
        <f t="shared" si="3"/>
        <v>0</v>
      </c>
      <c r="G44" s="8">
        <f t="shared" si="3"/>
        <v>12884</v>
      </c>
      <c r="H44" s="8">
        <f t="shared" si="3"/>
        <v>8625</v>
      </c>
      <c r="I44" s="8">
        <f t="shared" si="3"/>
        <v>4107</v>
      </c>
      <c r="J44" s="8">
        <f t="shared" si="3"/>
        <v>136</v>
      </c>
      <c r="K44" s="8">
        <f t="shared" si="3"/>
        <v>0</v>
      </c>
      <c r="L44" s="8">
        <f t="shared" si="3"/>
        <v>12868</v>
      </c>
      <c r="M44" s="8">
        <f t="shared" si="3"/>
        <v>16</v>
      </c>
      <c r="N44" s="692"/>
    </row>
    <row r="45" spans="1:14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12.75">
      <c r="A46" s="10" t="s">
        <v>8</v>
      </c>
    </row>
    <row r="47" ht="12.75">
      <c r="A47" t="s">
        <v>9</v>
      </c>
    </row>
    <row r="48" spans="1:14" ht="12.75">
      <c r="A48" t="s">
        <v>10</v>
      </c>
      <c r="K48" s="11" t="s">
        <v>11</v>
      </c>
      <c r="L48" s="11" t="s">
        <v>11</v>
      </c>
      <c r="M48" s="11"/>
      <c r="N48" s="11" t="s">
        <v>11</v>
      </c>
    </row>
    <row r="49" spans="1:12" ht="12.75">
      <c r="A49" s="15" t="s">
        <v>443</v>
      </c>
      <c r="J49" s="11"/>
      <c r="K49" s="11"/>
      <c r="L49" s="11"/>
    </row>
    <row r="50" spans="3:13" ht="12.75">
      <c r="C50" s="15" t="s">
        <v>444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5:14" ht="12.75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5:14" ht="12.75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82"/>
      <c r="B53" s="182"/>
      <c r="I53" s="552"/>
      <c r="J53" s="552"/>
      <c r="L53" s="559" t="s">
        <v>13</v>
      </c>
      <c r="M53" s="552"/>
      <c r="N53" s="552"/>
    </row>
    <row r="54" spans="1:14" ht="15.75" customHeight="1">
      <c r="A54" s="182" t="s">
        <v>12</v>
      </c>
      <c r="C54" s="1"/>
      <c r="D54" s="581" t="s">
        <v>13</v>
      </c>
      <c r="E54" s="581"/>
      <c r="F54" s="14"/>
      <c r="I54" s="552"/>
      <c r="J54" s="552"/>
      <c r="K54" s="560" t="s">
        <v>14</v>
      </c>
      <c r="L54" s="560"/>
      <c r="M54" s="552"/>
      <c r="N54" s="552"/>
    </row>
    <row r="55" spans="1:14" ht="15.75" customHeight="1">
      <c r="A55" s="182"/>
      <c r="B55" s="182"/>
      <c r="C55" s="687" t="s">
        <v>997</v>
      </c>
      <c r="D55" s="687"/>
      <c r="E55" s="687"/>
      <c r="F55" s="687"/>
      <c r="K55" s="560" t="s">
        <v>998</v>
      </c>
      <c r="L55" s="560"/>
      <c r="M55" s="30"/>
      <c r="N55" s="30"/>
    </row>
    <row r="56" spans="9:13" ht="12.75">
      <c r="I56" s="561"/>
      <c r="J56" s="561"/>
      <c r="K56" s="187" t="s">
        <v>86</v>
      </c>
      <c r="L56" s="184"/>
      <c r="M56" s="561"/>
    </row>
    <row r="57" spans="1:14" ht="12.75">
      <c r="A57" s="682"/>
      <c r="B57" s="682"/>
      <c r="C57" s="682"/>
      <c r="D57" s="682"/>
      <c r="E57" s="682"/>
      <c r="F57" s="682"/>
      <c r="G57" s="682"/>
      <c r="H57" s="682"/>
      <c r="I57" s="682"/>
      <c r="J57" s="682"/>
      <c r="K57" s="682"/>
      <c r="L57" s="682"/>
      <c r="M57" s="682"/>
      <c r="N57" s="682"/>
    </row>
  </sheetData>
  <sheetProtection/>
  <mergeCells count="16">
    <mergeCell ref="D54:E54"/>
    <mergeCell ref="C55:F55"/>
    <mergeCell ref="A57:N57"/>
    <mergeCell ref="N8:N9"/>
    <mergeCell ref="A8:A9"/>
    <mergeCell ref="B8:B9"/>
    <mergeCell ref="C8:G8"/>
    <mergeCell ref="H8:L8"/>
    <mergeCell ref="N11:N44"/>
    <mergeCell ref="M8:M9"/>
    <mergeCell ref="A7:B7"/>
    <mergeCell ref="D1:J1"/>
    <mergeCell ref="A2:N2"/>
    <mergeCell ref="A3:N3"/>
    <mergeCell ref="A5:N5"/>
    <mergeCell ref="L7:N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90" zoomScaleNormal="90" zoomScaleSheetLayoutView="80" zoomScalePageLayoutView="0" workbookViewId="0" topLeftCell="A28">
      <selection activeCell="G46" sqref="G46"/>
    </sheetView>
  </sheetViews>
  <sheetFormatPr defaultColWidth="9.140625" defaultRowHeight="12.75"/>
  <cols>
    <col min="1" max="1" width="7.140625" style="15" customWidth="1"/>
    <col min="2" max="2" width="15.421875" style="15" bestFit="1" customWidth="1"/>
    <col min="3" max="3" width="10.28125" style="15" customWidth="1"/>
    <col min="4" max="4" width="9.28125" style="15" customWidth="1"/>
    <col min="5" max="6" width="9.140625" style="15" customWidth="1"/>
    <col min="7" max="7" width="11.7109375" style="15" customWidth="1"/>
    <col min="8" max="8" width="11.00390625" style="15" customWidth="1"/>
    <col min="9" max="9" width="9.7109375" style="15" customWidth="1"/>
    <col min="10" max="10" width="9.57421875" style="15" customWidth="1"/>
    <col min="11" max="11" width="11.7109375" style="15" customWidth="1"/>
    <col min="12" max="12" width="10.7109375" style="15" customWidth="1"/>
    <col min="13" max="13" width="10.57421875" style="15" customWidth="1"/>
    <col min="14" max="14" width="8.7109375" style="15" customWidth="1"/>
    <col min="15" max="15" width="8.8515625" style="15" customWidth="1"/>
    <col min="16" max="16" width="9.140625" style="15" customWidth="1"/>
    <col min="17" max="17" width="11.00390625" style="15" customWidth="1"/>
    <col min="18" max="16384" width="9.140625" style="15" customWidth="1"/>
  </cols>
  <sheetData>
    <row r="1" spans="15:17" ht="12.75" customHeight="1">
      <c r="O1" s="616" t="s">
        <v>62</v>
      </c>
      <c r="P1" s="616"/>
      <c r="Q1" s="616"/>
    </row>
    <row r="2" spans="1:16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37"/>
      <c r="N2" s="37"/>
      <c r="O2" s="37"/>
      <c r="P2" s="37"/>
    </row>
    <row r="3" spans="1:16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36"/>
      <c r="N3" s="36"/>
      <c r="O3" s="36"/>
      <c r="P3" s="36"/>
    </row>
    <row r="4" ht="11.25" customHeight="1"/>
    <row r="5" spans="1:15" ht="15.75" customHeight="1">
      <c r="A5" s="694" t="s">
        <v>664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</row>
    <row r="7" spans="1:17" ht="17.25" customHeight="1">
      <c r="A7" s="580" t="s">
        <v>919</v>
      </c>
      <c r="B7" s="580"/>
      <c r="N7" s="678" t="s">
        <v>827</v>
      </c>
      <c r="O7" s="678"/>
      <c r="P7" s="678"/>
      <c r="Q7" s="678"/>
    </row>
    <row r="8" spans="1:17" ht="24" customHeight="1">
      <c r="A8" s="586" t="s">
        <v>2</v>
      </c>
      <c r="B8" s="586" t="s">
        <v>3</v>
      </c>
      <c r="C8" s="614" t="s">
        <v>665</v>
      </c>
      <c r="D8" s="614"/>
      <c r="E8" s="614"/>
      <c r="F8" s="614"/>
      <c r="G8" s="614"/>
      <c r="H8" s="696" t="s">
        <v>702</v>
      </c>
      <c r="I8" s="614"/>
      <c r="J8" s="614"/>
      <c r="K8" s="614"/>
      <c r="L8" s="614"/>
      <c r="M8" s="622" t="s">
        <v>116</v>
      </c>
      <c r="N8" s="697"/>
      <c r="O8" s="697"/>
      <c r="P8" s="697"/>
      <c r="Q8" s="623"/>
    </row>
    <row r="9" spans="1:18" s="14" customFormat="1" ht="60" customHeight="1">
      <c r="A9" s="586"/>
      <c r="B9" s="586"/>
      <c r="C9" s="5" t="s">
        <v>217</v>
      </c>
      <c r="D9" s="5" t="s">
        <v>218</v>
      </c>
      <c r="E9" s="5" t="s">
        <v>370</v>
      </c>
      <c r="F9" s="5" t="s">
        <v>225</v>
      </c>
      <c r="G9" s="5" t="s">
        <v>122</v>
      </c>
      <c r="H9" s="92" t="s">
        <v>217</v>
      </c>
      <c r="I9" s="5" t="s">
        <v>218</v>
      </c>
      <c r="J9" s="5" t="s">
        <v>370</v>
      </c>
      <c r="K9" s="7" t="s">
        <v>225</v>
      </c>
      <c r="L9" s="5" t="s">
        <v>373</v>
      </c>
      <c r="M9" s="5" t="s">
        <v>217</v>
      </c>
      <c r="N9" s="5" t="s">
        <v>218</v>
      </c>
      <c r="O9" s="5" t="s">
        <v>370</v>
      </c>
      <c r="P9" s="7" t="s">
        <v>225</v>
      </c>
      <c r="Q9" s="5" t="s">
        <v>124</v>
      </c>
      <c r="R9" s="26"/>
    </row>
    <row r="10" spans="1:17" s="58" customFormat="1" ht="12.75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  <c r="Q10" s="57">
        <v>17</v>
      </c>
    </row>
    <row r="11" spans="1:19" s="58" customFormat="1" ht="12.75">
      <c r="A11" s="291" t="s">
        <v>273</v>
      </c>
      <c r="B11" s="292" t="s">
        <v>868</v>
      </c>
      <c r="C11" s="57">
        <v>66409</v>
      </c>
      <c r="D11" s="57">
        <v>7118</v>
      </c>
      <c r="E11" s="57">
        <v>0</v>
      </c>
      <c r="F11" s="57" t="s">
        <v>7</v>
      </c>
      <c r="G11" s="57">
        <f>SUM(C11:F11)</f>
        <v>73527</v>
      </c>
      <c r="H11" s="294">
        <v>64447</v>
      </c>
      <c r="I11" s="294">
        <v>6907</v>
      </c>
      <c r="J11" s="57">
        <v>0</v>
      </c>
      <c r="K11" s="57" t="s">
        <v>7</v>
      </c>
      <c r="L11" s="19">
        <f>SUM(H11:K11)</f>
        <v>71354</v>
      </c>
      <c r="M11" s="57">
        <f>ROUND(H11*210,0)</f>
        <v>13533870</v>
      </c>
      <c r="N11" s="57">
        <f>ROUND(I11*210,0)</f>
        <v>1450470</v>
      </c>
      <c r="O11" s="57">
        <f>ROUND(J11*312,0)</f>
        <v>0</v>
      </c>
      <c r="P11" s="57" t="s">
        <v>7</v>
      </c>
      <c r="Q11" s="57">
        <f>SUM(M11:P11)</f>
        <v>14984340</v>
      </c>
      <c r="S11" s="58">
        <f>G11-L11</f>
        <v>2173</v>
      </c>
    </row>
    <row r="12" spans="1:19" s="58" customFormat="1" ht="12.75">
      <c r="A12" s="291" t="s">
        <v>274</v>
      </c>
      <c r="B12" s="292" t="s">
        <v>869</v>
      </c>
      <c r="C12" s="57">
        <v>152307</v>
      </c>
      <c r="D12" s="57">
        <v>7154</v>
      </c>
      <c r="E12" s="57">
        <v>0</v>
      </c>
      <c r="F12" s="57" t="s">
        <v>7</v>
      </c>
      <c r="G12" s="57">
        <f aca="true" t="shared" si="0" ref="G12:G43">SUM(C12:F12)</f>
        <v>159461</v>
      </c>
      <c r="H12" s="294">
        <v>147807</v>
      </c>
      <c r="I12" s="294">
        <v>6942</v>
      </c>
      <c r="J12" s="57">
        <v>0</v>
      </c>
      <c r="K12" s="57" t="s">
        <v>7</v>
      </c>
      <c r="L12" s="19">
        <f aca="true" t="shared" si="1" ref="L12:L43">SUM(H12:K12)</f>
        <v>154749</v>
      </c>
      <c r="M12" s="57">
        <f aca="true" t="shared" si="2" ref="M12:N43">ROUND(H12*210,0)</f>
        <v>31039470</v>
      </c>
      <c r="N12" s="57">
        <f aca="true" t="shared" si="3" ref="N12:N26">ROUND(I12*210,0)</f>
        <v>1457820</v>
      </c>
      <c r="O12" s="57">
        <f aca="true" t="shared" si="4" ref="O12:O43">ROUND(J12*312,0)</f>
        <v>0</v>
      </c>
      <c r="P12" s="57" t="s">
        <v>7</v>
      </c>
      <c r="Q12" s="57">
        <f aca="true" t="shared" si="5" ref="Q12:Q43">SUM(M12:P12)</f>
        <v>32497290</v>
      </c>
      <c r="S12" s="58">
        <f aca="true" t="shared" si="6" ref="S12:S44">G12-L12</f>
        <v>4712</v>
      </c>
    </row>
    <row r="13" spans="1:19" s="58" customFormat="1" ht="12.75">
      <c r="A13" s="291" t="s">
        <v>275</v>
      </c>
      <c r="B13" s="292" t="s">
        <v>870</v>
      </c>
      <c r="C13" s="57">
        <v>70051</v>
      </c>
      <c r="D13" s="57">
        <v>6199</v>
      </c>
      <c r="E13" s="57">
        <v>0</v>
      </c>
      <c r="F13" s="57" t="s">
        <v>7</v>
      </c>
      <c r="G13" s="57">
        <f t="shared" si="0"/>
        <v>76250</v>
      </c>
      <c r="H13" s="294">
        <v>67981</v>
      </c>
      <c r="I13" s="294">
        <v>6016</v>
      </c>
      <c r="J13" s="57">
        <v>0</v>
      </c>
      <c r="K13" s="57" t="s">
        <v>7</v>
      </c>
      <c r="L13" s="19">
        <f t="shared" si="1"/>
        <v>73997</v>
      </c>
      <c r="M13" s="57">
        <f t="shared" si="2"/>
        <v>14276010</v>
      </c>
      <c r="N13" s="57">
        <f t="shared" si="3"/>
        <v>1263360</v>
      </c>
      <c r="O13" s="57">
        <f t="shared" si="4"/>
        <v>0</v>
      </c>
      <c r="P13" s="57" t="s">
        <v>7</v>
      </c>
      <c r="Q13" s="57">
        <f t="shared" si="5"/>
        <v>15539370</v>
      </c>
      <c r="S13" s="58">
        <f t="shared" si="6"/>
        <v>2253</v>
      </c>
    </row>
    <row r="14" spans="1:19" s="58" customFormat="1" ht="12.75">
      <c r="A14" s="291" t="s">
        <v>276</v>
      </c>
      <c r="B14" s="292" t="s">
        <v>871</v>
      </c>
      <c r="C14" s="57">
        <v>150696</v>
      </c>
      <c r="D14" s="57">
        <v>5486</v>
      </c>
      <c r="E14" s="57">
        <v>0</v>
      </c>
      <c r="F14" s="57" t="s">
        <v>7</v>
      </c>
      <c r="G14" s="57">
        <f t="shared" si="0"/>
        <v>156182</v>
      </c>
      <c r="H14" s="294">
        <v>146243</v>
      </c>
      <c r="I14" s="294">
        <v>5324</v>
      </c>
      <c r="J14" s="57">
        <v>0</v>
      </c>
      <c r="K14" s="57" t="s">
        <v>7</v>
      </c>
      <c r="L14" s="19">
        <f t="shared" si="1"/>
        <v>151567</v>
      </c>
      <c r="M14" s="57">
        <f t="shared" si="2"/>
        <v>30711030</v>
      </c>
      <c r="N14" s="57">
        <f t="shared" si="3"/>
        <v>1118040</v>
      </c>
      <c r="O14" s="57">
        <f t="shared" si="4"/>
        <v>0</v>
      </c>
      <c r="P14" s="57" t="s">
        <v>7</v>
      </c>
      <c r="Q14" s="57">
        <f t="shared" si="5"/>
        <v>31829070</v>
      </c>
      <c r="S14" s="58">
        <f t="shared" si="6"/>
        <v>4615</v>
      </c>
    </row>
    <row r="15" spans="1:19" s="58" customFormat="1" ht="12.75">
      <c r="A15" s="291" t="s">
        <v>277</v>
      </c>
      <c r="B15" s="292" t="s">
        <v>872</v>
      </c>
      <c r="C15" s="57">
        <v>44174</v>
      </c>
      <c r="D15" s="57">
        <v>7357</v>
      </c>
      <c r="E15" s="57">
        <v>0</v>
      </c>
      <c r="F15" s="57" t="s">
        <v>7</v>
      </c>
      <c r="G15" s="57">
        <f t="shared" si="0"/>
        <v>51531</v>
      </c>
      <c r="H15" s="294">
        <v>42869</v>
      </c>
      <c r="I15" s="294">
        <v>7139</v>
      </c>
      <c r="J15" s="57">
        <v>0</v>
      </c>
      <c r="K15" s="57" t="s">
        <v>7</v>
      </c>
      <c r="L15" s="19">
        <f t="shared" si="1"/>
        <v>50008</v>
      </c>
      <c r="M15" s="57">
        <f t="shared" si="2"/>
        <v>9002490</v>
      </c>
      <c r="N15" s="57">
        <f t="shared" si="3"/>
        <v>1499190</v>
      </c>
      <c r="O15" s="57">
        <f t="shared" si="4"/>
        <v>0</v>
      </c>
      <c r="P15" s="57" t="s">
        <v>7</v>
      </c>
      <c r="Q15" s="57">
        <f t="shared" si="5"/>
        <v>10501680</v>
      </c>
      <c r="S15" s="58">
        <f t="shared" si="6"/>
        <v>1523</v>
      </c>
    </row>
    <row r="16" spans="1:19" s="58" customFormat="1" ht="12.75">
      <c r="A16" s="291" t="s">
        <v>278</v>
      </c>
      <c r="B16" s="292" t="s">
        <v>873</v>
      </c>
      <c r="C16" s="57">
        <v>93649</v>
      </c>
      <c r="D16" s="57">
        <v>2366</v>
      </c>
      <c r="E16" s="57">
        <v>0</v>
      </c>
      <c r="F16" s="57" t="s">
        <v>7</v>
      </c>
      <c r="G16" s="57">
        <f t="shared" si="0"/>
        <v>96015</v>
      </c>
      <c r="H16" s="294">
        <v>90882</v>
      </c>
      <c r="I16" s="294">
        <v>2296</v>
      </c>
      <c r="J16" s="57">
        <v>0</v>
      </c>
      <c r="K16" s="57" t="s">
        <v>7</v>
      </c>
      <c r="L16" s="19">
        <f t="shared" si="1"/>
        <v>93178</v>
      </c>
      <c r="M16" s="57">
        <f t="shared" si="2"/>
        <v>19085220</v>
      </c>
      <c r="N16" s="57">
        <f t="shared" si="3"/>
        <v>482160</v>
      </c>
      <c r="O16" s="57">
        <f t="shared" si="4"/>
        <v>0</v>
      </c>
      <c r="P16" s="57" t="s">
        <v>7</v>
      </c>
      <c r="Q16" s="57">
        <f t="shared" si="5"/>
        <v>19567380</v>
      </c>
      <c r="S16" s="58">
        <f t="shared" si="6"/>
        <v>2837</v>
      </c>
    </row>
    <row r="17" spans="1:19" s="58" customFormat="1" ht="12.75">
      <c r="A17" s="291" t="s">
        <v>279</v>
      </c>
      <c r="B17" s="292" t="s">
        <v>874</v>
      </c>
      <c r="C17" s="57">
        <v>58154</v>
      </c>
      <c r="D17" s="57">
        <v>6737</v>
      </c>
      <c r="E17" s="57">
        <v>0</v>
      </c>
      <c r="F17" s="57" t="s">
        <v>7</v>
      </c>
      <c r="G17" s="57">
        <f t="shared" si="0"/>
        <v>64891</v>
      </c>
      <c r="H17" s="294">
        <v>56436</v>
      </c>
      <c r="I17" s="294">
        <v>6538</v>
      </c>
      <c r="J17" s="57">
        <v>0</v>
      </c>
      <c r="K17" s="57" t="s">
        <v>7</v>
      </c>
      <c r="L17" s="19">
        <f t="shared" si="1"/>
        <v>62974</v>
      </c>
      <c r="M17" s="57">
        <f t="shared" si="2"/>
        <v>11851560</v>
      </c>
      <c r="N17" s="57">
        <f t="shared" si="3"/>
        <v>1372980</v>
      </c>
      <c r="O17" s="57">
        <f t="shared" si="4"/>
        <v>0</v>
      </c>
      <c r="P17" s="57" t="s">
        <v>7</v>
      </c>
      <c r="Q17" s="57">
        <f t="shared" si="5"/>
        <v>13224540</v>
      </c>
      <c r="S17" s="58">
        <f t="shared" si="6"/>
        <v>1917</v>
      </c>
    </row>
    <row r="18" spans="1:19" s="58" customFormat="1" ht="12.75">
      <c r="A18" s="291" t="s">
        <v>280</v>
      </c>
      <c r="B18" s="292" t="s">
        <v>875</v>
      </c>
      <c r="C18" s="57">
        <v>175912</v>
      </c>
      <c r="D18" s="57">
        <v>16030</v>
      </c>
      <c r="E18" s="57">
        <v>0</v>
      </c>
      <c r="F18" s="57" t="s">
        <v>7</v>
      </c>
      <c r="G18" s="57">
        <f t="shared" si="0"/>
        <v>191942</v>
      </c>
      <c r="H18" s="294">
        <v>170714</v>
      </c>
      <c r="I18" s="294">
        <v>15556</v>
      </c>
      <c r="J18" s="57">
        <v>0</v>
      </c>
      <c r="K18" s="57" t="s">
        <v>7</v>
      </c>
      <c r="L18" s="19">
        <f t="shared" si="1"/>
        <v>186270</v>
      </c>
      <c r="M18" s="57">
        <f t="shared" si="2"/>
        <v>35849940</v>
      </c>
      <c r="N18" s="57">
        <f t="shared" si="3"/>
        <v>3266760</v>
      </c>
      <c r="O18" s="57">
        <f t="shared" si="4"/>
        <v>0</v>
      </c>
      <c r="P18" s="57" t="s">
        <v>7</v>
      </c>
      <c r="Q18" s="57">
        <f t="shared" si="5"/>
        <v>39116700</v>
      </c>
      <c r="S18" s="58">
        <f t="shared" si="6"/>
        <v>5672</v>
      </c>
    </row>
    <row r="19" spans="1:19" s="58" customFormat="1" ht="12.75">
      <c r="A19" s="291" t="s">
        <v>299</v>
      </c>
      <c r="B19" s="292" t="s">
        <v>876</v>
      </c>
      <c r="C19" s="57">
        <v>94757</v>
      </c>
      <c r="D19" s="57">
        <v>1454</v>
      </c>
      <c r="E19" s="57">
        <v>0</v>
      </c>
      <c r="F19" s="57" t="s">
        <v>7</v>
      </c>
      <c r="G19" s="57">
        <f t="shared" si="0"/>
        <v>96211</v>
      </c>
      <c r="H19" s="294">
        <v>91957</v>
      </c>
      <c r="I19" s="294">
        <v>1411</v>
      </c>
      <c r="J19" s="57">
        <v>0</v>
      </c>
      <c r="K19" s="57" t="s">
        <v>7</v>
      </c>
      <c r="L19" s="19">
        <f t="shared" si="1"/>
        <v>93368</v>
      </c>
      <c r="M19" s="57">
        <f t="shared" si="2"/>
        <v>19310970</v>
      </c>
      <c r="N19" s="57">
        <f t="shared" si="3"/>
        <v>296310</v>
      </c>
      <c r="O19" s="57">
        <f t="shared" si="4"/>
        <v>0</v>
      </c>
      <c r="P19" s="57" t="s">
        <v>7</v>
      </c>
      <c r="Q19" s="57">
        <f t="shared" si="5"/>
        <v>19607280</v>
      </c>
      <c r="S19" s="58">
        <f t="shared" si="6"/>
        <v>2843</v>
      </c>
    </row>
    <row r="20" spans="1:19" s="58" customFormat="1" ht="12.75">
      <c r="A20" s="291" t="s">
        <v>300</v>
      </c>
      <c r="B20" s="292" t="s">
        <v>877</v>
      </c>
      <c r="C20" s="57">
        <v>13957</v>
      </c>
      <c r="D20" s="57">
        <v>847</v>
      </c>
      <c r="E20" s="57">
        <v>0</v>
      </c>
      <c r="F20" s="57" t="s">
        <v>7</v>
      </c>
      <c r="G20" s="57">
        <f t="shared" si="0"/>
        <v>14804</v>
      </c>
      <c r="H20" s="294">
        <v>13545</v>
      </c>
      <c r="I20" s="294">
        <v>822</v>
      </c>
      <c r="J20" s="57">
        <v>0</v>
      </c>
      <c r="K20" s="57" t="s">
        <v>7</v>
      </c>
      <c r="L20" s="19">
        <f t="shared" si="1"/>
        <v>14367</v>
      </c>
      <c r="M20" s="57">
        <f t="shared" si="2"/>
        <v>2844450</v>
      </c>
      <c r="N20" s="57">
        <f t="shared" si="3"/>
        <v>172620</v>
      </c>
      <c r="O20" s="57">
        <f t="shared" si="4"/>
        <v>0</v>
      </c>
      <c r="P20" s="57" t="s">
        <v>7</v>
      </c>
      <c r="Q20" s="57">
        <f t="shared" si="5"/>
        <v>3017070</v>
      </c>
      <c r="S20" s="58">
        <f t="shared" si="6"/>
        <v>437</v>
      </c>
    </row>
    <row r="21" spans="1:19" s="58" customFormat="1" ht="12.75">
      <c r="A21" s="291" t="s">
        <v>301</v>
      </c>
      <c r="B21" s="292" t="s">
        <v>878</v>
      </c>
      <c r="C21" s="57">
        <v>107569</v>
      </c>
      <c r="D21" s="57">
        <v>4928</v>
      </c>
      <c r="E21" s="57">
        <v>0</v>
      </c>
      <c r="F21" s="57" t="s">
        <v>7</v>
      </c>
      <c r="G21" s="57">
        <f t="shared" si="0"/>
        <v>112497</v>
      </c>
      <c r="H21" s="294">
        <v>104390</v>
      </c>
      <c r="I21" s="294">
        <v>4783</v>
      </c>
      <c r="J21" s="57">
        <v>0</v>
      </c>
      <c r="K21" s="57" t="s">
        <v>7</v>
      </c>
      <c r="L21" s="19">
        <f t="shared" si="1"/>
        <v>109173</v>
      </c>
      <c r="M21" s="57">
        <f t="shared" si="2"/>
        <v>21921900</v>
      </c>
      <c r="N21" s="57">
        <f t="shared" si="3"/>
        <v>1004430</v>
      </c>
      <c r="O21" s="57">
        <f t="shared" si="4"/>
        <v>0</v>
      </c>
      <c r="P21" s="57" t="s">
        <v>7</v>
      </c>
      <c r="Q21" s="57">
        <f t="shared" si="5"/>
        <v>22926330</v>
      </c>
      <c r="S21" s="58">
        <f t="shared" si="6"/>
        <v>3324</v>
      </c>
    </row>
    <row r="22" spans="1:19" s="58" customFormat="1" ht="12.75">
      <c r="A22" s="291" t="s">
        <v>329</v>
      </c>
      <c r="B22" s="292" t="s">
        <v>879</v>
      </c>
      <c r="C22" s="57">
        <v>73611</v>
      </c>
      <c r="D22" s="57">
        <v>1386</v>
      </c>
      <c r="E22" s="57">
        <v>0</v>
      </c>
      <c r="F22" s="57" t="s">
        <v>7</v>
      </c>
      <c r="G22" s="57">
        <f t="shared" si="0"/>
        <v>74997</v>
      </c>
      <c r="H22" s="294">
        <v>71436</v>
      </c>
      <c r="I22" s="294">
        <v>1345</v>
      </c>
      <c r="J22" s="57">
        <v>0</v>
      </c>
      <c r="K22" s="57" t="s">
        <v>7</v>
      </c>
      <c r="L22" s="19">
        <f t="shared" si="1"/>
        <v>72781</v>
      </c>
      <c r="M22" s="57">
        <f t="shared" si="2"/>
        <v>15001560</v>
      </c>
      <c r="N22" s="57">
        <f t="shared" si="3"/>
        <v>282450</v>
      </c>
      <c r="O22" s="57">
        <f t="shared" si="4"/>
        <v>0</v>
      </c>
      <c r="P22" s="57" t="s">
        <v>7</v>
      </c>
      <c r="Q22" s="57">
        <f t="shared" si="5"/>
        <v>15284010</v>
      </c>
      <c r="S22" s="58">
        <f t="shared" si="6"/>
        <v>2216</v>
      </c>
    </row>
    <row r="23" spans="1:19" s="58" customFormat="1" ht="12.75">
      <c r="A23" s="291" t="s">
        <v>330</v>
      </c>
      <c r="B23" s="292" t="s">
        <v>880</v>
      </c>
      <c r="C23" s="57">
        <v>64701</v>
      </c>
      <c r="D23" s="57">
        <v>5696</v>
      </c>
      <c r="E23" s="57">
        <v>0</v>
      </c>
      <c r="F23" s="57" t="s">
        <v>7</v>
      </c>
      <c r="G23" s="57">
        <f t="shared" si="0"/>
        <v>70397</v>
      </c>
      <c r="H23" s="294">
        <v>62789</v>
      </c>
      <c r="I23" s="294">
        <v>5528</v>
      </c>
      <c r="J23" s="57">
        <v>0</v>
      </c>
      <c r="K23" s="57" t="s">
        <v>7</v>
      </c>
      <c r="L23" s="19">
        <f t="shared" si="1"/>
        <v>68317</v>
      </c>
      <c r="M23" s="57">
        <f t="shared" si="2"/>
        <v>13185690</v>
      </c>
      <c r="N23" s="57">
        <f t="shared" si="3"/>
        <v>1160880</v>
      </c>
      <c r="O23" s="57">
        <f t="shared" si="4"/>
        <v>0</v>
      </c>
      <c r="P23" s="57" t="s">
        <v>7</v>
      </c>
      <c r="Q23" s="57">
        <f t="shared" si="5"/>
        <v>14346570</v>
      </c>
      <c r="S23" s="58">
        <f t="shared" si="6"/>
        <v>2080</v>
      </c>
    </row>
    <row r="24" spans="1:19" s="58" customFormat="1" ht="12.75">
      <c r="A24" s="291" t="s">
        <v>331</v>
      </c>
      <c r="B24" s="292" t="s">
        <v>881</v>
      </c>
      <c r="C24" s="57">
        <v>51933</v>
      </c>
      <c r="D24" s="57">
        <v>1519</v>
      </c>
      <c r="E24" s="57">
        <v>0</v>
      </c>
      <c r="F24" s="57" t="s">
        <v>7</v>
      </c>
      <c r="G24" s="57">
        <f t="shared" si="0"/>
        <v>53452</v>
      </c>
      <c r="H24" s="294">
        <v>50398</v>
      </c>
      <c r="I24" s="294">
        <v>1475</v>
      </c>
      <c r="J24" s="57">
        <v>0</v>
      </c>
      <c r="K24" s="57" t="s">
        <v>7</v>
      </c>
      <c r="L24" s="19">
        <f t="shared" si="1"/>
        <v>51873</v>
      </c>
      <c r="M24" s="57">
        <f t="shared" si="2"/>
        <v>10583580</v>
      </c>
      <c r="N24" s="57">
        <f t="shared" si="3"/>
        <v>309750</v>
      </c>
      <c r="O24" s="57">
        <f t="shared" si="4"/>
        <v>0</v>
      </c>
      <c r="P24" s="57" t="s">
        <v>7</v>
      </c>
      <c r="Q24" s="57">
        <f t="shared" si="5"/>
        <v>10893330</v>
      </c>
      <c r="S24" s="58">
        <f t="shared" si="6"/>
        <v>1579</v>
      </c>
    </row>
    <row r="25" spans="1:19" s="58" customFormat="1" ht="12.75">
      <c r="A25" s="291" t="s">
        <v>332</v>
      </c>
      <c r="B25" s="292" t="s">
        <v>882</v>
      </c>
      <c r="C25" s="57">
        <v>49416</v>
      </c>
      <c r="D25" s="57">
        <v>2443</v>
      </c>
      <c r="E25" s="57">
        <v>1844</v>
      </c>
      <c r="F25" s="57" t="s">
        <v>7</v>
      </c>
      <c r="G25" s="57">
        <f t="shared" si="0"/>
        <v>53703</v>
      </c>
      <c r="H25" s="294">
        <v>47956</v>
      </c>
      <c r="I25" s="294">
        <v>2316</v>
      </c>
      <c r="J25" s="57">
        <v>1844</v>
      </c>
      <c r="K25" s="57" t="s">
        <v>7</v>
      </c>
      <c r="L25" s="19">
        <f t="shared" si="1"/>
        <v>52116</v>
      </c>
      <c r="M25" s="57">
        <f t="shared" si="2"/>
        <v>10070760</v>
      </c>
      <c r="N25" s="57">
        <f t="shared" si="3"/>
        <v>486360</v>
      </c>
      <c r="O25" s="57">
        <f t="shared" si="4"/>
        <v>575328</v>
      </c>
      <c r="P25" s="57" t="s">
        <v>7</v>
      </c>
      <c r="Q25" s="57">
        <f t="shared" si="5"/>
        <v>11132448</v>
      </c>
      <c r="S25" s="58">
        <f t="shared" si="6"/>
        <v>1587</v>
      </c>
    </row>
    <row r="26" spans="1:19" s="58" customFormat="1" ht="12.75">
      <c r="A26" s="291" t="s">
        <v>883</v>
      </c>
      <c r="B26" s="292" t="s">
        <v>884</v>
      </c>
      <c r="C26" s="57">
        <v>108157</v>
      </c>
      <c r="D26" s="57">
        <v>8032</v>
      </c>
      <c r="E26" s="57">
        <v>0</v>
      </c>
      <c r="F26" s="57" t="s">
        <v>7</v>
      </c>
      <c r="G26" s="57">
        <f t="shared" si="0"/>
        <v>116189</v>
      </c>
      <c r="H26" s="294">
        <v>104961</v>
      </c>
      <c r="I26" s="294">
        <v>7795</v>
      </c>
      <c r="J26" s="57">
        <v>0</v>
      </c>
      <c r="K26" s="57" t="s">
        <v>7</v>
      </c>
      <c r="L26" s="19">
        <f t="shared" si="1"/>
        <v>112756</v>
      </c>
      <c r="M26" s="57">
        <f t="shared" si="2"/>
        <v>22041810</v>
      </c>
      <c r="N26" s="57">
        <f t="shared" si="3"/>
        <v>1636950</v>
      </c>
      <c r="O26" s="57">
        <f t="shared" si="4"/>
        <v>0</v>
      </c>
      <c r="P26" s="57" t="s">
        <v>7</v>
      </c>
      <c r="Q26" s="57">
        <f t="shared" si="5"/>
        <v>23678760</v>
      </c>
      <c r="S26" s="58">
        <f t="shared" si="6"/>
        <v>3433</v>
      </c>
    </row>
    <row r="27" spans="1:19" s="58" customFormat="1" ht="12.75">
      <c r="A27" s="291" t="s">
        <v>885</v>
      </c>
      <c r="B27" s="292" t="s">
        <v>886</v>
      </c>
      <c r="C27" s="57">
        <v>50616</v>
      </c>
      <c r="D27" s="57">
        <v>513</v>
      </c>
      <c r="E27" s="57">
        <v>0</v>
      </c>
      <c r="F27" s="57" t="s">
        <v>7</v>
      </c>
      <c r="G27" s="57">
        <f t="shared" si="0"/>
        <v>51129</v>
      </c>
      <c r="H27" s="294">
        <v>49120</v>
      </c>
      <c r="I27" s="294">
        <v>498</v>
      </c>
      <c r="J27" s="57">
        <v>0</v>
      </c>
      <c r="K27" s="57" t="s">
        <v>7</v>
      </c>
      <c r="L27" s="19">
        <f t="shared" si="1"/>
        <v>49618</v>
      </c>
      <c r="M27" s="57">
        <f t="shared" si="2"/>
        <v>10315200</v>
      </c>
      <c r="N27" s="57">
        <f t="shared" si="2"/>
        <v>104580</v>
      </c>
      <c r="O27" s="57">
        <f t="shared" si="4"/>
        <v>0</v>
      </c>
      <c r="P27" s="57" t="s">
        <v>7</v>
      </c>
      <c r="Q27" s="57">
        <f t="shared" si="5"/>
        <v>10419780</v>
      </c>
      <c r="S27" s="58">
        <f t="shared" si="6"/>
        <v>1511</v>
      </c>
    </row>
    <row r="28" spans="1:19" s="58" customFormat="1" ht="12.75">
      <c r="A28" s="291" t="s">
        <v>887</v>
      </c>
      <c r="B28" s="292" t="s">
        <v>888</v>
      </c>
      <c r="C28" s="57">
        <v>127319</v>
      </c>
      <c r="D28" s="57">
        <v>7070</v>
      </c>
      <c r="E28" s="57">
        <v>0</v>
      </c>
      <c r="F28" s="57" t="s">
        <v>7</v>
      </c>
      <c r="G28" s="57">
        <f t="shared" si="0"/>
        <v>134389</v>
      </c>
      <c r="H28" s="294">
        <v>123557</v>
      </c>
      <c r="I28" s="294">
        <v>6861</v>
      </c>
      <c r="J28" s="57">
        <v>0</v>
      </c>
      <c r="K28" s="57" t="s">
        <v>7</v>
      </c>
      <c r="L28" s="19">
        <f t="shared" si="1"/>
        <v>130418</v>
      </c>
      <c r="M28" s="57">
        <f t="shared" si="2"/>
        <v>25946970</v>
      </c>
      <c r="N28" s="57">
        <f t="shared" si="2"/>
        <v>1440810</v>
      </c>
      <c r="O28" s="57">
        <f t="shared" si="4"/>
        <v>0</v>
      </c>
      <c r="P28" s="57" t="s">
        <v>7</v>
      </c>
      <c r="Q28" s="57">
        <f t="shared" si="5"/>
        <v>27387780</v>
      </c>
      <c r="S28" s="58">
        <f t="shared" si="6"/>
        <v>3971</v>
      </c>
    </row>
    <row r="29" spans="1:19" s="58" customFormat="1" ht="12.75">
      <c r="A29" s="291" t="s">
        <v>889</v>
      </c>
      <c r="B29" s="292" t="s">
        <v>890</v>
      </c>
      <c r="C29" s="57">
        <v>76400</v>
      </c>
      <c r="D29" s="57">
        <v>16861</v>
      </c>
      <c r="E29" s="57">
        <v>0</v>
      </c>
      <c r="F29" s="57" t="s">
        <v>7</v>
      </c>
      <c r="G29" s="57">
        <f t="shared" si="0"/>
        <v>93261</v>
      </c>
      <c r="H29" s="294">
        <v>74142</v>
      </c>
      <c r="I29" s="294">
        <v>16363</v>
      </c>
      <c r="J29" s="57">
        <v>0</v>
      </c>
      <c r="K29" s="57" t="s">
        <v>7</v>
      </c>
      <c r="L29" s="19">
        <f t="shared" si="1"/>
        <v>90505</v>
      </c>
      <c r="M29" s="57">
        <f t="shared" si="2"/>
        <v>15569820</v>
      </c>
      <c r="N29" s="57">
        <f t="shared" si="2"/>
        <v>3436230</v>
      </c>
      <c r="O29" s="57">
        <f t="shared" si="4"/>
        <v>0</v>
      </c>
      <c r="P29" s="57" t="s">
        <v>7</v>
      </c>
      <c r="Q29" s="57">
        <f t="shared" si="5"/>
        <v>19006050</v>
      </c>
      <c r="S29" s="58">
        <f t="shared" si="6"/>
        <v>2756</v>
      </c>
    </row>
    <row r="30" spans="1:19" s="58" customFormat="1" ht="12.75">
      <c r="A30" s="291" t="s">
        <v>891</v>
      </c>
      <c r="B30" s="292" t="s">
        <v>892</v>
      </c>
      <c r="C30" s="57">
        <v>95940</v>
      </c>
      <c r="D30" s="57">
        <v>6690</v>
      </c>
      <c r="E30" s="57">
        <v>810</v>
      </c>
      <c r="F30" s="57" t="s">
        <v>7</v>
      </c>
      <c r="G30" s="57">
        <f t="shared" si="0"/>
        <v>103440</v>
      </c>
      <c r="H30" s="294">
        <v>93105</v>
      </c>
      <c r="I30" s="294">
        <v>6468</v>
      </c>
      <c r="J30" s="57">
        <v>810</v>
      </c>
      <c r="K30" s="57" t="s">
        <v>7</v>
      </c>
      <c r="L30" s="19">
        <f t="shared" si="1"/>
        <v>100383</v>
      </c>
      <c r="M30" s="57">
        <f t="shared" si="2"/>
        <v>19552050</v>
      </c>
      <c r="N30" s="57">
        <f t="shared" si="2"/>
        <v>1358280</v>
      </c>
      <c r="O30" s="57">
        <f t="shared" si="4"/>
        <v>252720</v>
      </c>
      <c r="P30" s="57" t="s">
        <v>7</v>
      </c>
      <c r="Q30" s="57">
        <f t="shared" si="5"/>
        <v>21163050</v>
      </c>
      <c r="S30" s="58">
        <f t="shared" si="6"/>
        <v>3057</v>
      </c>
    </row>
    <row r="31" spans="1:19" s="58" customFormat="1" ht="12.75">
      <c r="A31" s="291" t="s">
        <v>893</v>
      </c>
      <c r="B31" s="292" t="s">
        <v>894</v>
      </c>
      <c r="C31" s="57">
        <v>99744</v>
      </c>
      <c r="D31" s="57">
        <v>1849</v>
      </c>
      <c r="E31" s="57">
        <v>0</v>
      </c>
      <c r="F31" s="57" t="s">
        <v>7</v>
      </c>
      <c r="G31" s="57">
        <f t="shared" si="0"/>
        <v>101593</v>
      </c>
      <c r="H31" s="294">
        <v>96797</v>
      </c>
      <c r="I31" s="294">
        <v>1794</v>
      </c>
      <c r="J31" s="57">
        <v>0</v>
      </c>
      <c r="K31" s="57" t="s">
        <v>7</v>
      </c>
      <c r="L31" s="19">
        <f t="shared" si="1"/>
        <v>98591</v>
      </c>
      <c r="M31" s="57">
        <f t="shared" si="2"/>
        <v>20327370</v>
      </c>
      <c r="N31" s="57">
        <f t="shared" si="2"/>
        <v>376740</v>
      </c>
      <c r="O31" s="57">
        <f t="shared" si="4"/>
        <v>0</v>
      </c>
      <c r="P31" s="57" t="s">
        <v>7</v>
      </c>
      <c r="Q31" s="57">
        <f t="shared" si="5"/>
        <v>20704110</v>
      </c>
      <c r="S31" s="58">
        <f t="shared" si="6"/>
        <v>3002</v>
      </c>
    </row>
    <row r="32" spans="1:19" ht="12.75">
      <c r="A32" s="291" t="s">
        <v>895</v>
      </c>
      <c r="B32" s="292" t="s">
        <v>896</v>
      </c>
      <c r="C32" s="18">
        <v>184013</v>
      </c>
      <c r="D32" s="18">
        <v>12786</v>
      </c>
      <c r="E32" s="18">
        <v>2741</v>
      </c>
      <c r="F32" s="18" t="s">
        <v>7</v>
      </c>
      <c r="G32" s="57">
        <f t="shared" si="0"/>
        <v>199540</v>
      </c>
      <c r="H32" s="294">
        <v>178576</v>
      </c>
      <c r="I32" s="294">
        <v>15068</v>
      </c>
      <c r="J32" s="18">
        <v>0</v>
      </c>
      <c r="K32" s="57" t="s">
        <v>7</v>
      </c>
      <c r="L32" s="19">
        <f t="shared" si="1"/>
        <v>193644</v>
      </c>
      <c r="M32" s="57">
        <f t="shared" si="2"/>
        <v>37500960</v>
      </c>
      <c r="N32" s="57">
        <f t="shared" si="2"/>
        <v>3164280</v>
      </c>
      <c r="O32" s="57">
        <f t="shared" si="4"/>
        <v>0</v>
      </c>
      <c r="P32" s="57" t="s">
        <v>7</v>
      </c>
      <c r="Q32" s="57">
        <f t="shared" si="5"/>
        <v>40665240</v>
      </c>
      <c r="S32" s="58">
        <f t="shared" si="6"/>
        <v>5896</v>
      </c>
    </row>
    <row r="33" spans="1:19" ht="12.75">
      <c r="A33" s="291" t="s">
        <v>897</v>
      </c>
      <c r="B33" s="292" t="s">
        <v>898</v>
      </c>
      <c r="C33" s="18">
        <v>52193</v>
      </c>
      <c r="D33" s="18">
        <v>5773</v>
      </c>
      <c r="E33" s="18">
        <v>0</v>
      </c>
      <c r="F33" s="18" t="s">
        <v>7</v>
      </c>
      <c r="G33" s="57">
        <f t="shared" si="0"/>
        <v>57966</v>
      </c>
      <c r="H33" s="294">
        <v>50651</v>
      </c>
      <c r="I33" s="294">
        <v>5602</v>
      </c>
      <c r="J33" s="18">
        <v>0</v>
      </c>
      <c r="K33" s="57" t="s">
        <v>7</v>
      </c>
      <c r="L33" s="19">
        <f t="shared" si="1"/>
        <v>56253</v>
      </c>
      <c r="M33" s="57">
        <f t="shared" si="2"/>
        <v>10636710</v>
      </c>
      <c r="N33" s="57">
        <f t="shared" si="2"/>
        <v>1176420</v>
      </c>
      <c r="O33" s="57">
        <f t="shared" si="4"/>
        <v>0</v>
      </c>
      <c r="P33" s="57" t="s">
        <v>7</v>
      </c>
      <c r="Q33" s="57">
        <f t="shared" si="5"/>
        <v>11813130</v>
      </c>
      <c r="S33" s="58">
        <f t="shared" si="6"/>
        <v>1713</v>
      </c>
    </row>
    <row r="34" spans="1:19" ht="12.75">
      <c r="A34" s="291" t="s">
        <v>899</v>
      </c>
      <c r="B34" s="292" t="s">
        <v>900</v>
      </c>
      <c r="C34" s="18">
        <v>43251</v>
      </c>
      <c r="D34" s="18">
        <v>24</v>
      </c>
      <c r="E34" s="18">
        <v>0</v>
      </c>
      <c r="F34" s="18" t="s">
        <v>7</v>
      </c>
      <c r="G34" s="57">
        <f t="shared" si="0"/>
        <v>43275</v>
      </c>
      <c r="H34" s="294">
        <v>41973</v>
      </c>
      <c r="I34" s="294">
        <v>23</v>
      </c>
      <c r="J34" s="18">
        <v>0</v>
      </c>
      <c r="K34" s="57" t="s">
        <v>7</v>
      </c>
      <c r="L34" s="19">
        <f t="shared" si="1"/>
        <v>41996</v>
      </c>
      <c r="M34" s="57">
        <f t="shared" si="2"/>
        <v>8814330</v>
      </c>
      <c r="N34" s="57">
        <f t="shared" si="2"/>
        <v>4830</v>
      </c>
      <c r="O34" s="57">
        <f t="shared" si="4"/>
        <v>0</v>
      </c>
      <c r="P34" s="57" t="s">
        <v>7</v>
      </c>
      <c r="Q34" s="57">
        <f t="shared" si="5"/>
        <v>8819160</v>
      </c>
      <c r="S34" s="58">
        <f t="shared" si="6"/>
        <v>1279</v>
      </c>
    </row>
    <row r="35" spans="1:19" ht="12.75">
      <c r="A35" s="291" t="s">
        <v>901</v>
      </c>
      <c r="B35" s="292" t="s">
        <v>902</v>
      </c>
      <c r="C35" s="18">
        <v>91514</v>
      </c>
      <c r="D35" s="18">
        <v>10859</v>
      </c>
      <c r="E35" s="18">
        <v>0</v>
      </c>
      <c r="F35" s="18" t="s">
        <v>7</v>
      </c>
      <c r="G35" s="57">
        <f t="shared" si="0"/>
        <v>102373</v>
      </c>
      <c r="H35" s="294">
        <v>88810</v>
      </c>
      <c r="I35" s="294">
        <v>10538</v>
      </c>
      <c r="J35" s="18">
        <v>0</v>
      </c>
      <c r="K35" s="57" t="s">
        <v>7</v>
      </c>
      <c r="L35" s="19">
        <f t="shared" si="1"/>
        <v>99348</v>
      </c>
      <c r="M35" s="57">
        <f t="shared" si="2"/>
        <v>18650100</v>
      </c>
      <c r="N35" s="57">
        <f t="shared" si="2"/>
        <v>2212980</v>
      </c>
      <c r="O35" s="57">
        <f t="shared" si="4"/>
        <v>0</v>
      </c>
      <c r="P35" s="57" t="s">
        <v>7</v>
      </c>
      <c r="Q35" s="57">
        <f t="shared" si="5"/>
        <v>20863080</v>
      </c>
      <c r="S35" s="58">
        <f t="shared" si="6"/>
        <v>3025</v>
      </c>
    </row>
    <row r="36" spans="1:19" ht="12.75">
      <c r="A36" s="291" t="s">
        <v>903</v>
      </c>
      <c r="B36" s="292" t="s">
        <v>904</v>
      </c>
      <c r="C36" s="18">
        <v>101801</v>
      </c>
      <c r="D36" s="18">
        <v>551</v>
      </c>
      <c r="E36" s="18">
        <v>0</v>
      </c>
      <c r="F36" s="18" t="s">
        <v>7</v>
      </c>
      <c r="G36" s="57">
        <f t="shared" si="0"/>
        <v>102352</v>
      </c>
      <c r="H36" s="294">
        <v>98793</v>
      </c>
      <c r="I36" s="294">
        <v>535</v>
      </c>
      <c r="J36" s="18">
        <v>0</v>
      </c>
      <c r="K36" s="57" t="s">
        <v>7</v>
      </c>
      <c r="L36" s="19">
        <f t="shared" si="1"/>
        <v>99328</v>
      </c>
      <c r="M36" s="57">
        <f t="shared" si="2"/>
        <v>20746530</v>
      </c>
      <c r="N36" s="57">
        <f t="shared" si="2"/>
        <v>112350</v>
      </c>
      <c r="O36" s="57">
        <f t="shared" si="4"/>
        <v>0</v>
      </c>
      <c r="P36" s="57" t="s">
        <v>7</v>
      </c>
      <c r="Q36" s="57">
        <f t="shared" si="5"/>
        <v>20858880</v>
      </c>
      <c r="S36" s="58">
        <f t="shared" si="6"/>
        <v>3024</v>
      </c>
    </row>
    <row r="37" spans="1:19" ht="12.75">
      <c r="A37" s="291" t="s">
        <v>905</v>
      </c>
      <c r="B37" s="292" t="s">
        <v>906</v>
      </c>
      <c r="C37" s="18">
        <v>63649</v>
      </c>
      <c r="D37" s="18">
        <v>5536</v>
      </c>
      <c r="E37" s="18">
        <v>0</v>
      </c>
      <c r="F37" s="18" t="s">
        <v>7</v>
      </c>
      <c r="G37" s="57">
        <f t="shared" si="0"/>
        <v>69185</v>
      </c>
      <c r="H37" s="294">
        <v>61768</v>
      </c>
      <c r="I37" s="294">
        <v>5373</v>
      </c>
      <c r="J37" s="18">
        <v>0</v>
      </c>
      <c r="K37" s="57" t="s">
        <v>7</v>
      </c>
      <c r="L37" s="19">
        <f t="shared" si="1"/>
        <v>67141</v>
      </c>
      <c r="M37" s="57">
        <f t="shared" si="2"/>
        <v>12971280</v>
      </c>
      <c r="N37" s="57">
        <f t="shared" si="2"/>
        <v>1128330</v>
      </c>
      <c r="O37" s="57">
        <f t="shared" si="4"/>
        <v>0</v>
      </c>
      <c r="P37" s="57" t="s">
        <v>7</v>
      </c>
      <c r="Q37" s="57">
        <f t="shared" si="5"/>
        <v>14099610</v>
      </c>
      <c r="S37" s="58">
        <f t="shared" si="6"/>
        <v>2044</v>
      </c>
    </row>
    <row r="38" spans="1:19" ht="12.75">
      <c r="A38" s="291" t="s">
        <v>907</v>
      </c>
      <c r="B38" s="293" t="s">
        <v>908</v>
      </c>
      <c r="C38" s="18">
        <v>64730</v>
      </c>
      <c r="D38" s="18">
        <v>5373</v>
      </c>
      <c r="E38" s="18">
        <v>0</v>
      </c>
      <c r="F38" s="18" t="s">
        <v>7</v>
      </c>
      <c r="G38" s="57">
        <f t="shared" si="0"/>
        <v>70103</v>
      </c>
      <c r="H38" s="294">
        <v>62817</v>
      </c>
      <c r="I38" s="294">
        <v>5215</v>
      </c>
      <c r="J38" s="18">
        <v>0</v>
      </c>
      <c r="K38" s="57" t="s">
        <v>7</v>
      </c>
      <c r="L38" s="19">
        <f t="shared" si="1"/>
        <v>68032</v>
      </c>
      <c r="M38" s="57">
        <f t="shared" si="2"/>
        <v>13191570</v>
      </c>
      <c r="N38" s="57">
        <f t="shared" si="2"/>
        <v>1095150</v>
      </c>
      <c r="O38" s="57">
        <f t="shared" si="4"/>
        <v>0</v>
      </c>
      <c r="P38" s="57" t="s">
        <v>7</v>
      </c>
      <c r="Q38" s="57">
        <f t="shared" si="5"/>
        <v>14286720</v>
      </c>
      <c r="S38" s="58">
        <f t="shared" si="6"/>
        <v>2071</v>
      </c>
    </row>
    <row r="39" spans="1:19" ht="12.75">
      <c r="A39" s="291" t="s">
        <v>909</v>
      </c>
      <c r="B39" s="293" t="s">
        <v>910</v>
      </c>
      <c r="C39" s="18">
        <v>37342</v>
      </c>
      <c r="D39" s="18">
        <v>0</v>
      </c>
      <c r="E39" s="18">
        <v>0</v>
      </c>
      <c r="F39" s="18" t="s">
        <v>7</v>
      </c>
      <c r="G39" s="57">
        <f t="shared" si="0"/>
        <v>37342</v>
      </c>
      <c r="H39" s="294">
        <v>36239</v>
      </c>
      <c r="I39" s="294">
        <v>0</v>
      </c>
      <c r="J39" s="18">
        <v>0</v>
      </c>
      <c r="K39" s="57" t="s">
        <v>7</v>
      </c>
      <c r="L39" s="19">
        <f t="shared" si="1"/>
        <v>36239</v>
      </c>
      <c r="M39" s="57">
        <f t="shared" si="2"/>
        <v>7610190</v>
      </c>
      <c r="N39" s="57">
        <f t="shared" si="2"/>
        <v>0</v>
      </c>
      <c r="O39" s="57">
        <f t="shared" si="4"/>
        <v>0</v>
      </c>
      <c r="P39" s="57" t="s">
        <v>7</v>
      </c>
      <c r="Q39" s="57">
        <f t="shared" si="5"/>
        <v>7610190</v>
      </c>
      <c r="S39" s="58">
        <f t="shared" si="6"/>
        <v>1103</v>
      </c>
    </row>
    <row r="40" spans="1:19" ht="12.75">
      <c r="A40" s="291" t="s">
        <v>911</v>
      </c>
      <c r="B40" s="293" t="s">
        <v>912</v>
      </c>
      <c r="C40" s="18">
        <v>84835</v>
      </c>
      <c r="D40" s="18">
        <v>3496</v>
      </c>
      <c r="E40" s="18">
        <v>1968</v>
      </c>
      <c r="F40" s="18" t="s">
        <v>7</v>
      </c>
      <c r="G40" s="57">
        <f t="shared" si="0"/>
        <v>90299</v>
      </c>
      <c r="H40" s="294">
        <v>82328</v>
      </c>
      <c r="I40" s="294">
        <v>5302</v>
      </c>
      <c r="J40" s="18">
        <v>0</v>
      </c>
      <c r="K40" s="57" t="s">
        <v>7</v>
      </c>
      <c r="L40" s="19">
        <f t="shared" si="1"/>
        <v>87630</v>
      </c>
      <c r="M40" s="57">
        <f t="shared" si="2"/>
        <v>17288880</v>
      </c>
      <c r="N40" s="57">
        <f t="shared" si="2"/>
        <v>1113420</v>
      </c>
      <c r="O40" s="57">
        <f t="shared" si="4"/>
        <v>0</v>
      </c>
      <c r="P40" s="57" t="s">
        <v>7</v>
      </c>
      <c r="Q40" s="57">
        <f t="shared" si="5"/>
        <v>18402300</v>
      </c>
      <c r="S40" s="58">
        <f t="shared" si="6"/>
        <v>2669</v>
      </c>
    </row>
    <row r="41" spans="1:19" ht="12.75">
      <c r="A41" s="291" t="s">
        <v>913</v>
      </c>
      <c r="B41" s="293" t="s">
        <v>914</v>
      </c>
      <c r="C41" s="18">
        <v>12984</v>
      </c>
      <c r="D41" s="18">
        <v>1046</v>
      </c>
      <c r="E41" s="18">
        <v>0</v>
      </c>
      <c r="F41" s="18" t="s">
        <v>7</v>
      </c>
      <c r="G41" s="57">
        <f t="shared" si="0"/>
        <v>14030</v>
      </c>
      <c r="H41" s="294">
        <v>12600</v>
      </c>
      <c r="I41" s="294">
        <v>1015</v>
      </c>
      <c r="J41" s="18">
        <v>0</v>
      </c>
      <c r="K41" s="57" t="s">
        <v>7</v>
      </c>
      <c r="L41" s="19">
        <f t="shared" si="1"/>
        <v>13615</v>
      </c>
      <c r="M41" s="57">
        <f t="shared" si="2"/>
        <v>2646000</v>
      </c>
      <c r="N41" s="57">
        <f t="shared" si="2"/>
        <v>213150</v>
      </c>
      <c r="O41" s="57">
        <f t="shared" si="4"/>
        <v>0</v>
      </c>
      <c r="P41" s="57" t="s">
        <v>7</v>
      </c>
      <c r="Q41" s="57">
        <f t="shared" si="5"/>
        <v>2859150</v>
      </c>
      <c r="S41" s="58">
        <f t="shared" si="6"/>
        <v>415</v>
      </c>
    </row>
    <row r="42" spans="1:19" ht="25.5">
      <c r="A42" s="291" t="s">
        <v>915</v>
      </c>
      <c r="B42" s="293" t="s">
        <v>916</v>
      </c>
      <c r="C42" s="18">
        <v>38159</v>
      </c>
      <c r="D42" s="18">
        <v>5697</v>
      </c>
      <c r="E42" s="18">
        <v>0</v>
      </c>
      <c r="F42" s="18" t="s">
        <v>7</v>
      </c>
      <c r="G42" s="57">
        <f t="shared" si="0"/>
        <v>43856</v>
      </c>
      <c r="H42" s="294">
        <v>37031</v>
      </c>
      <c r="I42" s="294">
        <v>5529</v>
      </c>
      <c r="J42" s="18">
        <v>0</v>
      </c>
      <c r="K42" s="57" t="s">
        <v>7</v>
      </c>
      <c r="L42" s="19">
        <f t="shared" si="1"/>
        <v>42560</v>
      </c>
      <c r="M42" s="57">
        <f t="shared" si="2"/>
        <v>7776510</v>
      </c>
      <c r="N42" s="57">
        <f t="shared" si="2"/>
        <v>1161090</v>
      </c>
      <c r="O42" s="57">
        <f t="shared" si="4"/>
        <v>0</v>
      </c>
      <c r="P42" s="57" t="s">
        <v>7</v>
      </c>
      <c r="Q42" s="57">
        <f t="shared" si="5"/>
        <v>8937600</v>
      </c>
      <c r="S42" s="58">
        <f t="shared" si="6"/>
        <v>1296</v>
      </c>
    </row>
    <row r="43" spans="1:19" ht="25.5">
      <c r="A43" s="291" t="s">
        <v>917</v>
      </c>
      <c r="B43" s="293" t="s">
        <v>918</v>
      </c>
      <c r="C43" s="18">
        <v>27532</v>
      </c>
      <c r="D43" s="18">
        <v>227</v>
      </c>
      <c r="E43" s="18">
        <v>0</v>
      </c>
      <c r="F43" s="18" t="s">
        <v>7</v>
      </c>
      <c r="G43" s="57">
        <f t="shared" si="0"/>
        <v>27759</v>
      </c>
      <c r="H43" s="294">
        <v>26718</v>
      </c>
      <c r="I43" s="294">
        <v>221</v>
      </c>
      <c r="J43" s="18">
        <v>0</v>
      </c>
      <c r="K43" s="57" t="s">
        <v>7</v>
      </c>
      <c r="L43" s="19">
        <f t="shared" si="1"/>
        <v>26939</v>
      </c>
      <c r="M43" s="57">
        <f t="shared" si="2"/>
        <v>5610780</v>
      </c>
      <c r="N43" s="57">
        <f t="shared" si="2"/>
        <v>46410</v>
      </c>
      <c r="O43" s="57">
        <f t="shared" si="4"/>
        <v>0</v>
      </c>
      <c r="P43" s="57" t="s">
        <v>7</v>
      </c>
      <c r="Q43" s="57">
        <f t="shared" si="5"/>
        <v>5657190</v>
      </c>
      <c r="S43" s="58">
        <f t="shared" si="6"/>
        <v>820</v>
      </c>
    </row>
    <row r="44" spans="1:19" ht="12.75">
      <c r="A44" s="3" t="s">
        <v>19</v>
      </c>
      <c r="B44" s="9"/>
      <c r="C44" s="18">
        <f aca="true" t="shared" si="7" ref="C44:Q44">SUM(C11:C43)</f>
        <v>2627475</v>
      </c>
      <c r="D44" s="18">
        <f t="shared" si="7"/>
        <v>169103</v>
      </c>
      <c r="E44" s="18">
        <f t="shared" si="7"/>
        <v>7363</v>
      </c>
      <c r="F44" s="18">
        <f t="shared" si="7"/>
        <v>0</v>
      </c>
      <c r="G44" s="3">
        <f t="shared" si="7"/>
        <v>2803941</v>
      </c>
      <c r="H44" s="18">
        <f t="shared" si="7"/>
        <v>2549836</v>
      </c>
      <c r="I44" s="18">
        <f t="shared" si="7"/>
        <v>168598</v>
      </c>
      <c r="J44" s="18">
        <f t="shared" si="7"/>
        <v>2654</v>
      </c>
      <c r="K44" s="18">
        <f t="shared" si="7"/>
        <v>0</v>
      </c>
      <c r="L44" s="25">
        <f t="shared" si="7"/>
        <v>2721088</v>
      </c>
      <c r="M44" s="19">
        <f t="shared" si="7"/>
        <v>535465560</v>
      </c>
      <c r="N44" s="19">
        <f t="shared" si="7"/>
        <v>35405580</v>
      </c>
      <c r="O44" s="19">
        <f t="shared" si="7"/>
        <v>828048</v>
      </c>
      <c r="P44" s="19">
        <f t="shared" si="7"/>
        <v>0</v>
      </c>
      <c r="Q44" s="19">
        <f t="shared" si="7"/>
        <v>571699188</v>
      </c>
      <c r="S44" s="58">
        <f t="shared" si="6"/>
        <v>82853</v>
      </c>
    </row>
    <row r="45" spans="1:19" ht="12.75">
      <c r="A45" s="11" t="s">
        <v>19</v>
      </c>
      <c r="B45" s="12"/>
      <c r="C45" s="520">
        <v>1156995</v>
      </c>
      <c r="D45" s="520">
        <v>298464</v>
      </c>
      <c r="E45" s="520">
        <v>12876</v>
      </c>
      <c r="F45" s="520">
        <v>0</v>
      </c>
      <c r="G45" s="11">
        <v>1468335</v>
      </c>
      <c r="H45" s="520">
        <v>1049952</v>
      </c>
      <c r="I45" s="520">
        <v>271589</v>
      </c>
      <c r="J45" s="520">
        <v>10944</v>
      </c>
      <c r="K45" s="520">
        <v>0</v>
      </c>
      <c r="L45" s="26">
        <v>1332485</v>
      </c>
      <c r="M45" s="21">
        <v>230989440</v>
      </c>
      <c r="N45" s="21">
        <v>59749580</v>
      </c>
      <c r="O45" s="21">
        <v>2407680</v>
      </c>
      <c r="P45" s="21">
        <v>0</v>
      </c>
      <c r="Q45" s="21">
        <v>293146700</v>
      </c>
      <c r="S45" s="58"/>
    </row>
    <row r="46" spans="1:17" ht="12.75">
      <c r="A46" s="11"/>
      <c r="B46" s="12"/>
      <c r="C46" s="520"/>
      <c r="D46" s="520"/>
      <c r="E46" s="520"/>
      <c r="F46" s="520"/>
      <c r="G46" s="11">
        <f>SUM(G44:G45)</f>
        <v>4272276</v>
      </c>
      <c r="H46" s="520"/>
      <c r="I46" s="520"/>
      <c r="J46" s="520"/>
      <c r="K46" s="520"/>
      <c r="L46" s="26">
        <f>SUM(L44:L45)</f>
        <v>4053573</v>
      </c>
      <c r="M46" s="21"/>
      <c r="N46" s="21"/>
      <c r="O46" s="21"/>
      <c r="P46" s="21"/>
      <c r="Q46" s="21"/>
    </row>
    <row r="47" spans="1:12" ht="12.75">
      <c r="A47" s="10" t="s">
        <v>8</v>
      </c>
      <c r="B47"/>
      <c r="C47"/>
      <c r="D47"/>
      <c r="L47" s="15">
        <f>L44/G44</f>
        <v>0.9704512327470514</v>
      </c>
    </row>
    <row r="48" spans="1:4" ht="12.75">
      <c r="A48" t="s">
        <v>9</v>
      </c>
      <c r="B48"/>
      <c r="C48"/>
      <c r="D48"/>
    </row>
    <row r="49" spans="1:12" ht="12.75">
      <c r="A49" t="s">
        <v>10</v>
      </c>
      <c r="B49"/>
      <c r="C49"/>
      <c r="D49"/>
      <c r="I49" s="11"/>
      <c r="J49" s="11"/>
      <c r="K49" s="11"/>
      <c r="L49" s="11"/>
    </row>
    <row r="50" spans="1:12" ht="12.75">
      <c r="A50" s="15" t="s">
        <v>443</v>
      </c>
      <c r="J50" s="11"/>
      <c r="K50" s="11"/>
      <c r="L50" s="11"/>
    </row>
    <row r="51" spans="3:13" ht="12.75">
      <c r="C51" s="15" t="s">
        <v>444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1:17" ht="12.75">
      <c r="A52" s="14" t="s">
        <v>12</v>
      </c>
      <c r="B52" s="14"/>
      <c r="C52" s="14"/>
      <c r="D52" s="14"/>
      <c r="E52" s="14"/>
      <c r="F52" s="14"/>
      <c r="G52" s="14"/>
      <c r="I52" s="14"/>
      <c r="O52" s="569" t="s">
        <v>13</v>
      </c>
      <c r="P52" s="569"/>
      <c r="Q52" s="570"/>
    </row>
    <row r="53" spans="1:17" ht="12.75" customHeight="1">
      <c r="A53" s="569" t="s">
        <v>14</v>
      </c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</row>
    <row r="54" spans="1:18" ht="12.75">
      <c r="A54" s="581" t="s">
        <v>94</v>
      </c>
      <c r="B54" s="581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</row>
    <row r="55" spans="1:17" ht="12.75">
      <c r="A55" s="14"/>
      <c r="B55" s="14"/>
      <c r="C55" s="14"/>
      <c r="D55" s="14"/>
      <c r="E55" s="14"/>
      <c r="F55" s="14"/>
      <c r="N55" s="580" t="s">
        <v>86</v>
      </c>
      <c r="O55" s="580"/>
      <c r="P55" s="580"/>
      <c r="Q55" s="580"/>
    </row>
    <row r="56" spans="1:12" ht="12.75">
      <c r="A56" s="695"/>
      <c r="B56" s="695"/>
      <c r="C56" s="695"/>
      <c r="D56" s="695"/>
      <c r="E56" s="695"/>
      <c r="F56" s="695"/>
      <c r="G56" s="695"/>
      <c r="H56" s="695"/>
      <c r="I56" s="695"/>
      <c r="J56" s="695"/>
      <c r="K56" s="695"/>
      <c r="L56" s="695"/>
    </row>
  </sheetData>
  <sheetProtection/>
  <mergeCells count="16">
    <mergeCell ref="A5:O5"/>
    <mergeCell ref="A56:L56"/>
    <mergeCell ref="O1:Q1"/>
    <mergeCell ref="A2:L2"/>
    <mergeCell ref="A3:L3"/>
    <mergeCell ref="A8:A9"/>
    <mergeCell ref="B8:B9"/>
    <mergeCell ref="C8:G8"/>
    <mergeCell ref="H8:L8"/>
    <mergeCell ref="M8:Q8"/>
    <mergeCell ref="N55:Q55"/>
    <mergeCell ref="A54:R54"/>
    <mergeCell ref="A7:B7"/>
    <mergeCell ref="O52:Q52"/>
    <mergeCell ref="A53:Q53"/>
    <mergeCell ref="N7:Q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SheetLayoutView="80" zoomScalePageLayoutView="0" workbookViewId="0" topLeftCell="A28">
      <selection activeCell="G44" sqref="G44"/>
    </sheetView>
  </sheetViews>
  <sheetFormatPr defaultColWidth="9.140625" defaultRowHeight="12.75"/>
  <cols>
    <col min="1" max="1" width="7.140625" style="300" customWidth="1"/>
    <col min="2" max="2" width="12.57421875" style="300" bestFit="1" customWidth="1"/>
    <col min="3" max="3" width="9.57421875" style="300" customWidth="1"/>
    <col min="4" max="4" width="9.28125" style="300" customWidth="1"/>
    <col min="5" max="6" width="9.140625" style="300" customWidth="1"/>
    <col min="7" max="7" width="10.8515625" style="300" customWidth="1"/>
    <col min="8" max="8" width="10.28125" style="300" customWidth="1"/>
    <col min="9" max="9" width="10.8515625" style="300" customWidth="1"/>
    <col min="10" max="10" width="10.28125" style="300" customWidth="1"/>
    <col min="11" max="11" width="11.28125" style="300" customWidth="1"/>
    <col min="12" max="12" width="11.7109375" style="300" customWidth="1"/>
    <col min="13" max="13" width="9.7109375" style="300" customWidth="1"/>
    <col min="14" max="14" width="8.7109375" style="300" customWidth="1"/>
    <col min="15" max="15" width="8.8515625" style="300" customWidth="1"/>
    <col min="16" max="16" width="9.140625" style="300" customWidth="1"/>
    <col min="17" max="17" width="11.00390625" style="300" customWidth="1"/>
    <col min="18" max="18" width="9.140625" style="300" hidden="1" customWidth="1"/>
    <col min="19" max="16384" width="9.140625" style="300" customWidth="1"/>
  </cols>
  <sheetData>
    <row r="1" spans="4:17" s="299" customFormat="1" ht="12.75" customHeight="1"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706" t="s">
        <v>63</v>
      </c>
      <c r="P1" s="706"/>
      <c r="Q1" s="706"/>
    </row>
    <row r="2" spans="1:16" s="299" customFormat="1" ht="15.75">
      <c r="A2" s="707" t="s">
        <v>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301"/>
      <c r="N2" s="301"/>
      <c r="O2" s="301"/>
      <c r="P2" s="301"/>
    </row>
    <row r="3" spans="1:16" s="299" customFormat="1" ht="20.25">
      <c r="A3" s="708" t="s">
        <v>656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302"/>
      <c r="N3" s="302"/>
      <c r="O3" s="302"/>
      <c r="P3" s="302"/>
    </row>
    <row r="4" s="299" customFormat="1" ht="11.25" customHeight="1"/>
    <row r="5" spans="1:16" s="299" customFormat="1" ht="15.75">
      <c r="A5" s="709" t="s">
        <v>666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300"/>
      <c r="N5" s="300"/>
      <c r="O5" s="300"/>
      <c r="P5" s="300"/>
    </row>
    <row r="7" spans="1:18" ht="12" customHeight="1">
      <c r="A7" s="701" t="s">
        <v>919</v>
      </c>
      <c r="B7" s="701"/>
      <c r="N7" s="698" t="s">
        <v>827</v>
      </c>
      <c r="O7" s="698"/>
      <c r="P7" s="698"/>
      <c r="Q7" s="698"/>
      <c r="R7" s="698"/>
    </row>
    <row r="8" spans="1:17" s="303" customFormat="1" ht="29.25" customHeight="1">
      <c r="A8" s="713" t="s">
        <v>2</v>
      </c>
      <c r="B8" s="713" t="s">
        <v>3</v>
      </c>
      <c r="C8" s="699" t="s">
        <v>667</v>
      </c>
      <c r="D8" s="699"/>
      <c r="E8" s="699"/>
      <c r="F8" s="700"/>
      <c r="G8" s="700"/>
      <c r="H8" s="702" t="s">
        <v>702</v>
      </c>
      <c r="I8" s="699"/>
      <c r="J8" s="699"/>
      <c r="K8" s="699"/>
      <c r="L8" s="699"/>
      <c r="M8" s="710" t="s">
        <v>116</v>
      </c>
      <c r="N8" s="711"/>
      <c r="O8" s="711"/>
      <c r="P8" s="711"/>
      <c r="Q8" s="712"/>
    </row>
    <row r="9" spans="1:19" s="303" customFormat="1" ht="38.25">
      <c r="A9" s="713"/>
      <c r="B9" s="713"/>
      <c r="C9" s="24" t="s">
        <v>217</v>
      </c>
      <c r="D9" s="24" t="s">
        <v>218</v>
      </c>
      <c r="E9" s="24" t="s">
        <v>370</v>
      </c>
      <c r="F9" s="288" t="s">
        <v>225</v>
      </c>
      <c r="G9" s="288" t="s">
        <v>122</v>
      </c>
      <c r="H9" s="24" t="s">
        <v>217</v>
      </c>
      <c r="I9" s="24" t="s">
        <v>218</v>
      </c>
      <c r="J9" s="24" t="s">
        <v>370</v>
      </c>
      <c r="K9" s="24" t="s">
        <v>225</v>
      </c>
      <c r="L9" s="24" t="s">
        <v>123</v>
      </c>
      <c r="M9" s="24" t="s">
        <v>217</v>
      </c>
      <c r="N9" s="24" t="s">
        <v>218</v>
      </c>
      <c r="O9" s="24" t="s">
        <v>370</v>
      </c>
      <c r="P9" s="288" t="s">
        <v>225</v>
      </c>
      <c r="Q9" s="24" t="s">
        <v>124</v>
      </c>
      <c r="R9" s="304"/>
      <c r="S9" s="305"/>
    </row>
    <row r="10" spans="1:17" s="303" customFormat="1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88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29">
        <v>14</v>
      </c>
      <c r="O10" s="306">
        <v>15</v>
      </c>
      <c r="P10" s="24">
        <v>16</v>
      </c>
      <c r="Q10" s="24">
        <v>17</v>
      </c>
    </row>
    <row r="11" spans="1:20" s="303" customFormat="1" ht="12.75">
      <c r="A11" s="295" t="s">
        <v>273</v>
      </c>
      <c r="B11" s="296" t="s">
        <v>868</v>
      </c>
      <c r="C11" s="346">
        <v>38443</v>
      </c>
      <c r="D11" s="346">
        <v>5554</v>
      </c>
      <c r="E11" s="346">
        <v>550</v>
      </c>
      <c r="F11" s="458" t="s">
        <v>7</v>
      </c>
      <c r="G11" s="458">
        <f>SUM(C11:F11)</f>
        <v>44547</v>
      </c>
      <c r="H11" s="346">
        <v>34886</v>
      </c>
      <c r="I11" s="346">
        <v>5025</v>
      </c>
      <c r="J11" s="346">
        <v>515</v>
      </c>
      <c r="K11" s="346" t="s">
        <v>7</v>
      </c>
      <c r="L11" s="321">
        <f>SUM(H11:K11)</f>
        <v>40426</v>
      </c>
      <c r="M11" s="346">
        <v>7674920</v>
      </c>
      <c r="N11" s="346">
        <v>1105500</v>
      </c>
      <c r="O11" s="346">
        <v>113300</v>
      </c>
      <c r="P11" s="346" t="s">
        <v>7</v>
      </c>
      <c r="Q11" s="346">
        <f>SUM(M11:P11)</f>
        <v>8893720</v>
      </c>
      <c r="T11" s="303">
        <f>G11-L11</f>
        <v>4121</v>
      </c>
    </row>
    <row r="12" spans="1:20" s="303" customFormat="1" ht="12.75">
      <c r="A12" s="295" t="s">
        <v>274</v>
      </c>
      <c r="B12" s="296" t="s">
        <v>869</v>
      </c>
      <c r="C12" s="346">
        <v>69708</v>
      </c>
      <c r="D12" s="346">
        <v>21189</v>
      </c>
      <c r="E12" s="346">
        <v>950</v>
      </c>
      <c r="F12" s="458" t="s">
        <v>7</v>
      </c>
      <c r="G12" s="458">
        <f aca="true" t="shared" si="0" ref="G12:G43">SUM(C12:F12)</f>
        <v>91847</v>
      </c>
      <c r="H12" s="346">
        <v>63259</v>
      </c>
      <c r="I12" s="346">
        <v>19201</v>
      </c>
      <c r="J12" s="346">
        <v>889</v>
      </c>
      <c r="K12" s="346" t="s">
        <v>7</v>
      </c>
      <c r="L12" s="321">
        <f aca="true" t="shared" si="1" ref="L12:L43">SUM(H12:K12)</f>
        <v>83349</v>
      </c>
      <c r="M12" s="346">
        <v>13916980</v>
      </c>
      <c r="N12" s="346">
        <v>4224220</v>
      </c>
      <c r="O12" s="346">
        <v>195580</v>
      </c>
      <c r="P12" s="346" t="s">
        <v>7</v>
      </c>
      <c r="Q12" s="346">
        <f aca="true" t="shared" si="2" ref="Q12:Q43">SUM(M12:P12)</f>
        <v>18336780</v>
      </c>
      <c r="T12" s="303">
        <f aca="true" t="shared" si="3" ref="T12:T44">G12-L12</f>
        <v>8498</v>
      </c>
    </row>
    <row r="13" spans="1:20" s="303" customFormat="1" ht="12.75">
      <c r="A13" s="295" t="s">
        <v>275</v>
      </c>
      <c r="B13" s="296" t="s">
        <v>870</v>
      </c>
      <c r="C13" s="346">
        <v>30596</v>
      </c>
      <c r="D13" s="346">
        <v>11297</v>
      </c>
      <c r="E13" s="346">
        <v>350</v>
      </c>
      <c r="F13" s="458" t="s">
        <v>7</v>
      </c>
      <c r="G13" s="458">
        <f t="shared" si="0"/>
        <v>42243</v>
      </c>
      <c r="H13" s="346">
        <v>27765</v>
      </c>
      <c r="I13" s="346">
        <v>10243</v>
      </c>
      <c r="J13" s="346">
        <v>327</v>
      </c>
      <c r="K13" s="346" t="s">
        <v>7</v>
      </c>
      <c r="L13" s="321">
        <f t="shared" si="1"/>
        <v>38335</v>
      </c>
      <c r="M13" s="346">
        <v>6108300</v>
      </c>
      <c r="N13" s="346">
        <v>2253460</v>
      </c>
      <c r="O13" s="346">
        <v>71940</v>
      </c>
      <c r="P13" s="346" t="s">
        <v>7</v>
      </c>
      <c r="Q13" s="346">
        <f t="shared" si="2"/>
        <v>8433700</v>
      </c>
      <c r="T13" s="303">
        <f t="shared" si="3"/>
        <v>3908</v>
      </c>
    </row>
    <row r="14" spans="1:20" s="303" customFormat="1" ht="12.75">
      <c r="A14" s="295" t="s">
        <v>276</v>
      </c>
      <c r="B14" s="296" t="s">
        <v>871</v>
      </c>
      <c r="C14" s="346">
        <v>69064</v>
      </c>
      <c r="D14" s="346">
        <v>9748</v>
      </c>
      <c r="E14" s="346">
        <v>592</v>
      </c>
      <c r="F14" s="458" t="s">
        <v>7</v>
      </c>
      <c r="G14" s="458">
        <f t="shared" si="0"/>
        <v>79404</v>
      </c>
      <c r="H14" s="346">
        <v>62674</v>
      </c>
      <c r="I14" s="346">
        <v>8830</v>
      </c>
      <c r="J14" s="346">
        <v>554</v>
      </c>
      <c r="K14" s="346" t="s">
        <v>7</v>
      </c>
      <c r="L14" s="321">
        <f t="shared" si="1"/>
        <v>72058</v>
      </c>
      <c r="M14" s="346">
        <v>13788280</v>
      </c>
      <c r="N14" s="346">
        <v>1942600</v>
      </c>
      <c r="O14" s="346">
        <v>121880</v>
      </c>
      <c r="P14" s="346" t="s">
        <v>7</v>
      </c>
      <c r="Q14" s="346">
        <f t="shared" si="2"/>
        <v>15852760</v>
      </c>
      <c r="T14" s="303">
        <f t="shared" si="3"/>
        <v>7346</v>
      </c>
    </row>
    <row r="15" spans="1:20" s="303" customFormat="1" ht="12.75">
      <c r="A15" s="295" t="s">
        <v>277</v>
      </c>
      <c r="B15" s="296" t="s">
        <v>872</v>
      </c>
      <c r="C15" s="346">
        <v>22274</v>
      </c>
      <c r="D15" s="346">
        <v>4201</v>
      </c>
      <c r="E15" s="346">
        <v>320</v>
      </c>
      <c r="F15" s="458" t="s">
        <v>7</v>
      </c>
      <c r="G15" s="458">
        <f t="shared" si="0"/>
        <v>26795</v>
      </c>
      <c r="H15" s="346">
        <v>20213</v>
      </c>
      <c r="I15" s="346">
        <v>3804</v>
      </c>
      <c r="J15" s="346">
        <v>299</v>
      </c>
      <c r="K15" s="346" t="s">
        <v>7</v>
      </c>
      <c r="L15" s="321">
        <f t="shared" si="1"/>
        <v>24316</v>
      </c>
      <c r="M15" s="346">
        <v>4446860</v>
      </c>
      <c r="N15" s="346">
        <v>836880</v>
      </c>
      <c r="O15" s="346">
        <v>65780</v>
      </c>
      <c r="P15" s="346" t="s">
        <v>7</v>
      </c>
      <c r="Q15" s="346">
        <f t="shared" si="2"/>
        <v>5349520</v>
      </c>
      <c r="T15" s="303">
        <f t="shared" si="3"/>
        <v>2479</v>
      </c>
    </row>
    <row r="16" spans="1:20" s="303" customFormat="1" ht="12.75">
      <c r="A16" s="295" t="s">
        <v>278</v>
      </c>
      <c r="B16" s="296" t="s">
        <v>873</v>
      </c>
      <c r="C16" s="346">
        <v>30251</v>
      </c>
      <c r="D16" s="346">
        <v>8336</v>
      </c>
      <c r="E16" s="346">
        <v>531</v>
      </c>
      <c r="F16" s="458" t="s">
        <v>7</v>
      </c>
      <c r="G16" s="458">
        <f t="shared" si="0"/>
        <v>39118</v>
      </c>
      <c r="H16" s="346">
        <v>27452</v>
      </c>
      <c r="I16" s="346">
        <v>7550</v>
      </c>
      <c r="J16" s="346">
        <v>497</v>
      </c>
      <c r="K16" s="346" t="s">
        <v>7</v>
      </c>
      <c r="L16" s="321">
        <f t="shared" si="1"/>
        <v>35499</v>
      </c>
      <c r="M16" s="346">
        <v>6039440</v>
      </c>
      <c r="N16" s="346">
        <v>1661000</v>
      </c>
      <c r="O16" s="346">
        <v>109340</v>
      </c>
      <c r="P16" s="346" t="s">
        <v>7</v>
      </c>
      <c r="Q16" s="346">
        <f t="shared" si="2"/>
        <v>7809780</v>
      </c>
      <c r="T16" s="303">
        <f t="shared" si="3"/>
        <v>3619</v>
      </c>
    </row>
    <row r="17" spans="1:20" s="303" customFormat="1" ht="12.75">
      <c r="A17" s="295" t="s">
        <v>279</v>
      </c>
      <c r="B17" s="296" t="s">
        <v>874</v>
      </c>
      <c r="C17" s="346">
        <v>26511</v>
      </c>
      <c r="D17" s="346">
        <v>15257</v>
      </c>
      <c r="E17" s="346">
        <v>326</v>
      </c>
      <c r="F17" s="458" t="s">
        <v>7</v>
      </c>
      <c r="G17" s="458">
        <f t="shared" si="0"/>
        <v>42094</v>
      </c>
      <c r="H17" s="346">
        <v>24058</v>
      </c>
      <c r="I17" s="346">
        <v>13836</v>
      </c>
      <c r="J17" s="346">
        <v>305</v>
      </c>
      <c r="K17" s="346" t="s">
        <v>7</v>
      </c>
      <c r="L17" s="321">
        <f t="shared" si="1"/>
        <v>38199</v>
      </c>
      <c r="M17" s="346">
        <v>5292760</v>
      </c>
      <c r="N17" s="346">
        <v>3043920</v>
      </c>
      <c r="O17" s="346">
        <v>67100</v>
      </c>
      <c r="P17" s="346" t="s">
        <v>7</v>
      </c>
      <c r="Q17" s="346">
        <f t="shared" si="2"/>
        <v>8403780</v>
      </c>
      <c r="T17" s="303">
        <f t="shared" si="3"/>
        <v>3895</v>
      </c>
    </row>
    <row r="18" spans="1:20" s="303" customFormat="1" ht="12.75">
      <c r="A18" s="295" t="s">
        <v>280</v>
      </c>
      <c r="B18" s="296" t="s">
        <v>875</v>
      </c>
      <c r="C18" s="346">
        <v>63265</v>
      </c>
      <c r="D18" s="346">
        <v>34875</v>
      </c>
      <c r="E18" s="346">
        <v>940</v>
      </c>
      <c r="F18" s="458" t="s">
        <v>7</v>
      </c>
      <c r="G18" s="458">
        <f t="shared" si="0"/>
        <v>99080</v>
      </c>
      <c r="H18" s="346">
        <v>57412</v>
      </c>
      <c r="I18" s="346">
        <v>31622</v>
      </c>
      <c r="J18" s="346">
        <v>879</v>
      </c>
      <c r="K18" s="346" t="s">
        <v>7</v>
      </c>
      <c r="L18" s="321">
        <f t="shared" si="1"/>
        <v>89913</v>
      </c>
      <c r="M18" s="346">
        <v>12630640</v>
      </c>
      <c r="N18" s="346">
        <v>6956840</v>
      </c>
      <c r="O18" s="346">
        <v>193380</v>
      </c>
      <c r="P18" s="346" t="s">
        <v>7</v>
      </c>
      <c r="Q18" s="346">
        <f t="shared" si="2"/>
        <v>19780860</v>
      </c>
      <c r="T18" s="303">
        <f t="shared" si="3"/>
        <v>9167</v>
      </c>
    </row>
    <row r="19" spans="1:20" s="303" customFormat="1" ht="12.75">
      <c r="A19" s="295" t="s">
        <v>299</v>
      </c>
      <c r="B19" s="296" t="s">
        <v>876</v>
      </c>
      <c r="C19" s="346">
        <v>40773</v>
      </c>
      <c r="D19" s="346">
        <v>6748</v>
      </c>
      <c r="E19" s="346">
        <v>441</v>
      </c>
      <c r="F19" s="458" t="s">
        <v>7</v>
      </c>
      <c r="G19" s="458">
        <f t="shared" si="0"/>
        <v>47962</v>
      </c>
      <c r="H19" s="346">
        <v>37001</v>
      </c>
      <c r="I19" s="346">
        <v>6111</v>
      </c>
      <c r="J19" s="346">
        <v>413</v>
      </c>
      <c r="K19" s="346" t="s">
        <v>7</v>
      </c>
      <c r="L19" s="321">
        <f t="shared" si="1"/>
        <v>43525</v>
      </c>
      <c r="M19" s="346">
        <v>8140220</v>
      </c>
      <c r="N19" s="346">
        <v>1344420</v>
      </c>
      <c r="O19" s="346">
        <v>90860</v>
      </c>
      <c r="P19" s="346" t="s">
        <v>7</v>
      </c>
      <c r="Q19" s="346">
        <f t="shared" si="2"/>
        <v>9575500</v>
      </c>
      <c r="T19" s="303">
        <f t="shared" si="3"/>
        <v>4437</v>
      </c>
    </row>
    <row r="20" spans="1:20" s="303" customFormat="1" ht="12.75">
      <c r="A20" s="295" t="s">
        <v>300</v>
      </c>
      <c r="B20" s="296" t="s">
        <v>877</v>
      </c>
      <c r="C20" s="346">
        <v>6984</v>
      </c>
      <c r="D20" s="346">
        <v>1199</v>
      </c>
      <c r="E20" s="346">
        <v>329</v>
      </c>
      <c r="F20" s="458" t="s">
        <v>7</v>
      </c>
      <c r="G20" s="458">
        <f t="shared" si="0"/>
        <v>8512</v>
      </c>
      <c r="H20" s="346">
        <v>6338</v>
      </c>
      <c r="I20" s="346">
        <v>1078</v>
      </c>
      <c r="J20" s="346">
        <v>308</v>
      </c>
      <c r="K20" s="346" t="s">
        <v>7</v>
      </c>
      <c r="L20" s="321">
        <f t="shared" si="1"/>
        <v>7724</v>
      </c>
      <c r="M20" s="346">
        <v>1394360</v>
      </c>
      <c r="N20" s="346">
        <v>237160</v>
      </c>
      <c r="O20" s="346">
        <v>67760</v>
      </c>
      <c r="P20" s="346" t="s">
        <v>7</v>
      </c>
      <c r="Q20" s="346">
        <f t="shared" si="2"/>
        <v>1699280</v>
      </c>
      <c r="T20" s="303">
        <f t="shared" si="3"/>
        <v>788</v>
      </c>
    </row>
    <row r="21" spans="1:20" s="303" customFormat="1" ht="12.75">
      <c r="A21" s="295" t="s">
        <v>301</v>
      </c>
      <c r="B21" s="296" t="s">
        <v>878</v>
      </c>
      <c r="C21" s="346">
        <v>41389</v>
      </c>
      <c r="D21" s="346">
        <v>13284</v>
      </c>
      <c r="E21" s="346">
        <v>350</v>
      </c>
      <c r="F21" s="458" t="s">
        <v>7</v>
      </c>
      <c r="G21" s="458">
        <f t="shared" si="0"/>
        <v>55023</v>
      </c>
      <c r="H21" s="346">
        <v>37560</v>
      </c>
      <c r="I21" s="346">
        <v>12045</v>
      </c>
      <c r="J21" s="346">
        <v>327</v>
      </c>
      <c r="K21" s="346" t="s">
        <v>7</v>
      </c>
      <c r="L21" s="321">
        <f t="shared" si="1"/>
        <v>49932</v>
      </c>
      <c r="M21" s="346">
        <v>8263200</v>
      </c>
      <c r="N21" s="346">
        <v>2649900</v>
      </c>
      <c r="O21" s="346">
        <v>71940</v>
      </c>
      <c r="P21" s="346" t="s">
        <v>7</v>
      </c>
      <c r="Q21" s="346">
        <f t="shared" si="2"/>
        <v>10985040</v>
      </c>
      <c r="T21" s="303">
        <f t="shared" si="3"/>
        <v>5091</v>
      </c>
    </row>
    <row r="22" spans="1:20" s="303" customFormat="1" ht="12.75">
      <c r="A22" s="295" t="s">
        <v>329</v>
      </c>
      <c r="B22" s="296" t="s">
        <v>879</v>
      </c>
      <c r="C22" s="346">
        <v>34473</v>
      </c>
      <c r="D22" s="346">
        <v>8664</v>
      </c>
      <c r="E22" s="346">
        <v>250</v>
      </c>
      <c r="F22" s="458" t="s">
        <v>7</v>
      </c>
      <c r="G22" s="458">
        <f t="shared" si="0"/>
        <v>43387</v>
      </c>
      <c r="H22" s="346">
        <v>31284</v>
      </c>
      <c r="I22" s="346">
        <v>7855</v>
      </c>
      <c r="J22" s="346">
        <v>234</v>
      </c>
      <c r="K22" s="346" t="s">
        <v>7</v>
      </c>
      <c r="L22" s="321">
        <f t="shared" si="1"/>
        <v>39373</v>
      </c>
      <c r="M22" s="346">
        <v>6882480</v>
      </c>
      <c r="N22" s="346">
        <v>1728100</v>
      </c>
      <c r="O22" s="346">
        <v>51480</v>
      </c>
      <c r="P22" s="346" t="s">
        <v>7</v>
      </c>
      <c r="Q22" s="346">
        <f t="shared" si="2"/>
        <v>8662060</v>
      </c>
      <c r="T22" s="303">
        <f t="shared" si="3"/>
        <v>4014</v>
      </c>
    </row>
    <row r="23" spans="1:20" s="303" customFormat="1" ht="12.75">
      <c r="A23" s="295" t="s">
        <v>330</v>
      </c>
      <c r="B23" s="296" t="s">
        <v>880</v>
      </c>
      <c r="C23" s="346">
        <v>25842</v>
      </c>
      <c r="D23" s="346">
        <v>8579</v>
      </c>
      <c r="E23" s="346">
        <v>400</v>
      </c>
      <c r="F23" s="458" t="s">
        <v>7</v>
      </c>
      <c r="G23" s="458">
        <f t="shared" si="0"/>
        <v>34821</v>
      </c>
      <c r="H23" s="346">
        <v>23451</v>
      </c>
      <c r="I23" s="346">
        <v>7774</v>
      </c>
      <c r="J23" s="346">
        <v>374</v>
      </c>
      <c r="K23" s="346" t="s">
        <v>7</v>
      </c>
      <c r="L23" s="321">
        <f t="shared" si="1"/>
        <v>31599</v>
      </c>
      <c r="M23" s="346">
        <v>5159220</v>
      </c>
      <c r="N23" s="346">
        <v>1710280</v>
      </c>
      <c r="O23" s="346">
        <v>82280</v>
      </c>
      <c r="P23" s="346" t="s">
        <v>7</v>
      </c>
      <c r="Q23" s="346">
        <f t="shared" si="2"/>
        <v>6951780</v>
      </c>
      <c r="T23" s="303">
        <f t="shared" si="3"/>
        <v>3222</v>
      </c>
    </row>
    <row r="24" spans="1:20" s="303" customFormat="1" ht="12.75">
      <c r="A24" s="295" t="s">
        <v>331</v>
      </c>
      <c r="B24" s="296" t="s">
        <v>881</v>
      </c>
      <c r="C24" s="346">
        <v>28193</v>
      </c>
      <c r="D24" s="346">
        <v>4883</v>
      </c>
      <c r="E24" s="346">
        <v>151</v>
      </c>
      <c r="F24" s="458" t="s">
        <v>7</v>
      </c>
      <c r="G24" s="458">
        <f t="shared" si="0"/>
        <v>33227</v>
      </c>
      <c r="H24" s="346">
        <v>25585</v>
      </c>
      <c r="I24" s="346">
        <v>4427</v>
      </c>
      <c r="J24" s="346">
        <v>141</v>
      </c>
      <c r="K24" s="346" t="s">
        <v>7</v>
      </c>
      <c r="L24" s="321">
        <f t="shared" si="1"/>
        <v>30153</v>
      </c>
      <c r="M24" s="346">
        <v>5628700</v>
      </c>
      <c r="N24" s="346">
        <v>973940</v>
      </c>
      <c r="O24" s="346">
        <v>31020</v>
      </c>
      <c r="P24" s="346" t="s">
        <v>7</v>
      </c>
      <c r="Q24" s="346">
        <f t="shared" si="2"/>
        <v>6633660</v>
      </c>
      <c r="T24" s="303">
        <f t="shared" si="3"/>
        <v>3074</v>
      </c>
    </row>
    <row r="25" spans="1:20" s="303" customFormat="1" ht="12.75">
      <c r="A25" s="295" t="s">
        <v>332</v>
      </c>
      <c r="B25" s="296" t="s">
        <v>882</v>
      </c>
      <c r="C25" s="346">
        <v>26035</v>
      </c>
      <c r="D25" s="346">
        <v>2757</v>
      </c>
      <c r="E25" s="346">
        <v>251</v>
      </c>
      <c r="F25" s="458" t="s">
        <v>7</v>
      </c>
      <c r="G25" s="458">
        <f t="shared" si="0"/>
        <v>29043</v>
      </c>
      <c r="H25" s="346">
        <v>23626</v>
      </c>
      <c r="I25" s="346">
        <v>2630</v>
      </c>
      <c r="J25" s="346">
        <v>100</v>
      </c>
      <c r="K25" s="346" t="s">
        <v>7</v>
      </c>
      <c r="L25" s="321">
        <f t="shared" si="1"/>
        <v>26356</v>
      </c>
      <c r="M25" s="346">
        <v>5197720</v>
      </c>
      <c r="N25" s="346">
        <v>578600</v>
      </c>
      <c r="O25" s="346">
        <v>22000</v>
      </c>
      <c r="P25" s="346" t="s">
        <v>7</v>
      </c>
      <c r="Q25" s="346">
        <f t="shared" si="2"/>
        <v>5798320</v>
      </c>
      <c r="T25" s="303">
        <f t="shared" si="3"/>
        <v>2687</v>
      </c>
    </row>
    <row r="26" spans="1:20" s="303" customFormat="1" ht="12.75">
      <c r="A26" s="295" t="s">
        <v>883</v>
      </c>
      <c r="B26" s="296" t="s">
        <v>884</v>
      </c>
      <c r="C26" s="346">
        <v>55159</v>
      </c>
      <c r="D26" s="346">
        <v>14083</v>
      </c>
      <c r="E26" s="346">
        <v>430</v>
      </c>
      <c r="F26" s="458" t="s">
        <v>7</v>
      </c>
      <c r="G26" s="458">
        <f t="shared" si="0"/>
        <v>69672</v>
      </c>
      <c r="H26" s="346">
        <v>50056</v>
      </c>
      <c r="I26" s="346">
        <v>12768</v>
      </c>
      <c r="J26" s="346">
        <v>402</v>
      </c>
      <c r="K26" s="346" t="s">
        <v>7</v>
      </c>
      <c r="L26" s="321">
        <f t="shared" si="1"/>
        <v>63226</v>
      </c>
      <c r="M26" s="346">
        <v>11012320</v>
      </c>
      <c r="N26" s="346">
        <v>2808960</v>
      </c>
      <c r="O26" s="346">
        <v>88440</v>
      </c>
      <c r="P26" s="346" t="s">
        <v>7</v>
      </c>
      <c r="Q26" s="346">
        <f t="shared" si="2"/>
        <v>13909720</v>
      </c>
      <c r="T26" s="303">
        <f t="shared" si="3"/>
        <v>6446</v>
      </c>
    </row>
    <row r="27" spans="1:20" s="303" customFormat="1" ht="12.75">
      <c r="A27" s="295" t="s">
        <v>885</v>
      </c>
      <c r="B27" s="296" t="s">
        <v>886</v>
      </c>
      <c r="C27" s="346">
        <v>23772</v>
      </c>
      <c r="D27" s="346">
        <v>4802</v>
      </c>
      <c r="E27" s="346">
        <v>842</v>
      </c>
      <c r="F27" s="458" t="s">
        <v>7</v>
      </c>
      <c r="G27" s="458">
        <f t="shared" si="0"/>
        <v>29416</v>
      </c>
      <c r="H27" s="346">
        <v>21573</v>
      </c>
      <c r="I27" s="346">
        <v>4333</v>
      </c>
      <c r="J27" s="346">
        <v>788</v>
      </c>
      <c r="K27" s="346" t="s">
        <v>7</v>
      </c>
      <c r="L27" s="321">
        <f t="shared" si="1"/>
        <v>26694</v>
      </c>
      <c r="M27" s="346">
        <v>4746060</v>
      </c>
      <c r="N27" s="346">
        <v>953260</v>
      </c>
      <c r="O27" s="346">
        <v>173360</v>
      </c>
      <c r="P27" s="346" t="s">
        <v>7</v>
      </c>
      <c r="Q27" s="346">
        <f t="shared" si="2"/>
        <v>5872680</v>
      </c>
      <c r="T27" s="303">
        <f t="shared" si="3"/>
        <v>2722</v>
      </c>
    </row>
    <row r="28" spans="1:20" s="303" customFormat="1" ht="12.75">
      <c r="A28" s="295" t="s">
        <v>887</v>
      </c>
      <c r="B28" s="296" t="s">
        <v>888</v>
      </c>
      <c r="C28" s="346">
        <v>51952</v>
      </c>
      <c r="D28" s="346">
        <v>7060</v>
      </c>
      <c r="E28" s="346">
        <v>454</v>
      </c>
      <c r="F28" s="458" t="s">
        <v>7</v>
      </c>
      <c r="G28" s="458">
        <f t="shared" si="0"/>
        <v>59466</v>
      </c>
      <c r="H28" s="346">
        <v>47145</v>
      </c>
      <c r="I28" s="346">
        <v>6394</v>
      </c>
      <c r="J28" s="346">
        <v>425</v>
      </c>
      <c r="K28" s="346" t="s">
        <v>7</v>
      </c>
      <c r="L28" s="321">
        <f t="shared" si="1"/>
        <v>53964</v>
      </c>
      <c r="M28" s="346">
        <v>10371900</v>
      </c>
      <c r="N28" s="346">
        <v>1406680</v>
      </c>
      <c r="O28" s="346">
        <v>93500</v>
      </c>
      <c r="P28" s="346" t="s">
        <v>7</v>
      </c>
      <c r="Q28" s="346">
        <f t="shared" si="2"/>
        <v>11872080</v>
      </c>
      <c r="T28" s="303">
        <f t="shared" si="3"/>
        <v>5502</v>
      </c>
    </row>
    <row r="29" spans="1:20" s="303" customFormat="1" ht="12.75">
      <c r="A29" s="295" t="s">
        <v>889</v>
      </c>
      <c r="B29" s="296" t="s">
        <v>890</v>
      </c>
      <c r="C29" s="346">
        <v>37865</v>
      </c>
      <c r="D29" s="346">
        <v>9050</v>
      </c>
      <c r="E29" s="346">
        <v>650</v>
      </c>
      <c r="F29" s="458" t="s">
        <v>7</v>
      </c>
      <c r="G29" s="458">
        <f t="shared" si="0"/>
        <v>47565</v>
      </c>
      <c r="H29" s="346">
        <v>34362</v>
      </c>
      <c r="I29" s="346">
        <v>8194</v>
      </c>
      <c r="J29" s="346">
        <v>608</v>
      </c>
      <c r="K29" s="346" t="s">
        <v>7</v>
      </c>
      <c r="L29" s="321">
        <f t="shared" si="1"/>
        <v>43164</v>
      </c>
      <c r="M29" s="346">
        <v>7559640</v>
      </c>
      <c r="N29" s="346">
        <v>1802680</v>
      </c>
      <c r="O29" s="346">
        <v>133760</v>
      </c>
      <c r="P29" s="346" t="s">
        <v>7</v>
      </c>
      <c r="Q29" s="346">
        <f t="shared" si="2"/>
        <v>9496080</v>
      </c>
      <c r="T29" s="303">
        <f t="shared" si="3"/>
        <v>4401</v>
      </c>
    </row>
    <row r="30" spans="1:20" s="303" customFormat="1" ht="12.75">
      <c r="A30" s="295" t="s">
        <v>891</v>
      </c>
      <c r="B30" s="296" t="s">
        <v>892</v>
      </c>
      <c r="C30" s="346">
        <v>48768</v>
      </c>
      <c r="D30" s="346">
        <v>14818</v>
      </c>
      <c r="E30" s="346">
        <v>418</v>
      </c>
      <c r="F30" s="458" t="s">
        <v>7</v>
      </c>
      <c r="G30" s="458">
        <f t="shared" si="0"/>
        <v>64004</v>
      </c>
      <c r="H30" s="346">
        <v>44256</v>
      </c>
      <c r="I30" s="346">
        <v>13435</v>
      </c>
      <c r="J30" s="346">
        <v>391</v>
      </c>
      <c r="K30" s="346" t="s">
        <v>7</v>
      </c>
      <c r="L30" s="321">
        <f t="shared" si="1"/>
        <v>58082</v>
      </c>
      <c r="M30" s="346">
        <v>9736320</v>
      </c>
      <c r="N30" s="346">
        <v>2955700</v>
      </c>
      <c r="O30" s="346">
        <v>86020</v>
      </c>
      <c r="P30" s="346" t="s">
        <v>7</v>
      </c>
      <c r="Q30" s="346">
        <f t="shared" si="2"/>
        <v>12778040</v>
      </c>
      <c r="T30" s="303">
        <f t="shared" si="3"/>
        <v>5922</v>
      </c>
    </row>
    <row r="31" spans="1:20" ht="12.75">
      <c r="A31" s="295" t="s">
        <v>893</v>
      </c>
      <c r="B31" s="296" t="s">
        <v>894</v>
      </c>
      <c r="C31" s="321">
        <v>40849</v>
      </c>
      <c r="D31" s="321">
        <v>10725</v>
      </c>
      <c r="E31" s="321">
        <v>250</v>
      </c>
      <c r="F31" s="459" t="s">
        <v>7</v>
      </c>
      <c r="G31" s="458">
        <f t="shared" si="0"/>
        <v>51824</v>
      </c>
      <c r="H31" s="346">
        <v>37070</v>
      </c>
      <c r="I31" s="346">
        <v>9725</v>
      </c>
      <c r="J31" s="346">
        <v>234</v>
      </c>
      <c r="K31" s="346" t="s">
        <v>7</v>
      </c>
      <c r="L31" s="321">
        <f t="shared" si="1"/>
        <v>47029</v>
      </c>
      <c r="M31" s="346">
        <v>8155400</v>
      </c>
      <c r="N31" s="346">
        <v>2139500</v>
      </c>
      <c r="O31" s="346">
        <v>51480</v>
      </c>
      <c r="P31" s="346" t="s">
        <v>7</v>
      </c>
      <c r="Q31" s="346">
        <f t="shared" si="2"/>
        <v>10346380</v>
      </c>
      <c r="T31" s="303">
        <f t="shared" si="3"/>
        <v>4795</v>
      </c>
    </row>
    <row r="32" spans="1:20" ht="12.75">
      <c r="A32" s="295" t="s">
        <v>895</v>
      </c>
      <c r="B32" s="296" t="s">
        <v>896</v>
      </c>
      <c r="C32" s="321">
        <v>71550</v>
      </c>
      <c r="D32" s="321">
        <v>24023</v>
      </c>
      <c r="E32" s="321">
        <v>545</v>
      </c>
      <c r="F32" s="459" t="s">
        <v>7</v>
      </c>
      <c r="G32" s="458">
        <f t="shared" si="0"/>
        <v>96118</v>
      </c>
      <c r="H32" s="346">
        <v>64930</v>
      </c>
      <c r="I32" s="346">
        <v>21785</v>
      </c>
      <c r="J32" s="346">
        <v>510</v>
      </c>
      <c r="K32" s="346" t="s">
        <v>7</v>
      </c>
      <c r="L32" s="321">
        <f t="shared" si="1"/>
        <v>87225</v>
      </c>
      <c r="M32" s="346">
        <v>14284600</v>
      </c>
      <c r="N32" s="346">
        <v>4792700</v>
      </c>
      <c r="O32" s="346">
        <v>112200</v>
      </c>
      <c r="P32" s="346" t="s">
        <v>7</v>
      </c>
      <c r="Q32" s="346">
        <f t="shared" si="2"/>
        <v>19189500</v>
      </c>
      <c r="T32" s="303">
        <f t="shared" si="3"/>
        <v>8893</v>
      </c>
    </row>
    <row r="33" spans="1:20" ht="12.75">
      <c r="A33" s="295" t="s">
        <v>897</v>
      </c>
      <c r="B33" s="296" t="s">
        <v>898</v>
      </c>
      <c r="C33" s="321">
        <v>28029</v>
      </c>
      <c r="D33" s="321">
        <v>5287</v>
      </c>
      <c r="E33" s="321">
        <v>350</v>
      </c>
      <c r="F33" s="459" t="s">
        <v>7</v>
      </c>
      <c r="G33" s="458">
        <f t="shared" si="0"/>
        <v>33666</v>
      </c>
      <c r="H33" s="346">
        <v>25436</v>
      </c>
      <c r="I33" s="346">
        <v>4788</v>
      </c>
      <c r="J33" s="346">
        <v>327</v>
      </c>
      <c r="K33" s="346" t="s">
        <v>7</v>
      </c>
      <c r="L33" s="321">
        <f t="shared" si="1"/>
        <v>30551</v>
      </c>
      <c r="M33" s="346">
        <v>5595920</v>
      </c>
      <c r="N33" s="346">
        <v>1053360</v>
      </c>
      <c r="O33" s="346">
        <v>71940</v>
      </c>
      <c r="P33" s="346" t="s">
        <v>7</v>
      </c>
      <c r="Q33" s="346">
        <f t="shared" si="2"/>
        <v>6721220</v>
      </c>
      <c r="T33" s="303">
        <f t="shared" si="3"/>
        <v>3115</v>
      </c>
    </row>
    <row r="34" spans="1:20" ht="12.75">
      <c r="A34" s="295" t="s">
        <v>899</v>
      </c>
      <c r="B34" s="296" t="s">
        <v>900</v>
      </c>
      <c r="C34" s="321">
        <v>23660</v>
      </c>
      <c r="D34" s="321">
        <v>1984</v>
      </c>
      <c r="E34" s="321">
        <v>85</v>
      </c>
      <c r="F34" s="459" t="s">
        <v>7</v>
      </c>
      <c r="G34" s="458">
        <f t="shared" si="0"/>
        <v>25729</v>
      </c>
      <c r="H34" s="346">
        <v>21471</v>
      </c>
      <c r="I34" s="346">
        <v>1798</v>
      </c>
      <c r="J34" s="346">
        <v>80</v>
      </c>
      <c r="K34" s="346" t="s">
        <v>7</v>
      </c>
      <c r="L34" s="321">
        <f t="shared" si="1"/>
        <v>23349</v>
      </c>
      <c r="M34" s="346">
        <v>4723620</v>
      </c>
      <c r="N34" s="346">
        <v>395560</v>
      </c>
      <c r="O34" s="346">
        <v>17600</v>
      </c>
      <c r="P34" s="346" t="s">
        <v>7</v>
      </c>
      <c r="Q34" s="346">
        <f t="shared" si="2"/>
        <v>5136780</v>
      </c>
      <c r="T34" s="303">
        <f t="shared" si="3"/>
        <v>2380</v>
      </c>
    </row>
    <row r="35" spans="1:20" ht="12.75">
      <c r="A35" s="295" t="s">
        <v>901</v>
      </c>
      <c r="B35" s="296" t="s">
        <v>902</v>
      </c>
      <c r="C35" s="321">
        <v>37078</v>
      </c>
      <c r="D35" s="321">
        <v>10270</v>
      </c>
      <c r="E35" s="321">
        <v>338</v>
      </c>
      <c r="F35" s="459" t="s">
        <v>7</v>
      </c>
      <c r="G35" s="458">
        <f t="shared" si="0"/>
        <v>47686</v>
      </c>
      <c r="H35" s="346">
        <v>33648</v>
      </c>
      <c r="I35" s="346">
        <v>9310</v>
      </c>
      <c r="J35" s="346">
        <v>316</v>
      </c>
      <c r="K35" s="346" t="s">
        <v>7</v>
      </c>
      <c r="L35" s="321">
        <f t="shared" si="1"/>
        <v>43274</v>
      </c>
      <c r="M35" s="346">
        <v>7402560</v>
      </c>
      <c r="N35" s="346">
        <v>2048200</v>
      </c>
      <c r="O35" s="346">
        <v>69520</v>
      </c>
      <c r="P35" s="346" t="s">
        <v>7</v>
      </c>
      <c r="Q35" s="346">
        <f t="shared" si="2"/>
        <v>9520280</v>
      </c>
      <c r="T35" s="303">
        <f t="shared" si="3"/>
        <v>4412</v>
      </c>
    </row>
    <row r="36" spans="1:20" ht="12.75">
      <c r="A36" s="295" t="s">
        <v>903</v>
      </c>
      <c r="B36" s="296" t="s">
        <v>904</v>
      </c>
      <c r="C36" s="321">
        <v>39452</v>
      </c>
      <c r="D36" s="321">
        <v>6717</v>
      </c>
      <c r="E36" s="321">
        <v>400</v>
      </c>
      <c r="F36" s="459" t="s">
        <v>7</v>
      </c>
      <c r="G36" s="458">
        <f t="shared" si="0"/>
        <v>46569</v>
      </c>
      <c r="H36" s="346">
        <v>35802</v>
      </c>
      <c r="I36" s="346">
        <v>6084</v>
      </c>
      <c r="J36" s="346">
        <v>374</v>
      </c>
      <c r="K36" s="346" t="s">
        <v>7</v>
      </c>
      <c r="L36" s="321">
        <f t="shared" si="1"/>
        <v>42260</v>
      </c>
      <c r="M36" s="346">
        <v>7876440</v>
      </c>
      <c r="N36" s="346">
        <v>1338480</v>
      </c>
      <c r="O36" s="346">
        <v>82280</v>
      </c>
      <c r="P36" s="346" t="s">
        <v>7</v>
      </c>
      <c r="Q36" s="346">
        <f t="shared" si="2"/>
        <v>9297200</v>
      </c>
      <c r="T36" s="303">
        <f t="shared" si="3"/>
        <v>4309</v>
      </c>
    </row>
    <row r="37" spans="1:20" ht="12.75">
      <c r="A37" s="295" t="s">
        <v>905</v>
      </c>
      <c r="B37" s="296" t="s">
        <v>906</v>
      </c>
      <c r="C37" s="321">
        <v>32302</v>
      </c>
      <c r="D37" s="321">
        <v>2928</v>
      </c>
      <c r="E37" s="321">
        <v>350</v>
      </c>
      <c r="F37" s="459" t="s">
        <v>7</v>
      </c>
      <c r="G37" s="458">
        <f t="shared" si="0"/>
        <v>35580</v>
      </c>
      <c r="H37" s="346">
        <v>29313</v>
      </c>
      <c r="I37" s="346">
        <v>2648</v>
      </c>
      <c r="J37" s="346">
        <v>327</v>
      </c>
      <c r="K37" s="346" t="s">
        <v>7</v>
      </c>
      <c r="L37" s="321">
        <f t="shared" si="1"/>
        <v>32288</v>
      </c>
      <c r="M37" s="346">
        <v>6448860</v>
      </c>
      <c r="N37" s="346">
        <v>582560</v>
      </c>
      <c r="O37" s="346">
        <v>71940</v>
      </c>
      <c r="P37" s="346" t="s">
        <v>7</v>
      </c>
      <c r="Q37" s="346">
        <f t="shared" si="2"/>
        <v>7103360</v>
      </c>
      <c r="T37" s="303">
        <f t="shared" si="3"/>
        <v>3292</v>
      </c>
    </row>
    <row r="38" spans="1:20" ht="15.75" customHeight="1">
      <c r="A38" s="295" t="s">
        <v>907</v>
      </c>
      <c r="B38" s="297" t="s">
        <v>908</v>
      </c>
      <c r="C38" s="321">
        <v>25527</v>
      </c>
      <c r="D38" s="321">
        <v>9202</v>
      </c>
      <c r="E38" s="321">
        <v>227</v>
      </c>
      <c r="F38" s="459" t="s">
        <v>7</v>
      </c>
      <c r="G38" s="458">
        <f t="shared" si="0"/>
        <v>34956</v>
      </c>
      <c r="H38" s="346">
        <v>23165</v>
      </c>
      <c r="I38" s="346">
        <v>8557</v>
      </c>
      <c r="J38" s="346">
        <v>0</v>
      </c>
      <c r="K38" s="346" t="s">
        <v>7</v>
      </c>
      <c r="L38" s="321">
        <f t="shared" si="1"/>
        <v>31722</v>
      </c>
      <c r="M38" s="346">
        <v>5096300</v>
      </c>
      <c r="N38" s="346">
        <v>1882540</v>
      </c>
      <c r="O38" s="346">
        <v>0</v>
      </c>
      <c r="P38" s="346" t="s">
        <v>7</v>
      </c>
      <c r="Q38" s="346">
        <f t="shared" si="2"/>
        <v>6978840</v>
      </c>
      <c r="T38" s="303">
        <f t="shared" si="3"/>
        <v>3234</v>
      </c>
    </row>
    <row r="39" spans="1:20" ht="12.75">
      <c r="A39" s="295" t="s">
        <v>909</v>
      </c>
      <c r="B39" s="297" t="s">
        <v>910</v>
      </c>
      <c r="C39" s="321">
        <v>17930</v>
      </c>
      <c r="D39" s="321">
        <v>676</v>
      </c>
      <c r="E39" s="321">
        <v>147</v>
      </c>
      <c r="F39" s="459" t="s">
        <v>7</v>
      </c>
      <c r="G39" s="458">
        <f t="shared" si="0"/>
        <v>18753</v>
      </c>
      <c r="H39" s="346">
        <v>16271</v>
      </c>
      <c r="I39" s="346">
        <v>747</v>
      </c>
      <c r="J39" s="346">
        <v>0</v>
      </c>
      <c r="K39" s="346" t="s">
        <v>7</v>
      </c>
      <c r="L39" s="321">
        <f t="shared" si="1"/>
        <v>17018</v>
      </c>
      <c r="M39" s="346">
        <v>3579620</v>
      </c>
      <c r="N39" s="346">
        <v>164340</v>
      </c>
      <c r="O39" s="346">
        <v>0</v>
      </c>
      <c r="P39" s="346" t="s">
        <v>7</v>
      </c>
      <c r="Q39" s="346">
        <f t="shared" si="2"/>
        <v>3743960</v>
      </c>
      <c r="T39" s="303">
        <f t="shared" si="3"/>
        <v>1735</v>
      </c>
    </row>
    <row r="40" spans="1:20" ht="12.75">
      <c r="A40" s="295" t="s">
        <v>911</v>
      </c>
      <c r="B40" s="297" t="s">
        <v>912</v>
      </c>
      <c r="C40" s="321">
        <v>36111</v>
      </c>
      <c r="D40" s="321">
        <v>6420</v>
      </c>
      <c r="E40" s="321">
        <v>100</v>
      </c>
      <c r="F40" s="459" t="s">
        <v>7</v>
      </c>
      <c r="G40" s="458">
        <f t="shared" si="0"/>
        <v>42631</v>
      </c>
      <c r="H40" s="346">
        <v>32770</v>
      </c>
      <c r="I40" s="346">
        <v>5917</v>
      </c>
      <c r="J40" s="346">
        <v>0</v>
      </c>
      <c r="K40" s="346" t="s">
        <v>7</v>
      </c>
      <c r="L40" s="321">
        <f t="shared" si="1"/>
        <v>38687</v>
      </c>
      <c r="M40" s="346">
        <v>7209400</v>
      </c>
      <c r="N40" s="346">
        <v>1301740</v>
      </c>
      <c r="O40" s="346">
        <v>0</v>
      </c>
      <c r="P40" s="346" t="s">
        <v>7</v>
      </c>
      <c r="Q40" s="346">
        <f t="shared" si="2"/>
        <v>8511140</v>
      </c>
      <c r="T40" s="303">
        <f t="shared" si="3"/>
        <v>3944</v>
      </c>
    </row>
    <row r="41" spans="1:20" ht="12.75">
      <c r="A41" s="295" t="s">
        <v>913</v>
      </c>
      <c r="B41" s="297" t="s">
        <v>914</v>
      </c>
      <c r="C41" s="321">
        <v>7906</v>
      </c>
      <c r="D41" s="321">
        <v>2081</v>
      </c>
      <c r="E41" s="321">
        <v>0</v>
      </c>
      <c r="F41" s="459" t="s">
        <v>7</v>
      </c>
      <c r="G41" s="458">
        <f t="shared" si="0"/>
        <v>9987</v>
      </c>
      <c r="H41" s="346">
        <v>7175</v>
      </c>
      <c r="I41" s="346">
        <v>1890</v>
      </c>
      <c r="J41" s="346">
        <v>0</v>
      </c>
      <c r="K41" s="346" t="s">
        <v>7</v>
      </c>
      <c r="L41" s="321">
        <f t="shared" si="1"/>
        <v>9065</v>
      </c>
      <c r="M41" s="346">
        <v>1578500</v>
      </c>
      <c r="N41" s="346">
        <v>415800</v>
      </c>
      <c r="O41" s="346">
        <v>0</v>
      </c>
      <c r="P41" s="346" t="s">
        <v>7</v>
      </c>
      <c r="Q41" s="346">
        <f t="shared" si="2"/>
        <v>1994300</v>
      </c>
      <c r="T41" s="303">
        <f t="shared" si="3"/>
        <v>922</v>
      </c>
    </row>
    <row r="42" spans="1:20" ht="38.25">
      <c r="A42" s="295" t="s">
        <v>915</v>
      </c>
      <c r="B42" s="297" t="s">
        <v>916</v>
      </c>
      <c r="C42" s="321">
        <v>12657</v>
      </c>
      <c r="D42" s="321">
        <v>9814</v>
      </c>
      <c r="E42" s="321">
        <v>180</v>
      </c>
      <c r="F42" s="459" t="s">
        <v>7</v>
      </c>
      <c r="G42" s="458">
        <f t="shared" si="0"/>
        <v>22651</v>
      </c>
      <c r="H42" s="346">
        <v>11486</v>
      </c>
      <c r="I42" s="346">
        <v>9069</v>
      </c>
      <c r="J42" s="346">
        <v>0</v>
      </c>
      <c r="K42" s="346" t="s">
        <v>7</v>
      </c>
      <c r="L42" s="321">
        <f t="shared" si="1"/>
        <v>20555</v>
      </c>
      <c r="M42" s="346">
        <v>2526920</v>
      </c>
      <c r="N42" s="346">
        <v>1995180</v>
      </c>
      <c r="O42" s="346">
        <v>0</v>
      </c>
      <c r="P42" s="346" t="s">
        <v>7</v>
      </c>
      <c r="Q42" s="346">
        <f t="shared" si="2"/>
        <v>4522100</v>
      </c>
      <c r="T42" s="303">
        <f t="shared" si="3"/>
        <v>2096</v>
      </c>
    </row>
    <row r="43" spans="1:20" ht="25.5">
      <c r="A43" s="295" t="s">
        <v>917</v>
      </c>
      <c r="B43" s="297" t="s">
        <v>918</v>
      </c>
      <c r="C43" s="321">
        <v>12627</v>
      </c>
      <c r="D43" s="321">
        <v>1953</v>
      </c>
      <c r="E43" s="321">
        <v>379</v>
      </c>
      <c r="F43" s="459" t="s">
        <v>7</v>
      </c>
      <c r="G43" s="458">
        <f t="shared" si="0"/>
        <v>14959</v>
      </c>
      <c r="H43" s="346">
        <v>11459</v>
      </c>
      <c r="I43" s="346">
        <v>2116</v>
      </c>
      <c r="J43" s="346">
        <v>0</v>
      </c>
      <c r="K43" s="346" t="s">
        <v>7</v>
      </c>
      <c r="L43" s="321">
        <f t="shared" si="1"/>
        <v>13575</v>
      </c>
      <c r="M43" s="346">
        <v>2520980</v>
      </c>
      <c r="N43" s="346">
        <v>465520</v>
      </c>
      <c r="O43" s="346">
        <v>0</v>
      </c>
      <c r="P43" s="346" t="s">
        <v>7</v>
      </c>
      <c r="Q43" s="346">
        <f t="shared" si="2"/>
        <v>2986500</v>
      </c>
      <c r="T43" s="303">
        <f t="shared" si="3"/>
        <v>1384</v>
      </c>
    </row>
    <row r="44" spans="1:20" ht="12.75">
      <c r="A44" s="229" t="s">
        <v>19</v>
      </c>
      <c r="B44" s="298"/>
      <c r="C44" s="321">
        <f>SUM(C11:C43)</f>
        <v>1156995</v>
      </c>
      <c r="D44" s="321">
        <f aca="true" t="shared" si="4" ref="D44:Q44">SUM(D11:D43)</f>
        <v>298464</v>
      </c>
      <c r="E44" s="321">
        <f t="shared" si="4"/>
        <v>12876</v>
      </c>
      <c r="F44" s="321">
        <f t="shared" si="4"/>
        <v>0</v>
      </c>
      <c r="G44" s="229">
        <f t="shared" si="4"/>
        <v>1468335</v>
      </c>
      <c r="H44" s="321">
        <f t="shared" si="4"/>
        <v>1049952</v>
      </c>
      <c r="I44" s="321">
        <f t="shared" si="4"/>
        <v>271589</v>
      </c>
      <c r="J44" s="321">
        <f t="shared" si="4"/>
        <v>10944</v>
      </c>
      <c r="K44" s="321">
        <f t="shared" si="4"/>
        <v>0</v>
      </c>
      <c r="L44" s="229">
        <f>SUM(L11:L43)</f>
        <v>1332485</v>
      </c>
      <c r="M44" s="321">
        <f t="shared" si="4"/>
        <v>230989440</v>
      </c>
      <c r="N44" s="321">
        <f t="shared" si="4"/>
        <v>59749580</v>
      </c>
      <c r="O44" s="321">
        <f t="shared" si="4"/>
        <v>2407680</v>
      </c>
      <c r="P44" s="321">
        <f t="shared" si="4"/>
        <v>0</v>
      </c>
      <c r="Q44" s="321">
        <f t="shared" si="4"/>
        <v>293146700</v>
      </c>
      <c r="T44" s="303">
        <f t="shared" si="3"/>
        <v>135850</v>
      </c>
    </row>
    <row r="45" spans="1:17" ht="12.75">
      <c r="A45" s="308"/>
      <c r="B45" s="309"/>
      <c r="C45" s="309"/>
      <c r="D45" s="309"/>
      <c r="E45" s="309"/>
      <c r="F45" s="309"/>
      <c r="G45" s="309"/>
      <c r="H45" s="460"/>
      <c r="I45" s="460"/>
      <c r="J45" s="460"/>
      <c r="K45" s="460"/>
      <c r="L45" s="460">
        <f>L44/G44</f>
        <v>0.9074802412256059</v>
      </c>
      <c r="M45" s="309"/>
      <c r="N45" s="309"/>
      <c r="O45" s="309"/>
      <c r="P45" s="309"/>
      <c r="Q45" s="309"/>
    </row>
    <row r="46" spans="1:12" ht="12.75">
      <c r="A46" s="10" t="s">
        <v>8</v>
      </c>
      <c r="B46" s="299"/>
      <c r="C46" s="299"/>
      <c r="D46" s="299"/>
      <c r="L46" s="455"/>
    </row>
    <row r="47" spans="1:4" ht="12.75">
      <c r="A47" s="299" t="s">
        <v>9</v>
      </c>
      <c r="B47" s="299"/>
      <c r="C47" s="299"/>
      <c r="D47" s="299"/>
    </row>
    <row r="48" spans="1:12" ht="12.75">
      <c r="A48" s="299" t="s">
        <v>10</v>
      </c>
      <c r="B48" s="299"/>
      <c r="C48" s="299"/>
      <c r="D48" s="299"/>
      <c r="I48" s="310"/>
      <c r="J48" s="310"/>
      <c r="K48" s="310"/>
      <c r="L48" s="310"/>
    </row>
    <row r="49" spans="1:12" s="299" customFormat="1" ht="12.75">
      <c r="A49" s="300" t="s">
        <v>443</v>
      </c>
      <c r="J49" s="310"/>
      <c r="K49" s="310"/>
      <c r="L49" s="310"/>
    </row>
    <row r="50" spans="3:13" s="299" customFormat="1" ht="12.75">
      <c r="C50" s="300" t="s">
        <v>445</v>
      </c>
      <c r="E50" s="311"/>
      <c r="F50" s="311"/>
      <c r="G50" s="311"/>
      <c r="H50" s="311"/>
      <c r="I50" s="311"/>
      <c r="J50" s="311"/>
      <c r="K50" s="311"/>
      <c r="L50" s="311"/>
      <c r="M50" s="311"/>
    </row>
    <row r="52" spans="1:17" ht="12.75">
      <c r="A52" s="303" t="s">
        <v>12</v>
      </c>
      <c r="B52" s="303"/>
      <c r="C52" s="303"/>
      <c r="D52" s="303"/>
      <c r="E52" s="303"/>
      <c r="F52" s="303"/>
      <c r="G52" s="303"/>
      <c r="I52" s="303"/>
      <c r="O52" s="703" t="s">
        <v>13</v>
      </c>
      <c r="P52" s="703"/>
      <c r="Q52" s="704"/>
    </row>
    <row r="53" spans="1:17" ht="12.75" customHeight="1">
      <c r="A53" s="703" t="s">
        <v>14</v>
      </c>
      <c r="B53" s="703"/>
      <c r="C53" s="703"/>
      <c r="D53" s="703"/>
      <c r="E53" s="703"/>
      <c r="F53" s="703"/>
      <c r="G53" s="703"/>
      <c r="H53" s="703"/>
      <c r="I53" s="703"/>
      <c r="J53" s="703"/>
      <c r="K53" s="703"/>
      <c r="L53" s="703"/>
      <c r="M53" s="703"/>
      <c r="N53" s="703"/>
      <c r="O53" s="703"/>
      <c r="P53" s="703"/>
      <c r="Q53" s="703"/>
    </row>
    <row r="54" spans="1:19" ht="12.75">
      <c r="A54" s="670" t="s">
        <v>94</v>
      </c>
      <c r="B54" s="670"/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670"/>
      <c r="R54" s="670"/>
      <c r="S54" s="670"/>
    </row>
    <row r="55" spans="1:17" ht="12.75">
      <c r="A55" s="303"/>
      <c r="B55" s="303"/>
      <c r="C55" s="303"/>
      <c r="D55" s="303"/>
      <c r="E55" s="303"/>
      <c r="F55" s="303"/>
      <c r="N55" s="701" t="s">
        <v>86</v>
      </c>
      <c r="O55" s="701"/>
      <c r="P55" s="701"/>
      <c r="Q55" s="701"/>
    </row>
    <row r="56" spans="1:12" ht="12.75">
      <c r="A56" s="705"/>
      <c r="B56" s="705"/>
      <c r="C56" s="705"/>
      <c r="D56" s="705"/>
      <c r="E56" s="705"/>
      <c r="F56" s="705"/>
      <c r="G56" s="705"/>
      <c r="H56" s="705"/>
      <c r="I56" s="705"/>
      <c r="J56" s="705"/>
      <c r="K56" s="705"/>
      <c r="L56" s="705"/>
    </row>
  </sheetData>
  <sheetProtection/>
  <mergeCells count="16">
    <mergeCell ref="A56:L56"/>
    <mergeCell ref="O1:Q1"/>
    <mergeCell ref="A2:L2"/>
    <mergeCell ref="A3:L3"/>
    <mergeCell ref="A5:L5"/>
    <mergeCell ref="M8:Q8"/>
    <mergeCell ref="A53:Q53"/>
    <mergeCell ref="A8:A9"/>
    <mergeCell ref="B8:B9"/>
    <mergeCell ref="A7:B7"/>
    <mergeCell ref="N7:R7"/>
    <mergeCell ref="C8:G8"/>
    <mergeCell ref="N55:Q55"/>
    <mergeCell ref="H8:L8"/>
    <mergeCell ref="O52:Q52"/>
    <mergeCell ref="A54:S5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zoomScaleSheetLayoutView="100" zoomScalePageLayoutView="0" workbookViewId="0" topLeftCell="A1">
      <selection activeCell="Q9" sqref="Q9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24.140625" style="0" customWidth="1"/>
    <col min="7" max="7" width="15.28125" style="0" customWidth="1"/>
  </cols>
  <sheetData>
    <row r="1" spans="1:7" ht="18">
      <c r="A1" s="675" t="s">
        <v>0</v>
      </c>
      <c r="B1" s="675"/>
      <c r="C1" s="675"/>
      <c r="D1" s="675"/>
      <c r="E1" s="675"/>
      <c r="G1" s="173" t="s">
        <v>703</v>
      </c>
    </row>
    <row r="2" spans="1:6" ht="21">
      <c r="A2" s="676" t="s">
        <v>656</v>
      </c>
      <c r="B2" s="676"/>
      <c r="C2" s="676"/>
      <c r="D2" s="676"/>
      <c r="E2" s="676"/>
      <c r="F2" s="676"/>
    </row>
    <row r="3" spans="1:2" ht="15">
      <c r="A3" s="175"/>
      <c r="B3" s="175"/>
    </row>
    <row r="4" spans="1:7" ht="18" customHeight="1">
      <c r="A4" s="677" t="s">
        <v>704</v>
      </c>
      <c r="B4" s="677"/>
      <c r="C4" s="677"/>
      <c r="D4" s="677"/>
      <c r="E4" s="677"/>
      <c r="F4" s="677"/>
      <c r="G4" s="677"/>
    </row>
    <row r="5" spans="1:2" ht="12.75">
      <c r="A5" s="701" t="s">
        <v>919</v>
      </c>
      <c r="B5" s="701"/>
    </row>
    <row r="6" spans="1:7" ht="15">
      <c r="A6" s="176"/>
      <c r="B6" s="176"/>
      <c r="F6" s="91" t="s">
        <v>826</v>
      </c>
      <c r="G6" s="99"/>
    </row>
    <row r="7" spans="1:7" ht="42" customHeight="1">
      <c r="A7" s="177" t="s">
        <v>2</v>
      </c>
      <c r="B7" s="177" t="s">
        <v>3</v>
      </c>
      <c r="C7" s="271" t="s">
        <v>705</v>
      </c>
      <c r="D7" s="271" t="s">
        <v>706</v>
      </c>
      <c r="E7" s="271" t="s">
        <v>707</v>
      </c>
      <c r="F7" s="271" t="s">
        <v>708</v>
      </c>
      <c r="G7" s="256" t="s">
        <v>709</v>
      </c>
    </row>
    <row r="8" spans="1:7" s="173" customFormat="1" ht="15">
      <c r="A8" s="179" t="s">
        <v>273</v>
      </c>
      <c r="B8" s="179" t="s">
        <v>274</v>
      </c>
      <c r="C8" s="179" t="s">
        <v>275</v>
      </c>
      <c r="D8" s="179" t="s">
        <v>276</v>
      </c>
      <c r="E8" s="179" t="s">
        <v>277</v>
      </c>
      <c r="F8" s="179" t="s">
        <v>278</v>
      </c>
      <c r="G8" s="179" t="s">
        <v>279</v>
      </c>
    </row>
    <row r="9" spans="1:7" s="173" customFormat="1" ht="15">
      <c r="A9" s="291" t="s">
        <v>273</v>
      </c>
      <c r="B9" s="292" t="s">
        <v>868</v>
      </c>
      <c r="C9" s="192" t="s">
        <v>7</v>
      </c>
      <c r="D9" s="192" t="s">
        <v>7</v>
      </c>
      <c r="E9" s="192" t="s">
        <v>7</v>
      </c>
      <c r="F9" s="192" t="s">
        <v>7</v>
      </c>
      <c r="G9" s="192" t="s">
        <v>7</v>
      </c>
    </row>
    <row r="10" spans="1:7" s="173" customFormat="1" ht="15">
      <c r="A10" s="291" t="s">
        <v>274</v>
      </c>
      <c r="B10" s="292" t="s">
        <v>869</v>
      </c>
      <c r="C10" s="192" t="s">
        <v>7</v>
      </c>
      <c r="D10" s="192" t="s">
        <v>7</v>
      </c>
      <c r="E10" s="192" t="s">
        <v>7</v>
      </c>
      <c r="F10" s="192" t="s">
        <v>7</v>
      </c>
      <c r="G10" s="192" t="s">
        <v>7</v>
      </c>
    </row>
    <row r="11" spans="1:7" s="173" customFormat="1" ht="15">
      <c r="A11" s="291" t="s">
        <v>275</v>
      </c>
      <c r="B11" s="292" t="s">
        <v>870</v>
      </c>
      <c r="C11" s="192" t="s">
        <v>7</v>
      </c>
      <c r="D11" s="192" t="s">
        <v>7</v>
      </c>
      <c r="E11" s="192" t="s">
        <v>7</v>
      </c>
      <c r="F11" s="192" t="s">
        <v>7</v>
      </c>
      <c r="G11" s="192" t="s">
        <v>7</v>
      </c>
    </row>
    <row r="12" spans="1:7" s="173" customFormat="1" ht="15">
      <c r="A12" s="291" t="s">
        <v>276</v>
      </c>
      <c r="B12" s="292" t="s">
        <v>871</v>
      </c>
      <c r="C12" s="192" t="s">
        <v>7</v>
      </c>
      <c r="D12" s="192" t="s">
        <v>7</v>
      </c>
      <c r="E12" s="192" t="s">
        <v>7</v>
      </c>
      <c r="F12" s="192" t="s">
        <v>7</v>
      </c>
      <c r="G12" s="192" t="s">
        <v>7</v>
      </c>
    </row>
    <row r="13" spans="1:7" s="173" customFormat="1" ht="15">
      <c r="A13" s="291" t="s">
        <v>277</v>
      </c>
      <c r="B13" s="292" t="s">
        <v>872</v>
      </c>
      <c r="C13" s="192" t="s">
        <v>7</v>
      </c>
      <c r="D13" s="192" t="s">
        <v>7</v>
      </c>
      <c r="E13" s="192" t="s">
        <v>7</v>
      </c>
      <c r="F13" s="192" t="s">
        <v>7</v>
      </c>
      <c r="G13" s="192" t="s">
        <v>7</v>
      </c>
    </row>
    <row r="14" spans="1:7" s="173" customFormat="1" ht="15">
      <c r="A14" s="291" t="s">
        <v>278</v>
      </c>
      <c r="B14" s="292" t="s">
        <v>873</v>
      </c>
      <c r="C14" s="192" t="s">
        <v>7</v>
      </c>
      <c r="D14" s="192" t="s">
        <v>7</v>
      </c>
      <c r="E14" s="192" t="s">
        <v>7</v>
      </c>
      <c r="F14" s="192" t="s">
        <v>7</v>
      </c>
      <c r="G14" s="192" t="s">
        <v>7</v>
      </c>
    </row>
    <row r="15" spans="1:7" s="173" customFormat="1" ht="15">
      <c r="A15" s="291" t="s">
        <v>279</v>
      </c>
      <c r="B15" s="292" t="s">
        <v>874</v>
      </c>
      <c r="C15" s="192" t="s">
        <v>7</v>
      </c>
      <c r="D15" s="192" t="s">
        <v>7</v>
      </c>
      <c r="E15" s="192" t="s">
        <v>7</v>
      </c>
      <c r="F15" s="192" t="s">
        <v>7</v>
      </c>
      <c r="G15" s="192" t="s">
        <v>7</v>
      </c>
    </row>
    <row r="16" spans="1:7" s="173" customFormat="1" ht="15">
      <c r="A16" s="291" t="s">
        <v>280</v>
      </c>
      <c r="B16" s="292" t="s">
        <v>875</v>
      </c>
      <c r="C16" s="192" t="s">
        <v>7</v>
      </c>
      <c r="D16" s="192" t="s">
        <v>7</v>
      </c>
      <c r="E16" s="192" t="s">
        <v>7</v>
      </c>
      <c r="F16" s="192" t="s">
        <v>7</v>
      </c>
      <c r="G16" s="192" t="s">
        <v>7</v>
      </c>
    </row>
    <row r="17" spans="1:7" s="173" customFormat="1" ht="15">
      <c r="A17" s="291" t="s">
        <v>299</v>
      </c>
      <c r="B17" s="292" t="s">
        <v>876</v>
      </c>
      <c r="C17" s="192" t="s">
        <v>7</v>
      </c>
      <c r="D17" s="192" t="s">
        <v>7</v>
      </c>
      <c r="E17" s="192" t="s">
        <v>7</v>
      </c>
      <c r="F17" s="192" t="s">
        <v>7</v>
      </c>
      <c r="G17" s="192" t="s">
        <v>7</v>
      </c>
    </row>
    <row r="18" spans="1:7" s="173" customFormat="1" ht="15">
      <c r="A18" s="291" t="s">
        <v>300</v>
      </c>
      <c r="B18" s="292" t="s">
        <v>877</v>
      </c>
      <c r="C18" s="192" t="s">
        <v>7</v>
      </c>
      <c r="D18" s="192" t="s">
        <v>7</v>
      </c>
      <c r="E18" s="192" t="s">
        <v>7</v>
      </c>
      <c r="F18" s="192" t="s">
        <v>7</v>
      </c>
      <c r="G18" s="192" t="s">
        <v>7</v>
      </c>
    </row>
    <row r="19" spans="1:7" s="173" customFormat="1" ht="15">
      <c r="A19" s="291" t="s">
        <v>301</v>
      </c>
      <c r="B19" s="292" t="s">
        <v>878</v>
      </c>
      <c r="C19" s="192" t="s">
        <v>7</v>
      </c>
      <c r="D19" s="192" t="s">
        <v>7</v>
      </c>
      <c r="E19" s="192" t="s">
        <v>7</v>
      </c>
      <c r="F19" s="192" t="s">
        <v>7</v>
      </c>
      <c r="G19" s="192" t="s">
        <v>7</v>
      </c>
    </row>
    <row r="20" spans="1:7" s="173" customFormat="1" ht="15">
      <c r="A20" s="291" t="s">
        <v>329</v>
      </c>
      <c r="B20" s="292" t="s">
        <v>879</v>
      </c>
      <c r="C20" s="192" t="s">
        <v>7</v>
      </c>
      <c r="D20" s="192" t="s">
        <v>7</v>
      </c>
      <c r="E20" s="192" t="s">
        <v>7</v>
      </c>
      <c r="F20" s="192" t="s">
        <v>7</v>
      </c>
      <c r="G20" s="192" t="s">
        <v>7</v>
      </c>
    </row>
    <row r="21" spans="1:7" s="173" customFormat="1" ht="15">
      <c r="A21" s="291" t="s">
        <v>330</v>
      </c>
      <c r="B21" s="292" t="s">
        <v>880</v>
      </c>
      <c r="C21" s="192" t="s">
        <v>7</v>
      </c>
      <c r="D21" s="192" t="s">
        <v>7</v>
      </c>
      <c r="E21" s="192" t="s">
        <v>7</v>
      </c>
      <c r="F21" s="192" t="s">
        <v>7</v>
      </c>
      <c r="G21" s="192" t="s">
        <v>7</v>
      </c>
    </row>
    <row r="22" spans="1:7" s="173" customFormat="1" ht="15">
      <c r="A22" s="291" t="s">
        <v>331</v>
      </c>
      <c r="B22" s="292" t="s">
        <v>881</v>
      </c>
      <c r="C22" s="192" t="s">
        <v>7</v>
      </c>
      <c r="D22" s="192" t="s">
        <v>7</v>
      </c>
      <c r="E22" s="192" t="s">
        <v>7</v>
      </c>
      <c r="F22" s="192" t="s">
        <v>7</v>
      </c>
      <c r="G22" s="192" t="s">
        <v>7</v>
      </c>
    </row>
    <row r="23" spans="1:7" s="173" customFormat="1" ht="15">
      <c r="A23" s="291" t="s">
        <v>332</v>
      </c>
      <c r="B23" s="292" t="s">
        <v>882</v>
      </c>
      <c r="C23" s="192" t="s">
        <v>7</v>
      </c>
      <c r="D23" s="192" t="s">
        <v>7</v>
      </c>
      <c r="E23" s="192" t="s">
        <v>7</v>
      </c>
      <c r="F23" s="192" t="s">
        <v>7</v>
      </c>
      <c r="G23" s="192" t="s">
        <v>7</v>
      </c>
    </row>
    <row r="24" spans="1:7" s="173" customFormat="1" ht="15">
      <c r="A24" s="291" t="s">
        <v>883</v>
      </c>
      <c r="B24" s="292" t="s">
        <v>884</v>
      </c>
      <c r="C24" s="192" t="s">
        <v>7</v>
      </c>
      <c r="D24" s="192" t="s">
        <v>7</v>
      </c>
      <c r="E24" s="192" t="s">
        <v>7</v>
      </c>
      <c r="F24" s="192" t="s">
        <v>7</v>
      </c>
      <c r="G24" s="192" t="s">
        <v>7</v>
      </c>
    </row>
    <row r="25" spans="1:7" s="173" customFormat="1" ht="15">
      <c r="A25" s="291" t="s">
        <v>885</v>
      </c>
      <c r="B25" s="292" t="s">
        <v>886</v>
      </c>
      <c r="C25" s="192" t="s">
        <v>7</v>
      </c>
      <c r="D25" s="192" t="s">
        <v>7</v>
      </c>
      <c r="E25" s="192" t="s">
        <v>7</v>
      </c>
      <c r="F25" s="192" t="s">
        <v>7</v>
      </c>
      <c r="G25" s="192" t="s">
        <v>7</v>
      </c>
    </row>
    <row r="26" spans="1:7" s="173" customFormat="1" ht="15">
      <c r="A26" s="291" t="s">
        <v>887</v>
      </c>
      <c r="B26" s="292" t="s">
        <v>888</v>
      </c>
      <c r="C26" s="192" t="s">
        <v>7</v>
      </c>
      <c r="D26" s="192" t="s">
        <v>7</v>
      </c>
      <c r="E26" s="192" t="s">
        <v>7</v>
      </c>
      <c r="F26" s="192" t="s">
        <v>7</v>
      </c>
      <c r="G26" s="192" t="s">
        <v>7</v>
      </c>
    </row>
    <row r="27" spans="1:7" s="173" customFormat="1" ht="15">
      <c r="A27" s="291" t="s">
        <v>889</v>
      </c>
      <c r="B27" s="292" t="s">
        <v>890</v>
      </c>
      <c r="C27" s="192" t="s">
        <v>7</v>
      </c>
      <c r="D27" s="192" t="s">
        <v>7</v>
      </c>
      <c r="E27" s="192" t="s">
        <v>7</v>
      </c>
      <c r="F27" s="192" t="s">
        <v>7</v>
      </c>
      <c r="G27" s="192" t="s">
        <v>7</v>
      </c>
    </row>
    <row r="28" spans="1:7" s="173" customFormat="1" ht="15">
      <c r="A28" s="291" t="s">
        <v>891</v>
      </c>
      <c r="B28" s="292" t="s">
        <v>892</v>
      </c>
      <c r="C28" s="192" t="s">
        <v>7</v>
      </c>
      <c r="D28" s="192" t="s">
        <v>7</v>
      </c>
      <c r="E28" s="192" t="s">
        <v>7</v>
      </c>
      <c r="F28" s="192" t="s">
        <v>7</v>
      </c>
      <c r="G28" s="192" t="s">
        <v>7</v>
      </c>
    </row>
    <row r="29" spans="1:7" s="173" customFormat="1" ht="15">
      <c r="A29" s="291" t="s">
        <v>893</v>
      </c>
      <c r="B29" s="292" t="s">
        <v>894</v>
      </c>
      <c r="C29" s="192" t="s">
        <v>7</v>
      </c>
      <c r="D29" s="192" t="s">
        <v>7</v>
      </c>
      <c r="E29" s="192" t="s">
        <v>7</v>
      </c>
      <c r="F29" s="192" t="s">
        <v>7</v>
      </c>
      <c r="G29" s="192" t="s">
        <v>7</v>
      </c>
    </row>
    <row r="30" spans="1:7" s="173" customFormat="1" ht="15">
      <c r="A30" s="291" t="s">
        <v>895</v>
      </c>
      <c r="B30" s="292" t="s">
        <v>896</v>
      </c>
      <c r="C30" s="192" t="s">
        <v>7</v>
      </c>
      <c r="D30" s="192" t="s">
        <v>7</v>
      </c>
      <c r="E30" s="192" t="s">
        <v>7</v>
      </c>
      <c r="F30" s="192" t="s">
        <v>7</v>
      </c>
      <c r="G30" s="192" t="s">
        <v>7</v>
      </c>
    </row>
    <row r="31" spans="1:7" s="173" customFormat="1" ht="15">
      <c r="A31" s="291" t="s">
        <v>897</v>
      </c>
      <c r="B31" s="292" t="s">
        <v>898</v>
      </c>
      <c r="C31" s="192" t="s">
        <v>7</v>
      </c>
      <c r="D31" s="192" t="s">
        <v>7</v>
      </c>
      <c r="E31" s="192" t="s">
        <v>7</v>
      </c>
      <c r="F31" s="192" t="s">
        <v>7</v>
      </c>
      <c r="G31" s="192" t="s">
        <v>7</v>
      </c>
    </row>
    <row r="32" spans="1:7" s="173" customFormat="1" ht="15">
      <c r="A32" s="291" t="s">
        <v>899</v>
      </c>
      <c r="B32" s="292" t="s">
        <v>900</v>
      </c>
      <c r="C32" s="192" t="s">
        <v>7</v>
      </c>
      <c r="D32" s="192" t="s">
        <v>7</v>
      </c>
      <c r="E32" s="192" t="s">
        <v>7</v>
      </c>
      <c r="F32" s="192" t="s">
        <v>7</v>
      </c>
      <c r="G32" s="192" t="s">
        <v>7</v>
      </c>
    </row>
    <row r="33" spans="1:7" s="173" customFormat="1" ht="15">
      <c r="A33" s="291" t="s">
        <v>901</v>
      </c>
      <c r="B33" s="292" t="s">
        <v>902</v>
      </c>
      <c r="C33" s="192" t="s">
        <v>7</v>
      </c>
      <c r="D33" s="192" t="s">
        <v>7</v>
      </c>
      <c r="E33" s="192" t="s">
        <v>7</v>
      </c>
      <c r="F33" s="192" t="s">
        <v>7</v>
      </c>
      <c r="G33" s="192" t="s">
        <v>7</v>
      </c>
    </row>
    <row r="34" spans="1:7" s="173" customFormat="1" ht="15">
      <c r="A34" s="291" t="s">
        <v>903</v>
      </c>
      <c r="B34" s="292" t="s">
        <v>904</v>
      </c>
      <c r="C34" s="192" t="s">
        <v>7</v>
      </c>
      <c r="D34" s="192" t="s">
        <v>7</v>
      </c>
      <c r="E34" s="192" t="s">
        <v>7</v>
      </c>
      <c r="F34" s="192" t="s">
        <v>7</v>
      </c>
      <c r="G34" s="192" t="s">
        <v>7</v>
      </c>
    </row>
    <row r="35" spans="1:7" s="173" customFormat="1" ht="15">
      <c r="A35" s="291" t="s">
        <v>905</v>
      </c>
      <c r="B35" s="292" t="s">
        <v>906</v>
      </c>
      <c r="C35" s="192" t="s">
        <v>7</v>
      </c>
      <c r="D35" s="192" t="s">
        <v>7</v>
      </c>
      <c r="E35" s="192" t="s">
        <v>7</v>
      </c>
      <c r="F35" s="192" t="s">
        <v>7</v>
      </c>
      <c r="G35" s="192" t="s">
        <v>7</v>
      </c>
    </row>
    <row r="36" spans="1:7" s="173" customFormat="1" ht="15">
      <c r="A36" s="291" t="s">
        <v>907</v>
      </c>
      <c r="B36" s="293" t="s">
        <v>908</v>
      </c>
      <c r="C36" s="192" t="s">
        <v>7</v>
      </c>
      <c r="D36" s="192" t="s">
        <v>7</v>
      </c>
      <c r="E36" s="192" t="s">
        <v>7</v>
      </c>
      <c r="F36" s="192" t="s">
        <v>7</v>
      </c>
      <c r="G36" s="192" t="s">
        <v>7</v>
      </c>
    </row>
    <row r="37" spans="1:7" s="173" customFormat="1" ht="15">
      <c r="A37" s="291" t="s">
        <v>909</v>
      </c>
      <c r="B37" s="293" t="s">
        <v>910</v>
      </c>
      <c r="C37" s="192" t="s">
        <v>7</v>
      </c>
      <c r="D37" s="192" t="s">
        <v>7</v>
      </c>
      <c r="E37" s="192" t="s">
        <v>7</v>
      </c>
      <c r="F37" s="192" t="s">
        <v>7</v>
      </c>
      <c r="G37" s="192" t="s">
        <v>7</v>
      </c>
    </row>
    <row r="38" spans="1:7" s="173" customFormat="1" ht="15">
      <c r="A38" s="291" t="s">
        <v>911</v>
      </c>
      <c r="B38" s="293" t="s">
        <v>912</v>
      </c>
      <c r="C38" s="192" t="s">
        <v>7</v>
      </c>
      <c r="D38" s="192" t="s">
        <v>7</v>
      </c>
      <c r="E38" s="192" t="s">
        <v>7</v>
      </c>
      <c r="F38" s="192" t="s">
        <v>7</v>
      </c>
      <c r="G38" s="192" t="s">
        <v>7</v>
      </c>
    </row>
    <row r="39" spans="1:7" s="173" customFormat="1" ht="15">
      <c r="A39" s="291" t="s">
        <v>913</v>
      </c>
      <c r="B39" s="293" t="s">
        <v>914</v>
      </c>
      <c r="C39" s="192" t="s">
        <v>7</v>
      </c>
      <c r="D39" s="192" t="s">
        <v>7</v>
      </c>
      <c r="E39" s="192" t="s">
        <v>7</v>
      </c>
      <c r="F39" s="192" t="s">
        <v>7</v>
      </c>
      <c r="G39" s="192" t="s">
        <v>7</v>
      </c>
    </row>
    <row r="40" spans="1:7" ht="25.5">
      <c r="A40" s="291" t="s">
        <v>915</v>
      </c>
      <c r="B40" s="293" t="s">
        <v>916</v>
      </c>
      <c r="C40" s="192" t="s">
        <v>7</v>
      </c>
      <c r="D40" s="192" t="s">
        <v>7</v>
      </c>
      <c r="E40" s="192" t="s">
        <v>7</v>
      </c>
      <c r="F40" s="192" t="s">
        <v>7</v>
      </c>
      <c r="G40" s="192" t="s">
        <v>7</v>
      </c>
    </row>
    <row r="41" spans="1:7" ht="25.5">
      <c r="A41" s="291" t="s">
        <v>917</v>
      </c>
      <c r="B41" s="293" t="s">
        <v>918</v>
      </c>
      <c r="C41" s="192" t="s">
        <v>7</v>
      </c>
      <c r="D41" s="192" t="s">
        <v>7</v>
      </c>
      <c r="E41" s="192" t="s">
        <v>7</v>
      </c>
      <c r="F41" s="192" t="s">
        <v>7</v>
      </c>
      <c r="G41" s="192" t="s">
        <v>7</v>
      </c>
    </row>
    <row r="42" spans="1:7" ht="15">
      <c r="A42" s="3" t="s">
        <v>19</v>
      </c>
      <c r="B42" s="9"/>
      <c r="C42" s="192" t="s">
        <v>7</v>
      </c>
      <c r="D42" s="192" t="s">
        <v>7</v>
      </c>
      <c r="E42" s="192" t="s">
        <v>7</v>
      </c>
      <c r="F42" s="192" t="s">
        <v>7</v>
      </c>
      <c r="G42" s="192" t="s">
        <v>7</v>
      </c>
    </row>
    <row r="46" spans="1:9" ht="15" customHeight="1">
      <c r="A46" s="272"/>
      <c r="B46" s="272"/>
      <c r="C46" s="272"/>
      <c r="D46" s="272"/>
      <c r="E46" s="714" t="s">
        <v>13</v>
      </c>
      <c r="F46" s="714"/>
      <c r="G46" s="273"/>
      <c r="H46" s="273"/>
      <c r="I46" s="273"/>
    </row>
    <row r="47" spans="1:9" ht="15" customHeight="1">
      <c r="A47" s="272"/>
      <c r="B47" s="272"/>
      <c r="C47" s="272"/>
      <c r="D47" s="272"/>
      <c r="E47" s="714" t="s">
        <v>14</v>
      </c>
      <c r="F47" s="714"/>
      <c r="G47" s="273"/>
      <c r="H47" s="273"/>
      <c r="I47" s="273"/>
    </row>
    <row r="48" spans="1:9" ht="15" customHeight="1">
      <c r="A48" s="272"/>
      <c r="B48" s="272"/>
      <c r="C48" s="272"/>
      <c r="D48" s="272"/>
      <c r="E48" s="714" t="s">
        <v>89</v>
      </c>
      <c r="F48" s="714"/>
      <c r="G48" s="273"/>
      <c r="H48" s="273"/>
      <c r="I48" s="273"/>
    </row>
    <row r="49" spans="1:9" ht="12.75">
      <c r="A49" s="272" t="s">
        <v>12</v>
      </c>
      <c r="C49" s="272"/>
      <c r="D49" s="272"/>
      <c r="E49" s="272"/>
      <c r="F49" s="274" t="s">
        <v>86</v>
      </c>
      <c r="G49" s="275"/>
      <c r="H49" s="272"/>
      <c r="I49" s="272"/>
    </row>
    <row r="50" spans="1:13" ht="12.7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</row>
  </sheetData>
  <sheetProtection/>
  <mergeCells count="7">
    <mergeCell ref="E48:F48"/>
    <mergeCell ref="A1:E1"/>
    <mergeCell ref="A2:F2"/>
    <mergeCell ref="E46:F46"/>
    <mergeCell ref="E47:F47"/>
    <mergeCell ref="A5:B5"/>
    <mergeCell ref="A4:G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SheetLayoutView="90" zoomScalePageLayoutView="0" workbookViewId="0" topLeftCell="A25">
      <selection activeCell="J47" sqref="J47"/>
    </sheetView>
  </sheetViews>
  <sheetFormatPr defaultColWidth="9.140625" defaultRowHeight="12.75"/>
  <cols>
    <col min="1" max="1" width="7.421875" style="15" customWidth="1"/>
    <col min="2" max="2" width="24.710937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5.1406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613"/>
      <c r="F1" s="613"/>
      <c r="G1" s="613"/>
      <c r="H1" s="613"/>
      <c r="I1" s="613"/>
      <c r="J1" s="120" t="s">
        <v>64</v>
      </c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</row>
    <row r="4" ht="14.25" customHeight="1"/>
    <row r="5" spans="1:10" ht="31.5" customHeight="1">
      <c r="A5" s="694" t="s">
        <v>668</v>
      </c>
      <c r="B5" s="694"/>
      <c r="C5" s="694"/>
      <c r="D5" s="694"/>
      <c r="E5" s="694"/>
      <c r="F5" s="694"/>
      <c r="G5" s="694"/>
      <c r="H5" s="694"/>
      <c r="I5" s="694"/>
      <c r="J5" s="694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716" t="s">
        <v>919</v>
      </c>
      <c r="B8" s="716"/>
      <c r="C8" s="27"/>
      <c r="H8" s="678" t="s">
        <v>827</v>
      </c>
      <c r="I8" s="678"/>
      <c r="J8" s="678"/>
      <c r="K8" s="99"/>
      <c r="L8" s="99"/>
    </row>
    <row r="9" spans="1:18" ht="12.75">
      <c r="A9" s="586" t="s">
        <v>2</v>
      </c>
      <c r="B9" s="586" t="s">
        <v>3</v>
      </c>
      <c r="C9" s="577" t="s">
        <v>669</v>
      </c>
      <c r="D9" s="604"/>
      <c r="E9" s="604"/>
      <c r="F9" s="578"/>
      <c r="G9" s="575" t="s">
        <v>107</v>
      </c>
      <c r="H9" s="575"/>
      <c r="I9" s="575"/>
      <c r="J9" s="575"/>
      <c r="K9" s="21"/>
      <c r="L9" s="21"/>
      <c r="Q9" s="19"/>
      <c r="R9" s="21"/>
    </row>
    <row r="10" spans="1:10" ht="50.25" customHeight="1">
      <c r="A10" s="586"/>
      <c r="B10" s="586"/>
      <c r="C10" s="5" t="s">
        <v>189</v>
      </c>
      <c r="D10" s="5" t="s">
        <v>17</v>
      </c>
      <c r="E10" s="7" t="s">
        <v>844</v>
      </c>
      <c r="F10" s="7" t="s">
        <v>206</v>
      </c>
      <c r="G10" s="5" t="s">
        <v>189</v>
      </c>
      <c r="H10" s="23" t="s">
        <v>18</v>
      </c>
      <c r="I10" s="95" t="s">
        <v>117</v>
      </c>
      <c r="J10" s="5" t="s">
        <v>207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2">
        <v>8</v>
      </c>
      <c r="I11" s="5">
        <v>9</v>
      </c>
      <c r="J11" s="5">
        <v>10</v>
      </c>
    </row>
    <row r="12" spans="1:10" ht="12.75">
      <c r="A12" s="291" t="s">
        <v>273</v>
      </c>
      <c r="B12" s="292" t="s">
        <v>868</v>
      </c>
      <c r="C12" s="17">
        <v>1610</v>
      </c>
      <c r="D12" s="17">
        <v>74405</v>
      </c>
      <c r="E12" s="17">
        <v>210</v>
      </c>
      <c r="F12" s="461">
        <f aca="true" t="shared" si="0" ref="F12:F44">D12*E12</f>
        <v>15625050</v>
      </c>
      <c r="G12" s="17">
        <v>1598</v>
      </c>
      <c r="H12" s="462">
        <f>ROUND(J12*I12,0)</f>
        <v>14984340</v>
      </c>
      <c r="I12" s="462">
        <v>210</v>
      </c>
      <c r="J12" s="462">
        <v>71354</v>
      </c>
    </row>
    <row r="13" spans="1:10" ht="12.75">
      <c r="A13" s="291" t="s">
        <v>274</v>
      </c>
      <c r="B13" s="292" t="s">
        <v>869</v>
      </c>
      <c r="C13" s="17">
        <v>2142</v>
      </c>
      <c r="D13" s="17">
        <v>168169</v>
      </c>
      <c r="E13" s="17">
        <v>210</v>
      </c>
      <c r="F13" s="461">
        <f t="shared" si="0"/>
        <v>35315490</v>
      </c>
      <c r="G13" s="17">
        <v>2072</v>
      </c>
      <c r="H13" s="462">
        <f aca="true" t="shared" si="1" ref="H13:H44">ROUND(J13*I13,0)</f>
        <v>32497290</v>
      </c>
      <c r="I13" s="462">
        <v>210</v>
      </c>
      <c r="J13" s="462">
        <v>154749</v>
      </c>
    </row>
    <row r="14" spans="1:10" ht="12.75">
      <c r="A14" s="291" t="s">
        <v>275</v>
      </c>
      <c r="B14" s="292" t="s">
        <v>870</v>
      </c>
      <c r="C14" s="17">
        <v>978</v>
      </c>
      <c r="D14" s="17">
        <v>75743</v>
      </c>
      <c r="E14" s="17">
        <v>210</v>
      </c>
      <c r="F14" s="461">
        <f t="shared" si="0"/>
        <v>15906030</v>
      </c>
      <c r="G14" s="17">
        <v>928</v>
      </c>
      <c r="H14" s="462">
        <f t="shared" si="1"/>
        <v>15539370</v>
      </c>
      <c r="I14" s="462">
        <v>210</v>
      </c>
      <c r="J14" s="462">
        <v>73997</v>
      </c>
    </row>
    <row r="15" spans="1:10" ht="12.75">
      <c r="A15" s="291" t="s">
        <v>276</v>
      </c>
      <c r="B15" s="292" t="s">
        <v>871</v>
      </c>
      <c r="C15" s="17">
        <v>2225</v>
      </c>
      <c r="D15" s="17">
        <v>159242</v>
      </c>
      <c r="E15" s="17">
        <v>210</v>
      </c>
      <c r="F15" s="461">
        <f t="shared" si="0"/>
        <v>33440820</v>
      </c>
      <c r="G15" s="17">
        <v>2159</v>
      </c>
      <c r="H15" s="462">
        <f t="shared" si="1"/>
        <v>31829070</v>
      </c>
      <c r="I15" s="462">
        <v>210</v>
      </c>
      <c r="J15" s="462">
        <v>151567</v>
      </c>
    </row>
    <row r="16" spans="1:10" ht="12.75">
      <c r="A16" s="291" t="s">
        <v>277</v>
      </c>
      <c r="B16" s="292" t="s">
        <v>872</v>
      </c>
      <c r="C16" s="17">
        <v>1013</v>
      </c>
      <c r="D16" s="17">
        <v>51656</v>
      </c>
      <c r="E16" s="17">
        <v>210</v>
      </c>
      <c r="F16" s="461">
        <f t="shared" si="0"/>
        <v>10847760</v>
      </c>
      <c r="G16" s="17">
        <v>1001</v>
      </c>
      <c r="H16" s="462">
        <f t="shared" si="1"/>
        <v>10501680</v>
      </c>
      <c r="I16" s="462">
        <v>210</v>
      </c>
      <c r="J16" s="462">
        <v>50008</v>
      </c>
    </row>
    <row r="17" spans="1:10" ht="12.75">
      <c r="A17" s="291" t="s">
        <v>278</v>
      </c>
      <c r="B17" s="292" t="s">
        <v>873</v>
      </c>
      <c r="C17" s="17">
        <v>1198</v>
      </c>
      <c r="D17" s="17">
        <v>100757</v>
      </c>
      <c r="E17" s="17">
        <v>210</v>
      </c>
      <c r="F17" s="461">
        <f t="shared" si="0"/>
        <v>21158970</v>
      </c>
      <c r="G17" s="17">
        <v>1130</v>
      </c>
      <c r="H17" s="462">
        <f t="shared" si="1"/>
        <v>19567380</v>
      </c>
      <c r="I17" s="462">
        <v>210</v>
      </c>
      <c r="J17" s="462">
        <v>93178</v>
      </c>
    </row>
    <row r="18" spans="1:10" ht="12.75">
      <c r="A18" s="291" t="s">
        <v>279</v>
      </c>
      <c r="B18" s="292" t="s">
        <v>874</v>
      </c>
      <c r="C18" s="17">
        <v>1434</v>
      </c>
      <c r="D18" s="17">
        <v>65366</v>
      </c>
      <c r="E18" s="17">
        <v>210</v>
      </c>
      <c r="F18" s="461">
        <f t="shared" si="0"/>
        <v>13726860</v>
      </c>
      <c r="G18" s="17">
        <v>1427</v>
      </c>
      <c r="H18" s="462">
        <f t="shared" si="1"/>
        <v>13224540</v>
      </c>
      <c r="I18" s="462">
        <v>210</v>
      </c>
      <c r="J18" s="462">
        <v>62974</v>
      </c>
    </row>
    <row r="19" spans="1:10" ht="12.75">
      <c r="A19" s="291" t="s">
        <v>280</v>
      </c>
      <c r="B19" s="292" t="s">
        <v>875</v>
      </c>
      <c r="C19" s="17">
        <v>2122</v>
      </c>
      <c r="D19" s="17">
        <v>206819</v>
      </c>
      <c r="E19" s="17">
        <v>210</v>
      </c>
      <c r="F19" s="461">
        <f t="shared" si="0"/>
        <v>43431990</v>
      </c>
      <c r="G19" s="17">
        <v>2060</v>
      </c>
      <c r="H19" s="462">
        <f t="shared" si="1"/>
        <v>39116700</v>
      </c>
      <c r="I19" s="462">
        <v>210</v>
      </c>
      <c r="J19" s="462">
        <v>186270</v>
      </c>
    </row>
    <row r="20" spans="1:10" ht="12.75">
      <c r="A20" s="291" t="s">
        <v>299</v>
      </c>
      <c r="B20" s="292" t="s">
        <v>876</v>
      </c>
      <c r="C20" s="17">
        <v>1604</v>
      </c>
      <c r="D20" s="17">
        <v>96278</v>
      </c>
      <c r="E20" s="17">
        <v>210</v>
      </c>
      <c r="F20" s="461">
        <f t="shared" si="0"/>
        <v>20218380</v>
      </c>
      <c r="G20" s="17">
        <v>1587</v>
      </c>
      <c r="H20" s="462">
        <f t="shared" si="1"/>
        <v>19607280</v>
      </c>
      <c r="I20" s="462">
        <v>210</v>
      </c>
      <c r="J20" s="462">
        <v>93368</v>
      </c>
    </row>
    <row r="21" spans="1:10" ht="12.75">
      <c r="A21" s="291" t="s">
        <v>300</v>
      </c>
      <c r="B21" s="292" t="s">
        <v>877</v>
      </c>
      <c r="C21" s="17">
        <v>779</v>
      </c>
      <c r="D21" s="17">
        <v>16682</v>
      </c>
      <c r="E21" s="17">
        <v>210</v>
      </c>
      <c r="F21" s="461">
        <f t="shared" si="0"/>
        <v>3503220</v>
      </c>
      <c r="G21" s="17">
        <v>755</v>
      </c>
      <c r="H21" s="462">
        <f t="shared" si="1"/>
        <v>3017070</v>
      </c>
      <c r="I21" s="462">
        <v>210</v>
      </c>
      <c r="J21" s="462">
        <v>14367</v>
      </c>
    </row>
    <row r="22" spans="1:10" ht="12.75">
      <c r="A22" s="291" t="s">
        <v>301</v>
      </c>
      <c r="B22" s="292" t="s">
        <v>878</v>
      </c>
      <c r="C22" s="17">
        <v>1655</v>
      </c>
      <c r="D22" s="17">
        <v>120608</v>
      </c>
      <c r="E22" s="17">
        <v>210</v>
      </c>
      <c r="F22" s="461">
        <f t="shared" si="0"/>
        <v>25327680</v>
      </c>
      <c r="G22" s="17">
        <v>1603</v>
      </c>
      <c r="H22" s="462">
        <f t="shared" si="1"/>
        <v>22926330</v>
      </c>
      <c r="I22" s="462">
        <v>210</v>
      </c>
      <c r="J22" s="462">
        <v>109173</v>
      </c>
    </row>
    <row r="23" spans="1:10" ht="12.75">
      <c r="A23" s="291" t="s">
        <v>329</v>
      </c>
      <c r="B23" s="292" t="s">
        <v>879</v>
      </c>
      <c r="C23" s="17">
        <v>1375</v>
      </c>
      <c r="D23" s="17">
        <v>76604</v>
      </c>
      <c r="E23" s="17">
        <v>210</v>
      </c>
      <c r="F23" s="461">
        <f t="shared" si="0"/>
        <v>16086840</v>
      </c>
      <c r="G23" s="17">
        <v>1353</v>
      </c>
      <c r="H23" s="462">
        <f t="shared" si="1"/>
        <v>15284010</v>
      </c>
      <c r="I23" s="462">
        <v>210</v>
      </c>
      <c r="J23" s="462">
        <v>72781</v>
      </c>
    </row>
    <row r="24" spans="1:10" ht="12.75">
      <c r="A24" s="291" t="s">
        <v>330</v>
      </c>
      <c r="B24" s="292" t="s">
        <v>880</v>
      </c>
      <c r="C24" s="17">
        <v>1535</v>
      </c>
      <c r="D24" s="17">
        <v>72255</v>
      </c>
      <c r="E24" s="17">
        <v>210</v>
      </c>
      <c r="F24" s="461">
        <f t="shared" si="0"/>
        <v>15173550</v>
      </c>
      <c r="G24" s="17">
        <v>1496</v>
      </c>
      <c r="H24" s="462">
        <f t="shared" si="1"/>
        <v>14346570</v>
      </c>
      <c r="I24" s="462">
        <v>210</v>
      </c>
      <c r="J24" s="462">
        <v>68317</v>
      </c>
    </row>
    <row r="25" spans="1:10" ht="12.75">
      <c r="A25" s="291" t="s">
        <v>331</v>
      </c>
      <c r="B25" s="292" t="s">
        <v>881</v>
      </c>
      <c r="C25" s="17">
        <v>1336</v>
      </c>
      <c r="D25" s="17">
        <v>55460</v>
      </c>
      <c r="E25" s="17">
        <v>210</v>
      </c>
      <c r="F25" s="461">
        <f t="shared" si="0"/>
        <v>11646600</v>
      </c>
      <c r="G25" s="17">
        <v>1306</v>
      </c>
      <c r="H25" s="462">
        <f t="shared" si="1"/>
        <v>10893330</v>
      </c>
      <c r="I25" s="462">
        <v>210</v>
      </c>
      <c r="J25" s="462">
        <v>51873</v>
      </c>
    </row>
    <row r="26" spans="1:10" ht="12.75">
      <c r="A26" s="291" t="s">
        <v>332</v>
      </c>
      <c r="B26" s="522" t="s">
        <v>882</v>
      </c>
      <c r="C26" s="17">
        <v>635</v>
      </c>
      <c r="D26" s="17">
        <v>52158</v>
      </c>
      <c r="E26" s="17">
        <v>210</v>
      </c>
      <c r="F26" s="461">
        <f t="shared" si="0"/>
        <v>10953180</v>
      </c>
      <c r="G26" s="17">
        <v>631</v>
      </c>
      <c r="H26" s="462">
        <f t="shared" si="1"/>
        <v>10557120</v>
      </c>
      <c r="I26" s="462">
        <v>210</v>
      </c>
      <c r="J26" s="462">
        <v>50272</v>
      </c>
    </row>
    <row r="27" spans="1:10" ht="12.75">
      <c r="A27" s="291" t="s">
        <v>883</v>
      </c>
      <c r="B27" s="292" t="s">
        <v>884</v>
      </c>
      <c r="C27" s="17">
        <v>2092</v>
      </c>
      <c r="D27" s="17">
        <v>119096</v>
      </c>
      <c r="E27" s="17">
        <v>210</v>
      </c>
      <c r="F27" s="461">
        <f t="shared" si="0"/>
        <v>25010160</v>
      </c>
      <c r="G27" s="17">
        <v>2046</v>
      </c>
      <c r="H27" s="462">
        <f t="shared" si="1"/>
        <v>23678760</v>
      </c>
      <c r="I27" s="462">
        <v>210</v>
      </c>
      <c r="J27" s="462">
        <v>112756</v>
      </c>
    </row>
    <row r="28" spans="1:10" ht="12.75">
      <c r="A28" s="291" t="s">
        <v>885</v>
      </c>
      <c r="B28" s="292" t="s">
        <v>886</v>
      </c>
      <c r="C28" s="17">
        <v>1166</v>
      </c>
      <c r="D28" s="17">
        <v>54385</v>
      </c>
      <c r="E28" s="17">
        <v>210</v>
      </c>
      <c r="F28" s="461">
        <f t="shared" si="0"/>
        <v>11420850</v>
      </c>
      <c r="G28" s="17">
        <v>1066</v>
      </c>
      <c r="H28" s="462">
        <f t="shared" si="1"/>
        <v>10419780</v>
      </c>
      <c r="I28" s="462">
        <v>210</v>
      </c>
      <c r="J28" s="462">
        <v>49618</v>
      </c>
    </row>
    <row r="29" spans="1:10" ht="12.75">
      <c r="A29" s="291" t="s">
        <v>887</v>
      </c>
      <c r="B29" s="292" t="s">
        <v>888</v>
      </c>
      <c r="C29" s="17">
        <v>1839</v>
      </c>
      <c r="D29" s="17">
        <v>139564</v>
      </c>
      <c r="E29" s="17">
        <v>210</v>
      </c>
      <c r="F29" s="461">
        <f t="shared" si="0"/>
        <v>29308440</v>
      </c>
      <c r="G29" s="17">
        <v>1793</v>
      </c>
      <c r="H29" s="462">
        <f t="shared" si="1"/>
        <v>27387780</v>
      </c>
      <c r="I29" s="462">
        <v>210</v>
      </c>
      <c r="J29" s="462">
        <v>130418</v>
      </c>
    </row>
    <row r="30" spans="1:10" ht="12.75">
      <c r="A30" s="291" t="s">
        <v>889</v>
      </c>
      <c r="B30" s="292" t="s">
        <v>890</v>
      </c>
      <c r="C30" s="17">
        <v>1926</v>
      </c>
      <c r="D30" s="17">
        <v>94326</v>
      </c>
      <c r="E30" s="17">
        <v>210</v>
      </c>
      <c r="F30" s="461">
        <f t="shared" si="0"/>
        <v>19808460</v>
      </c>
      <c r="G30" s="17">
        <v>1913</v>
      </c>
      <c r="H30" s="462">
        <f t="shared" si="1"/>
        <v>19006050</v>
      </c>
      <c r="I30" s="462">
        <v>210</v>
      </c>
      <c r="J30" s="462">
        <v>90505</v>
      </c>
    </row>
    <row r="31" spans="1:10" ht="12.75">
      <c r="A31" s="291" t="s">
        <v>891</v>
      </c>
      <c r="B31" s="522" t="s">
        <v>892</v>
      </c>
      <c r="C31" s="17">
        <v>2073</v>
      </c>
      <c r="D31" s="17">
        <v>104262</v>
      </c>
      <c r="E31" s="17">
        <v>210</v>
      </c>
      <c r="F31" s="461">
        <f t="shared" si="0"/>
        <v>21895020</v>
      </c>
      <c r="G31" s="17">
        <v>2045</v>
      </c>
      <c r="H31" s="462">
        <f t="shared" si="1"/>
        <v>20910330</v>
      </c>
      <c r="I31" s="462">
        <v>210</v>
      </c>
      <c r="J31" s="462">
        <v>99573</v>
      </c>
    </row>
    <row r="32" spans="1:10" ht="12.75">
      <c r="A32" s="291" t="s">
        <v>893</v>
      </c>
      <c r="B32" s="292" t="s">
        <v>894</v>
      </c>
      <c r="C32" s="17">
        <v>1369</v>
      </c>
      <c r="D32" s="17">
        <v>102741</v>
      </c>
      <c r="E32" s="17">
        <v>210</v>
      </c>
      <c r="F32" s="461">
        <f t="shared" si="0"/>
        <v>21575610</v>
      </c>
      <c r="G32" s="17">
        <v>1265</v>
      </c>
      <c r="H32" s="462">
        <f t="shared" si="1"/>
        <v>20704110</v>
      </c>
      <c r="I32" s="462">
        <v>210</v>
      </c>
      <c r="J32" s="462">
        <v>98591</v>
      </c>
    </row>
    <row r="33" spans="1:10" ht="12.75">
      <c r="A33" s="291" t="s">
        <v>895</v>
      </c>
      <c r="B33" s="522" t="s">
        <v>896</v>
      </c>
      <c r="C33" s="17">
        <v>2414</v>
      </c>
      <c r="D33" s="17">
        <v>218019</v>
      </c>
      <c r="E33" s="17">
        <v>210</v>
      </c>
      <c r="F33" s="461">
        <f t="shared" si="0"/>
        <v>45783990</v>
      </c>
      <c r="G33" s="17">
        <v>2011</v>
      </c>
      <c r="H33" s="462">
        <f t="shared" si="1"/>
        <v>40665240</v>
      </c>
      <c r="I33" s="462">
        <v>210</v>
      </c>
      <c r="J33" s="462">
        <v>193644</v>
      </c>
    </row>
    <row r="34" spans="1:10" ht="12.75">
      <c r="A34" s="291" t="s">
        <v>897</v>
      </c>
      <c r="B34" s="292" t="s">
        <v>898</v>
      </c>
      <c r="C34" s="17">
        <v>1088</v>
      </c>
      <c r="D34" s="17">
        <v>59585</v>
      </c>
      <c r="E34" s="17">
        <v>210</v>
      </c>
      <c r="F34" s="461">
        <f t="shared" si="0"/>
        <v>12512850</v>
      </c>
      <c r="G34" s="17">
        <v>1069</v>
      </c>
      <c r="H34" s="462">
        <f t="shared" si="1"/>
        <v>11813130</v>
      </c>
      <c r="I34" s="462">
        <v>210</v>
      </c>
      <c r="J34" s="462">
        <v>56253</v>
      </c>
    </row>
    <row r="35" spans="1:10" ht="12.75">
      <c r="A35" s="291" t="s">
        <v>899</v>
      </c>
      <c r="B35" s="292" t="s">
        <v>900</v>
      </c>
      <c r="C35" s="17">
        <v>1223</v>
      </c>
      <c r="D35" s="17">
        <v>43269</v>
      </c>
      <c r="E35" s="17">
        <v>210</v>
      </c>
      <c r="F35" s="461">
        <f t="shared" si="0"/>
        <v>9086490</v>
      </c>
      <c r="G35" s="17">
        <v>1173</v>
      </c>
      <c r="H35" s="462">
        <f t="shared" si="1"/>
        <v>8819160</v>
      </c>
      <c r="I35" s="462">
        <v>210</v>
      </c>
      <c r="J35" s="462">
        <v>41996</v>
      </c>
    </row>
    <row r="36" spans="1:10" ht="12.75">
      <c r="A36" s="291" t="s">
        <v>901</v>
      </c>
      <c r="B36" s="292" t="s">
        <v>902</v>
      </c>
      <c r="C36" s="17">
        <v>1235</v>
      </c>
      <c r="D36" s="17">
        <v>104881</v>
      </c>
      <c r="E36" s="17">
        <v>210</v>
      </c>
      <c r="F36" s="461">
        <f t="shared" si="0"/>
        <v>22025010</v>
      </c>
      <c r="G36" s="17">
        <v>1183</v>
      </c>
      <c r="H36" s="462">
        <f t="shared" si="1"/>
        <v>20863080</v>
      </c>
      <c r="I36" s="462">
        <v>210</v>
      </c>
      <c r="J36" s="462">
        <v>99348</v>
      </c>
    </row>
    <row r="37" spans="1:10" ht="12.75">
      <c r="A37" s="291" t="s">
        <v>903</v>
      </c>
      <c r="B37" s="292" t="s">
        <v>904</v>
      </c>
      <c r="C37" s="17">
        <v>1262</v>
      </c>
      <c r="D37" s="17">
        <v>101999</v>
      </c>
      <c r="E37" s="17">
        <v>210</v>
      </c>
      <c r="F37" s="461">
        <f t="shared" si="0"/>
        <v>21419790</v>
      </c>
      <c r="G37" s="17">
        <v>1256</v>
      </c>
      <c r="H37" s="462">
        <f t="shared" si="1"/>
        <v>20858880</v>
      </c>
      <c r="I37" s="462">
        <v>210</v>
      </c>
      <c r="J37" s="462">
        <v>99328</v>
      </c>
    </row>
    <row r="38" spans="1:10" ht="12.75">
      <c r="A38" s="291" t="s">
        <v>905</v>
      </c>
      <c r="B38" s="292" t="s">
        <v>906</v>
      </c>
      <c r="C38" s="17">
        <v>1341</v>
      </c>
      <c r="D38" s="17">
        <v>70691</v>
      </c>
      <c r="E38" s="17">
        <v>210</v>
      </c>
      <c r="F38" s="461">
        <f t="shared" si="0"/>
        <v>14845110</v>
      </c>
      <c r="G38" s="17">
        <v>1316</v>
      </c>
      <c r="H38" s="462">
        <f t="shared" si="1"/>
        <v>14099610</v>
      </c>
      <c r="I38" s="462">
        <v>210</v>
      </c>
      <c r="J38" s="462">
        <v>67141</v>
      </c>
    </row>
    <row r="39" spans="1:10" ht="12.75">
      <c r="A39" s="291" t="s">
        <v>907</v>
      </c>
      <c r="B39" s="293" t="s">
        <v>908</v>
      </c>
      <c r="C39" s="17">
        <v>1096</v>
      </c>
      <c r="D39" s="17">
        <v>70114</v>
      </c>
      <c r="E39" s="17">
        <v>210</v>
      </c>
      <c r="F39" s="461">
        <f t="shared" si="0"/>
        <v>14723940</v>
      </c>
      <c r="G39" s="17">
        <v>1089</v>
      </c>
      <c r="H39" s="462">
        <f t="shared" si="1"/>
        <v>14286720</v>
      </c>
      <c r="I39" s="462">
        <v>210</v>
      </c>
      <c r="J39" s="462">
        <v>68032</v>
      </c>
    </row>
    <row r="40" spans="1:10" ht="12.75">
      <c r="A40" s="291" t="s">
        <v>909</v>
      </c>
      <c r="B40" s="293" t="s">
        <v>910</v>
      </c>
      <c r="C40" s="18">
        <v>703</v>
      </c>
      <c r="D40" s="18">
        <v>37636</v>
      </c>
      <c r="E40" s="17">
        <v>210</v>
      </c>
      <c r="F40" s="461">
        <f t="shared" si="0"/>
        <v>7903560</v>
      </c>
      <c r="G40" s="17">
        <v>703</v>
      </c>
      <c r="H40" s="462">
        <f t="shared" si="1"/>
        <v>7610190</v>
      </c>
      <c r="I40" s="462">
        <v>210</v>
      </c>
      <c r="J40" s="462">
        <v>36239</v>
      </c>
    </row>
    <row r="41" spans="1:10" ht="12.75">
      <c r="A41" s="291" t="s">
        <v>911</v>
      </c>
      <c r="B41" s="293" t="s">
        <v>912</v>
      </c>
      <c r="C41" s="18">
        <v>864</v>
      </c>
      <c r="D41" s="18">
        <v>90853</v>
      </c>
      <c r="E41" s="17">
        <v>210</v>
      </c>
      <c r="F41" s="461">
        <f t="shared" si="0"/>
        <v>19079130</v>
      </c>
      <c r="G41" s="17">
        <v>864</v>
      </c>
      <c r="H41" s="462">
        <f t="shared" si="1"/>
        <v>18402300</v>
      </c>
      <c r="I41" s="462">
        <v>210</v>
      </c>
      <c r="J41" s="462">
        <v>87630</v>
      </c>
    </row>
    <row r="42" spans="1:10" ht="12.75">
      <c r="A42" s="291" t="s">
        <v>913</v>
      </c>
      <c r="B42" s="293" t="s">
        <v>914</v>
      </c>
      <c r="C42" s="18">
        <v>518</v>
      </c>
      <c r="D42" s="18">
        <v>15002</v>
      </c>
      <c r="E42" s="17">
        <v>210</v>
      </c>
      <c r="F42" s="461">
        <f t="shared" si="0"/>
        <v>3150420</v>
      </c>
      <c r="G42" s="17">
        <v>505</v>
      </c>
      <c r="H42" s="462">
        <f t="shared" si="1"/>
        <v>2859150</v>
      </c>
      <c r="I42" s="462">
        <v>210</v>
      </c>
      <c r="J42" s="462">
        <v>13615</v>
      </c>
    </row>
    <row r="43" spans="1:10" ht="12.75">
      <c r="A43" s="291" t="s">
        <v>915</v>
      </c>
      <c r="B43" s="293" t="s">
        <v>916</v>
      </c>
      <c r="C43" s="18">
        <v>434</v>
      </c>
      <c r="D43" s="18">
        <v>51109</v>
      </c>
      <c r="E43" s="17">
        <v>210</v>
      </c>
      <c r="F43" s="461">
        <f t="shared" si="0"/>
        <v>10732890</v>
      </c>
      <c r="G43" s="17">
        <v>434</v>
      </c>
      <c r="H43" s="462">
        <f t="shared" si="1"/>
        <v>8937600</v>
      </c>
      <c r="I43" s="462">
        <v>210</v>
      </c>
      <c r="J43" s="462">
        <v>42560</v>
      </c>
    </row>
    <row r="44" spans="1:10" ht="12.75">
      <c r="A44" s="291" t="s">
        <v>917</v>
      </c>
      <c r="B44" s="293" t="s">
        <v>918</v>
      </c>
      <c r="C44" s="18">
        <v>658</v>
      </c>
      <c r="D44" s="18">
        <v>29295</v>
      </c>
      <c r="E44" s="17">
        <v>210</v>
      </c>
      <c r="F44" s="461">
        <f t="shared" si="0"/>
        <v>6151950</v>
      </c>
      <c r="G44" s="17">
        <v>658</v>
      </c>
      <c r="H44" s="462">
        <f t="shared" si="1"/>
        <v>5657190</v>
      </c>
      <c r="I44" s="462">
        <v>210</v>
      </c>
      <c r="J44" s="462">
        <v>26939</v>
      </c>
    </row>
    <row r="45" spans="1:12" ht="12.75">
      <c r="A45" s="3" t="s">
        <v>19</v>
      </c>
      <c r="B45" s="9"/>
      <c r="C45" s="18">
        <f>SUM(C12:C44)</f>
        <v>44942</v>
      </c>
      <c r="D45" s="18">
        <f>SUM(D12:D44)</f>
        <v>2899029</v>
      </c>
      <c r="E45" s="18">
        <v>210</v>
      </c>
      <c r="F45" s="18">
        <f>SUM(F12:F44)</f>
        <v>608796090</v>
      </c>
      <c r="G45" s="18">
        <f>SUM(G12:G44)</f>
        <v>43495</v>
      </c>
      <c r="H45" s="18">
        <f>SUM(H12:H44)</f>
        <v>570871140</v>
      </c>
      <c r="I45" s="18">
        <v>210</v>
      </c>
      <c r="J45" s="18">
        <f>SUM(J12:J44)</f>
        <v>2718434</v>
      </c>
      <c r="L45" s="15">
        <v>2718434</v>
      </c>
    </row>
    <row r="46" spans="1:10" ht="12.75">
      <c r="A46" s="11"/>
      <c r="B46" s="26"/>
      <c r="C46" s="11">
        <v>13749</v>
      </c>
      <c r="D46" s="524">
        <v>7175</v>
      </c>
      <c r="E46" s="21"/>
      <c r="F46" s="21"/>
      <c r="G46" s="520">
        <v>13663</v>
      </c>
      <c r="H46" s="520">
        <v>293146700</v>
      </c>
      <c r="I46" s="21"/>
      <c r="J46" s="520">
        <v>2654</v>
      </c>
    </row>
    <row r="47" spans="1:10" ht="12.75">
      <c r="A47" s="11"/>
      <c r="B47" s="26"/>
      <c r="C47" s="11">
        <v>275</v>
      </c>
      <c r="D47" s="11">
        <f>SUM(D45:D46)</f>
        <v>2906204</v>
      </c>
      <c r="E47" s="21"/>
      <c r="F47" s="21"/>
      <c r="G47" s="520">
        <v>82</v>
      </c>
      <c r="H47" s="520">
        <v>828048</v>
      </c>
      <c r="I47" s="21"/>
      <c r="J47" s="11">
        <f>SUM(J45:J46)</f>
        <v>2721088</v>
      </c>
    </row>
    <row r="48" spans="1:10" ht="12.75">
      <c r="A48" s="11"/>
      <c r="B48" s="26"/>
      <c r="C48" s="531">
        <f>SUM(C45:C47)</f>
        <v>58966</v>
      </c>
      <c r="D48" s="21"/>
      <c r="E48" s="21"/>
      <c r="F48" s="21"/>
      <c r="G48" s="531">
        <f>SUM(G45:G47)</f>
        <v>57240</v>
      </c>
      <c r="H48" s="21"/>
      <c r="I48" s="21"/>
      <c r="J48" s="21">
        <f>J47/D47</f>
        <v>0.9363031638522279</v>
      </c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581" t="s">
        <v>13</v>
      </c>
      <c r="J49" s="581"/>
    </row>
    <row r="50" spans="1:10" ht="12.75" customHeight="1">
      <c r="A50" s="569" t="s">
        <v>14</v>
      </c>
      <c r="B50" s="569"/>
      <c r="C50" s="569"/>
      <c r="D50" s="569"/>
      <c r="E50" s="569"/>
      <c r="F50" s="569"/>
      <c r="G50" s="569"/>
      <c r="H50" s="569"/>
      <c r="I50" s="569"/>
      <c r="J50" s="569"/>
    </row>
    <row r="51" spans="1:10" ht="12.75" customHeight="1">
      <c r="A51" s="569" t="s">
        <v>20</v>
      </c>
      <c r="B51" s="569"/>
      <c r="C51" s="569"/>
      <c r="D51" s="569"/>
      <c r="E51" s="569"/>
      <c r="F51" s="569"/>
      <c r="G51" s="569"/>
      <c r="H51" s="569"/>
      <c r="I51" s="569"/>
      <c r="J51" s="569"/>
    </row>
    <row r="52" spans="1:10" ht="12.75">
      <c r="A52" s="14"/>
      <c r="B52" s="14"/>
      <c r="C52" s="14"/>
      <c r="E52" s="14"/>
      <c r="H52" s="580" t="s">
        <v>86</v>
      </c>
      <c r="I52" s="580"/>
      <c r="J52" s="580"/>
    </row>
    <row r="56" spans="1:10" ht="12.75">
      <c r="A56" s="715"/>
      <c r="B56" s="715"/>
      <c r="C56" s="715"/>
      <c r="D56" s="715"/>
      <c r="E56" s="715"/>
      <c r="F56" s="715"/>
      <c r="G56" s="715"/>
      <c r="H56" s="715"/>
      <c r="I56" s="715"/>
      <c r="J56" s="715"/>
    </row>
    <row r="58" spans="1:10" ht="12.75">
      <c r="A58" s="715"/>
      <c r="B58" s="715"/>
      <c r="C58" s="715"/>
      <c r="D58" s="715"/>
      <c r="E58" s="715"/>
      <c r="F58" s="715"/>
      <c r="G58" s="715"/>
      <c r="H58" s="715"/>
      <c r="I58" s="715"/>
      <c r="J58" s="715"/>
    </row>
  </sheetData>
  <sheetProtection/>
  <mergeCells count="16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I49:J49"/>
    <mergeCell ref="H52:J52"/>
    <mergeCell ref="A58:J58"/>
    <mergeCell ref="A56:J56"/>
    <mergeCell ref="A50:J50"/>
    <mergeCell ref="A51:J5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SheetLayoutView="90" zoomScalePageLayoutView="0" workbookViewId="0" topLeftCell="A28">
      <selection activeCell="J45" sqref="J45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4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1" width="16.57421875" style="15" customWidth="1"/>
    <col min="12" max="16384" width="9.140625" style="15" customWidth="1"/>
  </cols>
  <sheetData>
    <row r="1" spans="5:10" ht="12.75">
      <c r="E1" s="613"/>
      <c r="F1" s="613"/>
      <c r="G1" s="613"/>
      <c r="H1" s="613"/>
      <c r="I1" s="613"/>
      <c r="J1" s="120" t="s">
        <v>374</v>
      </c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</row>
    <row r="4" ht="14.25" customHeight="1"/>
    <row r="5" spans="1:10" ht="15.75">
      <c r="A5" s="694" t="s">
        <v>700</v>
      </c>
      <c r="B5" s="694"/>
      <c r="C5" s="694"/>
      <c r="D5" s="694"/>
      <c r="E5" s="694"/>
      <c r="F5" s="694"/>
      <c r="G5" s="694"/>
      <c r="H5" s="694"/>
      <c r="I5" s="694"/>
      <c r="J5" s="694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16" t="s">
        <v>919</v>
      </c>
      <c r="B8" s="716"/>
      <c r="C8" s="27"/>
      <c r="H8" s="678" t="s">
        <v>827</v>
      </c>
      <c r="I8" s="678"/>
      <c r="J8" s="678"/>
    </row>
    <row r="9" spans="1:16" ht="12.75">
      <c r="A9" s="586" t="s">
        <v>2</v>
      </c>
      <c r="B9" s="586" t="s">
        <v>3</v>
      </c>
      <c r="C9" s="577" t="s">
        <v>669</v>
      </c>
      <c r="D9" s="604"/>
      <c r="E9" s="604"/>
      <c r="F9" s="578"/>
      <c r="G9" s="577" t="s">
        <v>107</v>
      </c>
      <c r="H9" s="604"/>
      <c r="I9" s="604"/>
      <c r="J9" s="578"/>
      <c r="O9" s="19"/>
      <c r="P9" s="21"/>
    </row>
    <row r="10" spans="1:10" ht="51">
      <c r="A10" s="586"/>
      <c r="B10" s="586"/>
      <c r="C10" s="5" t="s">
        <v>189</v>
      </c>
      <c r="D10" s="5" t="s">
        <v>17</v>
      </c>
      <c r="E10" s="230" t="s">
        <v>844</v>
      </c>
      <c r="F10" s="7" t="s">
        <v>206</v>
      </c>
      <c r="G10" s="5" t="s">
        <v>189</v>
      </c>
      <c r="H10" s="23" t="s">
        <v>18</v>
      </c>
      <c r="I10" s="95" t="s">
        <v>117</v>
      </c>
      <c r="J10" s="5" t="s">
        <v>207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2">
        <v>8</v>
      </c>
      <c r="I11" s="5">
        <v>9</v>
      </c>
      <c r="J11" s="5">
        <v>10</v>
      </c>
    </row>
    <row r="12" spans="1:10" ht="12.75">
      <c r="A12" s="291" t="s">
        <v>273</v>
      </c>
      <c r="B12" s="292" t="s">
        <v>868</v>
      </c>
      <c r="C12" s="327">
        <v>508</v>
      </c>
      <c r="D12" s="327">
        <v>40728</v>
      </c>
      <c r="E12" s="327">
        <v>220</v>
      </c>
      <c r="F12" s="180">
        <f>D12*E12</f>
        <v>8960160</v>
      </c>
      <c r="G12" s="327">
        <v>506</v>
      </c>
      <c r="H12" s="8">
        <v>8893720</v>
      </c>
      <c r="I12" s="8">
        <v>220</v>
      </c>
      <c r="J12" s="8">
        <f>H12/I12</f>
        <v>40426</v>
      </c>
    </row>
    <row r="13" spans="1:10" ht="12.75">
      <c r="A13" s="291" t="s">
        <v>274</v>
      </c>
      <c r="B13" s="292" t="s">
        <v>869</v>
      </c>
      <c r="C13" s="327">
        <v>828</v>
      </c>
      <c r="D13" s="327">
        <v>83636</v>
      </c>
      <c r="E13" s="327">
        <v>220</v>
      </c>
      <c r="F13" s="180">
        <f aca="true" t="shared" si="0" ref="F13:F44">D13*E13</f>
        <v>18399920</v>
      </c>
      <c r="G13" s="327">
        <v>826</v>
      </c>
      <c r="H13" s="8">
        <v>18336780</v>
      </c>
      <c r="I13" s="8">
        <v>220</v>
      </c>
      <c r="J13" s="8">
        <f aca="true" t="shared" si="1" ref="J13:J44">H13/I13</f>
        <v>83349</v>
      </c>
    </row>
    <row r="14" spans="1:10" ht="12.75">
      <c r="A14" s="291" t="s">
        <v>275</v>
      </c>
      <c r="B14" s="292" t="s">
        <v>870</v>
      </c>
      <c r="C14" s="327">
        <v>372</v>
      </c>
      <c r="D14" s="327">
        <v>37734</v>
      </c>
      <c r="E14" s="327">
        <v>220</v>
      </c>
      <c r="F14" s="180">
        <f t="shared" si="0"/>
        <v>8301480</v>
      </c>
      <c r="G14" s="327">
        <v>372</v>
      </c>
      <c r="H14" s="8">
        <v>8433700</v>
      </c>
      <c r="I14" s="8">
        <v>220</v>
      </c>
      <c r="J14" s="8">
        <f t="shared" si="1"/>
        <v>38335</v>
      </c>
    </row>
    <row r="15" spans="1:10" ht="12.75">
      <c r="A15" s="291" t="s">
        <v>276</v>
      </c>
      <c r="B15" s="292" t="s">
        <v>871</v>
      </c>
      <c r="C15" s="327">
        <v>550</v>
      </c>
      <c r="D15" s="327">
        <v>72814</v>
      </c>
      <c r="E15" s="327">
        <v>220</v>
      </c>
      <c r="F15" s="180">
        <f t="shared" si="0"/>
        <v>16019080</v>
      </c>
      <c r="G15" s="327">
        <v>544</v>
      </c>
      <c r="H15" s="8">
        <v>15852760</v>
      </c>
      <c r="I15" s="8">
        <v>220</v>
      </c>
      <c r="J15" s="8">
        <f t="shared" si="1"/>
        <v>72058</v>
      </c>
    </row>
    <row r="16" spans="1:10" ht="12.75">
      <c r="A16" s="291" t="s">
        <v>277</v>
      </c>
      <c r="B16" s="292" t="s">
        <v>872</v>
      </c>
      <c r="C16" s="327">
        <v>178</v>
      </c>
      <c r="D16" s="327">
        <v>24251</v>
      </c>
      <c r="E16" s="327">
        <v>220</v>
      </c>
      <c r="F16" s="180">
        <f t="shared" si="0"/>
        <v>5335220</v>
      </c>
      <c r="G16" s="327">
        <v>178</v>
      </c>
      <c r="H16" s="8">
        <v>5349520</v>
      </c>
      <c r="I16" s="8">
        <v>220</v>
      </c>
      <c r="J16" s="8">
        <f t="shared" si="1"/>
        <v>24316</v>
      </c>
    </row>
    <row r="17" spans="1:10" ht="12.75">
      <c r="A17" s="291" t="s">
        <v>278</v>
      </c>
      <c r="B17" s="292" t="s">
        <v>873</v>
      </c>
      <c r="C17" s="327">
        <v>324</v>
      </c>
      <c r="D17" s="327">
        <v>35486</v>
      </c>
      <c r="E17" s="327">
        <v>220</v>
      </c>
      <c r="F17" s="180">
        <f t="shared" si="0"/>
        <v>7806920</v>
      </c>
      <c r="G17" s="327">
        <v>317</v>
      </c>
      <c r="H17" s="8">
        <v>7809780</v>
      </c>
      <c r="I17" s="8">
        <v>220</v>
      </c>
      <c r="J17" s="8">
        <f t="shared" si="1"/>
        <v>35499</v>
      </c>
    </row>
    <row r="18" spans="1:10" ht="12.75">
      <c r="A18" s="291" t="s">
        <v>279</v>
      </c>
      <c r="B18" s="292" t="s">
        <v>874</v>
      </c>
      <c r="C18" s="327">
        <v>533</v>
      </c>
      <c r="D18" s="327">
        <v>38174</v>
      </c>
      <c r="E18" s="327">
        <v>220</v>
      </c>
      <c r="F18" s="180">
        <f t="shared" si="0"/>
        <v>8398280</v>
      </c>
      <c r="G18" s="327">
        <v>527</v>
      </c>
      <c r="H18" s="8">
        <v>8403780</v>
      </c>
      <c r="I18" s="8">
        <v>220</v>
      </c>
      <c r="J18" s="8">
        <f t="shared" si="1"/>
        <v>38199</v>
      </c>
    </row>
    <row r="19" spans="1:10" ht="12.75">
      <c r="A19" s="291" t="s">
        <v>280</v>
      </c>
      <c r="B19" s="292" t="s">
        <v>875</v>
      </c>
      <c r="C19" s="327">
        <v>874</v>
      </c>
      <c r="D19" s="327">
        <v>89496</v>
      </c>
      <c r="E19" s="327">
        <v>220</v>
      </c>
      <c r="F19" s="180">
        <f t="shared" si="0"/>
        <v>19689120</v>
      </c>
      <c r="G19" s="327">
        <v>874</v>
      </c>
      <c r="H19" s="8">
        <v>19780860</v>
      </c>
      <c r="I19" s="8">
        <v>220</v>
      </c>
      <c r="J19" s="8">
        <f t="shared" si="1"/>
        <v>89913</v>
      </c>
    </row>
    <row r="20" spans="1:10" ht="12.75">
      <c r="A20" s="291" t="s">
        <v>299</v>
      </c>
      <c r="B20" s="292" t="s">
        <v>876</v>
      </c>
      <c r="C20" s="327">
        <v>407</v>
      </c>
      <c r="D20" s="327">
        <v>44460</v>
      </c>
      <c r="E20" s="327">
        <v>220</v>
      </c>
      <c r="F20" s="180">
        <f t="shared" si="0"/>
        <v>9781200</v>
      </c>
      <c r="G20" s="327">
        <v>402</v>
      </c>
      <c r="H20" s="8">
        <v>9575500</v>
      </c>
      <c r="I20" s="8">
        <v>220</v>
      </c>
      <c r="J20" s="8">
        <f t="shared" si="1"/>
        <v>43525</v>
      </c>
    </row>
    <row r="21" spans="1:10" ht="12.75">
      <c r="A21" s="291" t="s">
        <v>300</v>
      </c>
      <c r="B21" s="292" t="s">
        <v>877</v>
      </c>
      <c r="C21" s="327">
        <v>205</v>
      </c>
      <c r="D21" s="327">
        <v>8016</v>
      </c>
      <c r="E21" s="327">
        <v>220</v>
      </c>
      <c r="F21" s="180">
        <f t="shared" si="0"/>
        <v>1763520</v>
      </c>
      <c r="G21" s="327">
        <v>205</v>
      </c>
      <c r="H21" s="8">
        <v>1699280</v>
      </c>
      <c r="I21" s="8">
        <v>220</v>
      </c>
      <c r="J21" s="8">
        <f t="shared" si="1"/>
        <v>7724</v>
      </c>
    </row>
    <row r="22" spans="1:10" ht="12.75">
      <c r="A22" s="291" t="s">
        <v>301</v>
      </c>
      <c r="B22" s="292" t="s">
        <v>878</v>
      </c>
      <c r="C22" s="327">
        <v>510</v>
      </c>
      <c r="D22" s="327">
        <v>50852</v>
      </c>
      <c r="E22" s="327">
        <v>220</v>
      </c>
      <c r="F22" s="180">
        <f t="shared" si="0"/>
        <v>11187440</v>
      </c>
      <c r="G22" s="327">
        <v>510</v>
      </c>
      <c r="H22" s="8">
        <v>10985040</v>
      </c>
      <c r="I22" s="8">
        <v>220</v>
      </c>
      <c r="J22" s="8">
        <f t="shared" si="1"/>
        <v>49932</v>
      </c>
    </row>
    <row r="23" spans="1:10" ht="12.75">
      <c r="A23" s="291" t="s">
        <v>329</v>
      </c>
      <c r="B23" s="292" t="s">
        <v>879</v>
      </c>
      <c r="C23" s="327">
        <v>474</v>
      </c>
      <c r="D23" s="327">
        <v>41128</v>
      </c>
      <c r="E23" s="327">
        <v>220</v>
      </c>
      <c r="F23" s="180">
        <f t="shared" si="0"/>
        <v>9048160</v>
      </c>
      <c r="G23" s="327">
        <v>471</v>
      </c>
      <c r="H23" s="8">
        <v>8662060</v>
      </c>
      <c r="I23" s="8">
        <v>220</v>
      </c>
      <c r="J23" s="8">
        <f t="shared" si="1"/>
        <v>39373</v>
      </c>
    </row>
    <row r="24" spans="1:10" ht="12.75">
      <c r="A24" s="291" t="s">
        <v>330</v>
      </c>
      <c r="B24" s="292" t="s">
        <v>880</v>
      </c>
      <c r="C24" s="327">
        <v>572</v>
      </c>
      <c r="D24" s="327">
        <v>32135</v>
      </c>
      <c r="E24" s="327">
        <v>220</v>
      </c>
      <c r="F24" s="180">
        <f t="shared" si="0"/>
        <v>7069700</v>
      </c>
      <c r="G24" s="327">
        <v>566</v>
      </c>
      <c r="H24" s="8">
        <v>6951780</v>
      </c>
      <c r="I24" s="8">
        <v>220</v>
      </c>
      <c r="J24" s="8">
        <f t="shared" si="1"/>
        <v>31599</v>
      </c>
    </row>
    <row r="25" spans="1:10" ht="12.75">
      <c r="A25" s="291" t="s">
        <v>331</v>
      </c>
      <c r="B25" s="292" t="s">
        <v>881</v>
      </c>
      <c r="C25" s="327">
        <v>395</v>
      </c>
      <c r="D25" s="327">
        <v>30496</v>
      </c>
      <c r="E25" s="327">
        <v>220</v>
      </c>
      <c r="F25" s="180">
        <f t="shared" si="0"/>
        <v>6709120</v>
      </c>
      <c r="G25" s="327">
        <v>387</v>
      </c>
      <c r="H25" s="8">
        <v>6633660</v>
      </c>
      <c r="I25" s="8">
        <v>220</v>
      </c>
      <c r="J25" s="8">
        <f t="shared" si="1"/>
        <v>30153</v>
      </c>
    </row>
    <row r="26" spans="1:10" ht="12.75">
      <c r="A26" s="291" t="s">
        <v>332</v>
      </c>
      <c r="B26" s="292" t="s">
        <v>882</v>
      </c>
      <c r="C26" s="327">
        <v>227</v>
      </c>
      <c r="D26" s="327">
        <v>26635</v>
      </c>
      <c r="E26" s="327">
        <v>220</v>
      </c>
      <c r="F26" s="180">
        <f t="shared" si="0"/>
        <v>5859700</v>
      </c>
      <c r="G26" s="327">
        <v>225</v>
      </c>
      <c r="H26" s="8">
        <v>5798320</v>
      </c>
      <c r="I26" s="8">
        <v>220</v>
      </c>
      <c r="J26" s="8">
        <f t="shared" si="1"/>
        <v>26356</v>
      </c>
    </row>
    <row r="27" spans="1:10" ht="12.75">
      <c r="A27" s="291" t="s">
        <v>883</v>
      </c>
      <c r="B27" s="292" t="s">
        <v>884</v>
      </c>
      <c r="C27" s="327">
        <v>735</v>
      </c>
      <c r="D27" s="327">
        <v>63626</v>
      </c>
      <c r="E27" s="327">
        <v>220</v>
      </c>
      <c r="F27" s="180">
        <f t="shared" si="0"/>
        <v>13997720</v>
      </c>
      <c r="G27" s="327">
        <v>726</v>
      </c>
      <c r="H27" s="8">
        <v>13909720</v>
      </c>
      <c r="I27" s="8">
        <v>220</v>
      </c>
      <c r="J27" s="8">
        <f t="shared" si="1"/>
        <v>63226</v>
      </c>
    </row>
    <row r="28" spans="1:10" ht="12.75">
      <c r="A28" s="291" t="s">
        <v>885</v>
      </c>
      <c r="B28" s="292" t="s">
        <v>886</v>
      </c>
      <c r="C28" s="327">
        <v>300</v>
      </c>
      <c r="D28" s="327">
        <v>27867</v>
      </c>
      <c r="E28" s="327">
        <v>220</v>
      </c>
      <c r="F28" s="180">
        <f t="shared" si="0"/>
        <v>6130740</v>
      </c>
      <c r="G28" s="327">
        <v>298</v>
      </c>
      <c r="H28" s="8">
        <v>5872680</v>
      </c>
      <c r="I28" s="8">
        <v>220</v>
      </c>
      <c r="J28" s="8">
        <f t="shared" si="1"/>
        <v>26694</v>
      </c>
    </row>
    <row r="29" spans="1:10" ht="12.75">
      <c r="A29" s="291" t="s">
        <v>887</v>
      </c>
      <c r="B29" s="292" t="s">
        <v>888</v>
      </c>
      <c r="C29" s="327">
        <v>452</v>
      </c>
      <c r="D29" s="327">
        <v>56482</v>
      </c>
      <c r="E29" s="327">
        <v>220</v>
      </c>
      <c r="F29" s="180">
        <f t="shared" si="0"/>
        <v>12426040</v>
      </c>
      <c r="G29" s="327">
        <v>452</v>
      </c>
      <c r="H29" s="8">
        <v>11872080</v>
      </c>
      <c r="I29" s="8">
        <v>220</v>
      </c>
      <c r="J29" s="8">
        <f t="shared" si="1"/>
        <v>53964</v>
      </c>
    </row>
    <row r="30" spans="1:10" ht="12.75">
      <c r="A30" s="291" t="s">
        <v>889</v>
      </c>
      <c r="B30" s="292" t="s">
        <v>890</v>
      </c>
      <c r="C30" s="327">
        <v>448</v>
      </c>
      <c r="D30" s="327">
        <v>43322</v>
      </c>
      <c r="E30" s="327">
        <v>220</v>
      </c>
      <c r="F30" s="180">
        <f t="shared" si="0"/>
        <v>9530840</v>
      </c>
      <c r="G30" s="327">
        <v>448</v>
      </c>
      <c r="H30" s="8">
        <v>9496080</v>
      </c>
      <c r="I30" s="8">
        <v>220</v>
      </c>
      <c r="J30" s="8">
        <f t="shared" si="1"/>
        <v>43164</v>
      </c>
    </row>
    <row r="31" spans="1:10" ht="12.75">
      <c r="A31" s="291" t="s">
        <v>891</v>
      </c>
      <c r="B31" s="292" t="s">
        <v>892</v>
      </c>
      <c r="C31" s="327">
        <v>948</v>
      </c>
      <c r="D31" s="327">
        <v>56215</v>
      </c>
      <c r="E31" s="327">
        <v>220</v>
      </c>
      <c r="F31" s="180">
        <f t="shared" si="0"/>
        <v>12367300</v>
      </c>
      <c r="G31" s="327">
        <v>943</v>
      </c>
      <c r="H31" s="8">
        <v>12778040</v>
      </c>
      <c r="I31" s="8">
        <v>220</v>
      </c>
      <c r="J31" s="8">
        <f t="shared" si="1"/>
        <v>58082</v>
      </c>
    </row>
    <row r="32" spans="1:10" ht="12.75">
      <c r="A32" s="291" t="s">
        <v>893</v>
      </c>
      <c r="B32" s="292" t="s">
        <v>894</v>
      </c>
      <c r="C32" s="327">
        <v>433</v>
      </c>
      <c r="D32" s="327">
        <v>48186</v>
      </c>
      <c r="E32" s="327">
        <v>220</v>
      </c>
      <c r="F32" s="180">
        <f t="shared" si="0"/>
        <v>10600920</v>
      </c>
      <c r="G32" s="327">
        <v>433</v>
      </c>
      <c r="H32" s="8">
        <v>10346380</v>
      </c>
      <c r="I32" s="8">
        <v>220</v>
      </c>
      <c r="J32" s="8">
        <f t="shared" si="1"/>
        <v>47029</v>
      </c>
    </row>
    <row r="33" spans="1:10" ht="12.75">
      <c r="A33" s="291" t="s">
        <v>895</v>
      </c>
      <c r="B33" s="292" t="s">
        <v>896</v>
      </c>
      <c r="C33" s="327">
        <v>763</v>
      </c>
      <c r="D33" s="327">
        <v>89090</v>
      </c>
      <c r="E33" s="327">
        <v>220</v>
      </c>
      <c r="F33" s="180">
        <f t="shared" si="0"/>
        <v>19599800</v>
      </c>
      <c r="G33" s="327">
        <v>758</v>
      </c>
      <c r="H33" s="8">
        <v>19189500</v>
      </c>
      <c r="I33" s="8">
        <v>220</v>
      </c>
      <c r="J33" s="8">
        <f t="shared" si="1"/>
        <v>87225</v>
      </c>
    </row>
    <row r="34" spans="1:10" ht="12.75">
      <c r="A34" s="291" t="s">
        <v>897</v>
      </c>
      <c r="B34" s="292" t="s">
        <v>898</v>
      </c>
      <c r="C34" s="327">
        <v>373</v>
      </c>
      <c r="D34" s="327">
        <v>30812</v>
      </c>
      <c r="E34" s="327">
        <v>220</v>
      </c>
      <c r="F34" s="180">
        <f t="shared" si="0"/>
        <v>6778640</v>
      </c>
      <c r="G34" s="327">
        <v>369</v>
      </c>
      <c r="H34" s="8">
        <v>6721220</v>
      </c>
      <c r="I34" s="8">
        <v>220</v>
      </c>
      <c r="J34" s="8">
        <f t="shared" si="1"/>
        <v>30551</v>
      </c>
    </row>
    <row r="35" spans="1:10" ht="12.75">
      <c r="A35" s="291" t="s">
        <v>899</v>
      </c>
      <c r="B35" s="292" t="s">
        <v>900</v>
      </c>
      <c r="C35" s="327">
        <v>383</v>
      </c>
      <c r="D35" s="327">
        <v>24335</v>
      </c>
      <c r="E35" s="327">
        <v>220</v>
      </c>
      <c r="F35" s="180">
        <f t="shared" si="0"/>
        <v>5353700</v>
      </c>
      <c r="G35" s="327">
        <v>383</v>
      </c>
      <c r="H35" s="8">
        <v>5136780</v>
      </c>
      <c r="I35" s="8">
        <v>220</v>
      </c>
      <c r="J35" s="8">
        <f t="shared" si="1"/>
        <v>23349</v>
      </c>
    </row>
    <row r="36" spans="1:10" ht="12.75">
      <c r="A36" s="291" t="s">
        <v>901</v>
      </c>
      <c r="B36" s="292" t="s">
        <v>902</v>
      </c>
      <c r="C36" s="327">
        <v>257</v>
      </c>
      <c r="D36" s="327">
        <v>44783</v>
      </c>
      <c r="E36" s="327">
        <v>220</v>
      </c>
      <c r="F36" s="180">
        <f t="shared" si="0"/>
        <v>9852260</v>
      </c>
      <c r="G36" s="327">
        <v>252</v>
      </c>
      <c r="H36" s="8">
        <v>9520280</v>
      </c>
      <c r="I36" s="8">
        <v>220</v>
      </c>
      <c r="J36" s="8">
        <f t="shared" si="1"/>
        <v>43274</v>
      </c>
    </row>
    <row r="37" spans="1:10" ht="12.75">
      <c r="A37" s="291" t="s">
        <v>903</v>
      </c>
      <c r="B37" s="292" t="s">
        <v>904</v>
      </c>
      <c r="C37" s="327">
        <v>269</v>
      </c>
      <c r="D37" s="327">
        <v>43294</v>
      </c>
      <c r="E37" s="327">
        <v>220</v>
      </c>
      <c r="F37" s="180">
        <f t="shared" si="0"/>
        <v>9524680</v>
      </c>
      <c r="G37" s="327">
        <v>266</v>
      </c>
      <c r="H37" s="8">
        <v>9297200</v>
      </c>
      <c r="I37" s="8">
        <v>220</v>
      </c>
      <c r="J37" s="8">
        <f t="shared" si="1"/>
        <v>42260</v>
      </c>
    </row>
    <row r="38" spans="1:10" ht="12.75">
      <c r="A38" s="291" t="s">
        <v>905</v>
      </c>
      <c r="B38" s="292" t="s">
        <v>906</v>
      </c>
      <c r="C38" s="327">
        <v>269</v>
      </c>
      <c r="D38" s="327">
        <v>32168</v>
      </c>
      <c r="E38" s="327">
        <v>220</v>
      </c>
      <c r="F38" s="180">
        <f t="shared" si="0"/>
        <v>7076960</v>
      </c>
      <c r="G38" s="327">
        <v>269</v>
      </c>
      <c r="H38" s="8">
        <v>7103360</v>
      </c>
      <c r="I38" s="8">
        <v>220</v>
      </c>
      <c r="J38" s="8">
        <f t="shared" si="1"/>
        <v>32288</v>
      </c>
    </row>
    <row r="39" spans="1:10" ht="12.75">
      <c r="A39" s="291" t="s">
        <v>907</v>
      </c>
      <c r="B39" s="293" t="s">
        <v>908</v>
      </c>
      <c r="C39" s="327">
        <v>244</v>
      </c>
      <c r="D39" s="327">
        <v>32274</v>
      </c>
      <c r="E39" s="327">
        <v>220</v>
      </c>
      <c r="F39" s="180">
        <f t="shared" si="0"/>
        <v>7100280</v>
      </c>
      <c r="G39" s="327">
        <v>242</v>
      </c>
      <c r="H39" s="8">
        <v>6978840</v>
      </c>
      <c r="I39" s="8">
        <v>220</v>
      </c>
      <c r="J39" s="8">
        <f t="shared" si="1"/>
        <v>31722</v>
      </c>
    </row>
    <row r="40" spans="1:10" ht="12.75">
      <c r="A40" s="291" t="s">
        <v>909</v>
      </c>
      <c r="B40" s="293" t="s">
        <v>910</v>
      </c>
      <c r="C40" s="327">
        <v>153</v>
      </c>
      <c r="D40" s="327">
        <v>17433</v>
      </c>
      <c r="E40" s="327">
        <v>220</v>
      </c>
      <c r="F40" s="180">
        <f t="shared" si="0"/>
        <v>3835260</v>
      </c>
      <c r="G40" s="327">
        <v>153</v>
      </c>
      <c r="H40" s="8">
        <v>3743960</v>
      </c>
      <c r="I40" s="8">
        <v>220</v>
      </c>
      <c r="J40" s="8">
        <f t="shared" si="1"/>
        <v>17018</v>
      </c>
    </row>
    <row r="41" spans="1:10" ht="12.75">
      <c r="A41" s="291" t="s">
        <v>911</v>
      </c>
      <c r="B41" s="293" t="s">
        <v>912</v>
      </c>
      <c r="C41" s="8">
        <v>247</v>
      </c>
      <c r="D41" s="8">
        <v>39615</v>
      </c>
      <c r="E41" s="327">
        <v>220</v>
      </c>
      <c r="F41" s="180">
        <f t="shared" si="0"/>
        <v>8715300</v>
      </c>
      <c r="G41" s="8">
        <v>246</v>
      </c>
      <c r="H41" s="8">
        <v>8511140</v>
      </c>
      <c r="I41" s="8">
        <v>220</v>
      </c>
      <c r="J41" s="8">
        <f t="shared" si="1"/>
        <v>38687</v>
      </c>
    </row>
    <row r="42" spans="1:10" ht="12.75">
      <c r="A42" s="291" t="s">
        <v>913</v>
      </c>
      <c r="B42" s="293" t="s">
        <v>914</v>
      </c>
      <c r="C42" s="8">
        <v>179</v>
      </c>
      <c r="D42" s="8">
        <v>9439</v>
      </c>
      <c r="E42" s="327">
        <v>220</v>
      </c>
      <c r="F42" s="180">
        <f t="shared" si="0"/>
        <v>2076580</v>
      </c>
      <c r="G42" s="8">
        <v>177</v>
      </c>
      <c r="H42" s="8">
        <v>1994300</v>
      </c>
      <c r="I42" s="8">
        <v>220</v>
      </c>
      <c r="J42" s="8">
        <f t="shared" si="1"/>
        <v>9065</v>
      </c>
    </row>
    <row r="43" spans="1:10" ht="25.5">
      <c r="A43" s="291" t="s">
        <v>915</v>
      </c>
      <c r="B43" s="293" t="s">
        <v>916</v>
      </c>
      <c r="C43" s="8">
        <v>179</v>
      </c>
      <c r="D43" s="8">
        <v>21521</v>
      </c>
      <c r="E43" s="327">
        <v>220</v>
      </c>
      <c r="F43" s="180">
        <f t="shared" si="0"/>
        <v>4734620</v>
      </c>
      <c r="G43" s="8">
        <v>179</v>
      </c>
      <c r="H43" s="8">
        <v>4522100</v>
      </c>
      <c r="I43" s="8">
        <v>220</v>
      </c>
      <c r="J43" s="8">
        <f t="shared" si="1"/>
        <v>20555</v>
      </c>
    </row>
    <row r="44" spans="1:10" ht="25.5">
      <c r="A44" s="291" t="s">
        <v>917</v>
      </c>
      <c r="B44" s="293" t="s">
        <v>918</v>
      </c>
      <c r="C44" s="8">
        <v>160</v>
      </c>
      <c r="D44" s="8">
        <v>13464</v>
      </c>
      <c r="E44" s="327">
        <v>220</v>
      </c>
      <c r="F44" s="180">
        <f t="shared" si="0"/>
        <v>2962080</v>
      </c>
      <c r="G44" s="8">
        <v>159</v>
      </c>
      <c r="H44" s="8">
        <v>2986500</v>
      </c>
      <c r="I44" s="8">
        <v>220</v>
      </c>
      <c r="J44" s="8">
        <f t="shared" si="1"/>
        <v>13575</v>
      </c>
    </row>
    <row r="45" spans="1:11" ht="12.75">
      <c r="A45" s="3" t="s">
        <v>19</v>
      </c>
      <c r="B45" s="9"/>
      <c r="C45" s="8">
        <f>SUM(C12:C44)</f>
        <v>13749</v>
      </c>
      <c r="D45" s="8">
        <f>SUM(D12:D44)</f>
        <v>1349967</v>
      </c>
      <c r="E45" s="327">
        <v>220</v>
      </c>
      <c r="F45" s="9">
        <f>SUM(F12:F44)</f>
        <v>296992740</v>
      </c>
      <c r="G45" s="8">
        <f>SUM(G12:G44)</f>
        <v>13663</v>
      </c>
      <c r="H45" s="8">
        <f>SUM(H12:H44)</f>
        <v>293146700</v>
      </c>
      <c r="I45" s="8">
        <v>220</v>
      </c>
      <c r="J45" s="8">
        <f>SUM(J12:J44)</f>
        <v>1332485</v>
      </c>
      <c r="K45" s="515"/>
    </row>
    <row r="46" spans="1:11" ht="12.75">
      <c r="A46" s="11" t="s">
        <v>19</v>
      </c>
      <c r="B46" s="12"/>
      <c r="C46" s="213">
        <v>275</v>
      </c>
      <c r="D46" s="213">
        <v>7175</v>
      </c>
      <c r="E46" s="523">
        <v>936</v>
      </c>
      <c r="F46" s="12">
        <v>2238600</v>
      </c>
      <c r="G46" s="213">
        <v>82</v>
      </c>
      <c r="H46" s="213">
        <v>828048</v>
      </c>
      <c r="I46" s="213" t="s">
        <v>7</v>
      </c>
      <c r="J46" s="213">
        <v>2654</v>
      </c>
      <c r="K46" s="515"/>
    </row>
    <row r="47" spans="1:10" ht="12.75">
      <c r="A47" s="11"/>
      <c r="B47" s="26"/>
      <c r="C47" s="26"/>
      <c r="D47" s="21"/>
      <c r="E47" s="21"/>
      <c r="F47" s="26">
        <f>SUM(F45:F46)</f>
        <v>299231340</v>
      </c>
      <c r="G47" s="21"/>
      <c r="H47" s="11">
        <f>SUM(H45:H46)</f>
        <v>293974748</v>
      </c>
      <c r="I47" s="21"/>
      <c r="J47" s="21"/>
    </row>
    <row r="48" spans="1:10" ht="12.75">
      <c r="A48" s="11"/>
      <c r="B48" s="26"/>
      <c r="C48" s="26"/>
      <c r="D48" s="21"/>
      <c r="E48" s="21"/>
      <c r="F48" s="21"/>
      <c r="G48" s="21"/>
      <c r="H48" s="21"/>
      <c r="I48" s="21"/>
      <c r="J48" s="21"/>
    </row>
    <row r="49" spans="1:10" ht="12.75">
      <c r="A49" s="11"/>
      <c r="B49" s="26"/>
      <c r="C49" s="26"/>
      <c r="D49" s="21"/>
      <c r="E49" s="21"/>
      <c r="F49" s="21"/>
      <c r="G49" s="21"/>
      <c r="H49" s="21"/>
      <c r="I49" s="21"/>
      <c r="J49" s="21"/>
    </row>
    <row r="50" spans="1:10" ht="15.75" customHeight="1">
      <c r="A50" s="14" t="s">
        <v>12</v>
      </c>
      <c r="B50" s="14"/>
      <c r="C50" s="14"/>
      <c r="D50" s="14"/>
      <c r="E50" s="14"/>
      <c r="F50" s="14"/>
      <c r="G50" s="14"/>
      <c r="I50" s="581" t="s">
        <v>13</v>
      </c>
      <c r="J50" s="581"/>
    </row>
    <row r="51" spans="1:10" ht="12.75" customHeight="1">
      <c r="A51" s="569" t="s">
        <v>14</v>
      </c>
      <c r="B51" s="569"/>
      <c r="C51" s="569"/>
      <c r="D51" s="569"/>
      <c r="E51" s="569"/>
      <c r="F51" s="569"/>
      <c r="G51" s="569"/>
      <c r="H51" s="569"/>
      <c r="I51" s="569"/>
      <c r="J51" s="569"/>
    </row>
    <row r="52" spans="1:10" ht="12.75" customHeight="1">
      <c r="A52" s="569" t="s">
        <v>20</v>
      </c>
      <c r="B52" s="569"/>
      <c r="C52" s="569"/>
      <c r="D52" s="569"/>
      <c r="E52" s="569"/>
      <c r="F52" s="569"/>
      <c r="G52" s="569"/>
      <c r="H52" s="569"/>
      <c r="I52" s="569"/>
      <c r="J52" s="569"/>
    </row>
    <row r="53" spans="1:10" ht="12.75">
      <c r="A53" s="14"/>
      <c r="B53" s="14"/>
      <c r="C53" s="14"/>
      <c r="E53" s="14"/>
      <c r="H53" s="580" t="s">
        <v>86</v>
      </c>
      <c r="I53" s="580"/>
      <c r="J53" s="580"/>
    </row>
    <row r="57" spans="1:10" ht="12.75">
      <c r="A57" s="715"/>
      <c r="B57" s="715"/>
      <c r="C57" s="715"/>
      <c r="D57" s="715"/>
      <c r="E57" s="715"/>
      <c r="F57" s="715"/>
      <c r="G57" s="715"/>
      <c r="H57" s="715"/>
      <c r="I57" s="715"/>
      <c r="J57" s="715"/>
    </row>
    <row r="59" spans="1:10" ht="12.75">
      <c r="A59" s="715"/>
      <c r="B59" s="715"/>
      <c r="C59" s="715"/>
      <c r="D59" s="715"/>
      <c r="E59" s="715"/>
      <c r="F59" s="715"/>
      <c r="G59" s="715"/>
      <c r="H59" s="715"/>
      <c r="I59" s="715"/>
      <c r="J59" s="715"/>
    </row>
  </sheetData>
  <sheetProtection/>
  <mergeCells count="16">
    <mergeCell ref="E1:I1"/>
    <mergeCell ref="A2:J2"/>
    <mergeCell ref="A3:J3"/>
    <mergeCell ref="A5:J5"/>
    <mergeCell ref="A8:B8"/>
    <mergeCell ref="H8:J8"/>
    <mergeCell ref="A52:J52"/>
    <mergeCell ref="H53:J53"/>
    <mergeCell ref="A57:J57"/>
    <mergeCell ref="A59:J59"/>
    <mergeCell ref="A9:A10"/>
    <mergeCell ref="B9:B10"/>
    <mergeCell ref="C9:F9"/>
    <mergeCell ref="G9:J9"/>
    <mergeCell ref="I50:J50"/>
    <mergeCell ref="A51:J5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SheetLayoutView="90" zoomScalePageLayoutView="0" workbookViewId="0" topLeftCell="A1">
      <selection activeCell="J15" sqref="J15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613"/>
      <c r="F1" s="613"/>
      <c r="G1" s="613"/>
      <c r="H1" s="613"/>
      <c r="I1" s="613"/>
      <c r="J1" s="120" t="s">
        <v>376</v>
      </c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</row>
    <row r="4" ht="14.25" customHeight="1"/>
    <row r="5" spans="1:10" ht="19.5" customHeight="1">
      <c r="A5" s="694" t="s">
        <v>701</v>
      </c>
      <c r="B5" s="694"/>
      <c r="C5" s="694"/>
      <c r="D5" s="694"/>
      <c r="E5" s="694"/>
      <c r="F5" s="694"/>
      <c r="G5" s="694"/>
      <c r="H5" s="694"/>
      <c r="I5" s="694"/>
      <c r="J5" s="694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16" t="s">
        <v>919</v>
      </c>
      <c r="B8" s="716"/>
      <c r="C8" s="27"/>
      <c r="H8" s="678" t="s">
        <v>827</v>
      </c>
      <c r="I8" s="678"/>
      <c r="J8" s="678"/>
    </row>
    <row r="9" spans="1:15" ht="12.75">
      <c r="A9" s="586" t="s">
        <v>2</v>
      </c>
      <c r="B9" s="586" t="s">
        <v>3</v>
      </c>
      <c r="C9" s="577" t="s">
        <v>670</v>
      </c>
      <c r="D9" s="604"/>
      <c r="E9" s="604"/>
      <c r="F9" s="578"/>
      <c r="G9" s="577" t="s">
        <v>107</v>
      </c>
      <c r="H9" s="604"/>
      <c r="I9" s="604"/>
      <c r="J9" s="578"/>
      <c r="O9" s="21"/>
    </row>
    <row r="10" spans="1:10" ht="77.25" customHeight="1">
      <c r="A10" s="586"/>
      <c r="B10" s="586"/>
      <c r="C10" s="5" t="s">
        <v>189</v>
      </c>
      <c r="D10" s="5" t="s">
        <v>17</v>
      </c>
      <c r="E10" s="230" t="s">
        <v>846</v>
      </c>
      <c r="F10" s="7" t="s">
        <v>206</v>
      </c>
      <c r="G10" s="5" t="s">
        <v>189</v>
      </c>
      <c r="H10" s="23" t="s">
        <v>18</v>
      </c>
      <c r="I10" s="95" t="s">
        <v>117</v>
      </c>
      <c r="J10" s="5" t="s">
        <v>207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2">
        <v>8</v>
      </c>
      <c r="I11" s="5">
        <v>9</v>
      </c>
      <c r="J11" s="5">
        <v>10</v>
      </c>
    </row>
    <row r="12" spans="1:10" ht="12.75">
      <c r="A12" s="291" t="s">
        <v>332</v>
      </c>
      <c r="B12" s="292" t="s">
        <v>882</v>
      </c>
      <c r="C12" s="327">
        <v>55</v>
      </c>
      <c r="D12" s="327">
        <v>2628</v>
      </c>
      <c r="E12" s="327">
        <v>312</v>
      </c>
      <c r="F12" s="327">
        <f>D12*E12</f>
        <v>819936</v>
      </c>
      <c r="G12" s="327">
        <v>55</v>
      </c>
      <c r="H12" s="8">
        <v>575328</v>
      </c>
      <c r="I12" s="8">
        <v>312</v>
      </c>
      <c r="J12" s="8">
        <f>H12/I12</f>
        <v>1844</v>
      </c>
    </row>
    <row r="13" spans="1:10" ht="12.75">
      <c r="A13" s="291" t="s">
        <v>891</v>
      </c>
      <c r="B13" s="292" t="s">
        <v>892</v>
      </c>
      <c r="C13" s="327">
        <v>27</v>
      </c>
      <c r="D13" s="327">
        <v>645</v>
      </c>
      <c r="E13" s="327">
        <v>312</v>
      </c>
      <c r="F13" s="327">
        <f>D13*E13</f>
        <v>201240</v>
      </c>
      <c r="G13" s="327">
        <v>27</v>
      </c>
      <c r="H13" s="8">
        <v>252720</v>
      </c>
      <c r="I13" s="8">
        <v>312</v>
      </c>
      <c r="J13" s="8">
        <f>H13/I13</f>
        <v>810</v>
      </c>
    </row>
    <row r="14" spans="1:10" ht="12.75">
      <c r="A14" s="291" t="s">
        <v>895</v>
      </c>
      <c r="B14" s="292" t="s">
        <v>896</v>
      </c>
      <c r="C14" s="327">
        <v>193</v>
      </c>
      <c r="D14" s="327">
        <v>3902</v>
      </c>
      <c r="E14" s="327">
        <v>312</v>
      </c>
      <c r="F14" s="327">
        <f>D14*E14</f>
        <v>1217424</v>
      </c>
      <c r="G14" s="327">
        <v>0</v>
      </c>
      <c r="H14" s="327">
        <v>0</v>
      </c>
      <c r="I14" s="327">
        <v>0</v>
      </c>
      <c r="J14" s="327">
        <v>0</v>
      </c>
    </row>
    <row r="15" spans="1:10" ht="12.75">
      <c r="A15" s="3" t="s">
        <v>19</v>
      </c>
      <c r="B15" s="9"/>
      <c r="C15" s="8">
        <f>SUM(C12:C14)</f>
        <v>275</v>
      </c>
      <c r="D15" s="8">
        <f aca="true" t="shared" si="0" ref="D15:J15">SUM(D12:D14)</f>
        <v>7175</v>
      </c>
      <c r="E15" s="8">
        <f t="shared" si="0"/>
        <v>936</v>
      </c>
      <c r="F15" s="8">
        <f t="shared" si="0"/>
        <v>2238600</v>
      </c>
      <c r="G15" s="8">
        <f t="shared" si="0"/>
        <v>82</v>
      </c>
      <c r="H15" s="8">
        <f t="shared" si="0"/>
        <v>828048</v>
      </c>
      <c r="I15" s="18" t="s">
        <v>7</v>
      </c>
      <c r="J15" s="8">
        <f t="shared" si="0"/>
        <v>2654</v>
      </c>
    </row>
    <row r="16" spans="1:10" ht="12.75">
      <c r="A16" s="11"/>
      <c r="B16" s="26"/>
      <c r="C16" s="26"/>
      <c r="D16" s="21"/>
      <c r="E16" s="21"/>
      <c r="F16" s="21"/>
      <c r="G16" s="21"/>
      <c r="H16" s="21"/>
      <c r="I16" s="21"/>
      <c r="J16" s="21"/>
    </row>
    <row r="17" spans="1:10" ht="12.75">
      <c r="A17" s="11"/>
      <c r="B17" s="26"/>
      <c r="C17" s="26"/>
      <c r="D17" s="21"/>
      <c r="E17" s="21"/>
      <c r="F17" s="21"/>
      <c r="G17" s="21"/>
      <c r="H17" s="21"/>
      <c r="I17" s="21"/>
      <c r="J17" s="21"/>
    </row>
    <row r="18" spans="1:10" ht="12.75">
      <c r="A18" s="11"/>
      <c r="B18" s="26"/>
      <c r="C18" s="26"/>
      <c r="D18" s="21"/>
      <c r="E18" s="21"/>
      <c r="F18" s="21"/>
      <c r="G18" s="21"/>
      <c r="H18" s="21"/>
      <c r="I18" s="21"/>
      <c r="J18" s="21"/>
    </row>
    <row r="19" spans="1:10" ht="15.75" customHeight="1">
      <c r="A19" s="14" t="s">
        <v>12</v>
      </c>
      <c r="B19" s="14"/>
      <c r="C19" s="14"/>
      <c r="D19" s="14"/>
      <c r="E19" s="14"/>
      <c r="F19" s="14"/>
      <c r="G19" s="14"/>
      <c r="I19" s="581" t="s">
        <v>13</v>
      </c>
      <c r="J19" s="581"/>
    </row>
    <row r="20" spans="1:10" ht="12.75" customHeight="1">
      <c r="A20" s="569" t="s">
        <v>14</v>
      </c>
      <c r="B20" s="569"/>
      <c r="C20" s="569"/>
      <c r="D20" s="569"/>
      <c r="E20" s="569"/>
      <c r="F20" s="569"/>
      <c r="G20" s="569"/>
      <c r="H20" s="569"/>
      <c r="I20" s="569"/>
      <c r="J20" s="569"/>
    </row>
    <row r="21" spans="1:10" ht="12.75" customHeight="1">
      <c r="A21" s="569" t="s">
        <v>20</v>
      </c>
      <c r="B21" s="569"/>
      <c r="C21" s="569"/>
      <c r="D21" s="569"/>
      <c r="E21" s="569"/>
      <c r="F21" s="569"/>
      <c r="G21" s="569"/>
      <c r="H21" s="569"/>
      <c r="I21" s="569"/>
      <c r="J21" s="569"/>
    </row>
    <row r="22" spans="1:10" ht="12.75">
      <c r="A22" s="14"/>
      <c r="B22" s="14"/>
      <c r="C22" s="14"/>
      <c r="E22" s="14"/>
      <c r="H22" s="580" t="s">
        <v>86</v>
      </c>
      <c r="I22" s="580"/>
      <c r="J22" s="580"/>
    </row>
    <row r="26" spans="1:10" ht="12.75">
      <c r="A26" s="715"/>
      <c r="B26" s="715"/>
      <c r="C26" s="715"/>
      <c r="D26" s="715"/>
      <c r="E26" s="715"/>
      <c r="F26" s="715"/>
      <c r="G26" s="715"/>
      <c r="H26" s="715"/>
      <c r="I26" s="715"/>
      <c r="J26" s="715"/>
    </row>
    <row r="28" spans="1:10" ht="12.75">
      <c r="A28" s="715"/>
      <c r="B28" s="715"/>
      <c r="C28" s="715"/>
      <c r="D28" s="715"/>
      <c r="E28" s="715"/>
      <c r="F28" s="715"/>
      <c r="G28" s="715"/>
      <c r="H28" s="715"/>
      <c r="I28" s="715"/>
      <c r="J28" s="715"/>
    </row>
  </sheetData>
  <sheetProtection/>
  <mergeCells count="16">
    <mergeCell ref="A21:J21"/>
    <mergeCell ref="H22:J22"/>
    <mergeCell ref="A26:J26"/>
    <mergeCell ref="A28:J28"/>
    <mergeCell ref="A9:A10"/>
    <mergeCell ref="B9:B10"/>
    <mergeCell ref="C9:F9"/>
    <mergeCell ref="G9:J9"/>
    <mergeCell ref="I19:J19"/>
    <mergeCell ref="A20:J20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SheetLayoutView="90" zoomScalePageLayoutView="0" workbookViewId="0" topLeftCell="A7">
      <selection activeCell="Q9" sqref="Q9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613"/>
      <c r="F1" s="613"/>
      <c r="G1" s="613"/>
      <c r="H1" s="613"/>
      <c r="I1" s="613"/>
      <c r="J1" s="120" t="s">
        <v>375</v>
      </c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</row>
    <row r="4" ht="14.25" customHeight="1"/>
    <row r="5" spans="1:10" ht="31.5" customHeight="1">
      <c r="A5" s="694" t="s">
        <v>671</v>
      </c>
      <c r="B5" s="694"/>
      <c r="C5" s="694"/>
      <c r="D5" s="694"/>
      <c r="E5" s="694"/>
      <c r="F5" s="694"/>
      <c r="G5" s="694"/>
      <c r="H5" s="694"/>
      <c r="I5" s="694"/>
      <c r="J5" s="694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16" t="s">
        <v>919</v>
      </c>
      <c r="B8" s="716"/>
      <c r="C8" s="27"/>
      <c r="H8" s="678" t="s">
        <v>827</v>
      </c>
      <c r="I8" s="678"/>
      <c r="J8" s="678"/>
    </row>
    <row r="9" spans="1:16" ht="12.75">
      <c r="A9" s="586" t="s">
        <v>2</v>
      </c>
      <c r="B9" s="586" t="s">
        <v>3</v>
      </c>
      <c r="C9" s="577" t="s">
        <v>669</v>
      </c>
      <c r="D9" s="604"/>
      <c r="E9" s="604"/>
      <c r="F9" s="578"/>
      <c r="G9" s="577" t="s">
        <v>107</v>
      </c>
      <c r="H9" s="604"/>
      <c r="I9" s="604"/>
      <c r="J9" s="578"/>
      <c r="O9" s="19"/>
      <c r="P9" s="21"/>
    </row>
    <row r="10" spans="1:10" ht="53.25" customHeight="1">
      <c r="A10" s="586"/>
      <c r="B10" s="586"/>
      <c r="C10" s="5" t="s">
        <v>189</v>
      </c>
      <c r="D10" s="5" t="s">
        <v>17</v>
      </c>
      <c r="E10" s="230" t="s">
        <v>377</v>
      </c>
      <c r="F10" s="7" t="s">
        <v>206</v>
      </c>
      <c r="G10" s="5" t="s">
        <v>189</v>
      </c>
      <c r="H10" s="23" t="s">
        <v>18</v>
      </c>
      <c r="I10" s="95" t="s">
        <v>117</v>
      </c>
      <c r="J10" s="5" t="s">
        <v>207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2">
        <v>8</v>
      </c>
      <c r="I11" s="5">
        <v>9</v>
      </c>
      <c r="J11" s="5">
        <v>10</v>
      </c>
    </row>
    <row r="12" spans="1:10" ht="12.75">
      <c r="A12" s="291" t="s">
        <v>273</v>
      </c>
      <c r="B12" s="292" t="s">
        <v>868</v>
      </c>
      <c r="C12" s="244" t="s">
        <v>7</v>
      </c>
      <c r="D12" s="244" t="s">
        <v>7</v>
      </c>
      <c r="E12" s="244" t="s">
        <v>7</v>
      </c>
      <c r="F12" s="244" t="s">
        <v>7</v>
      </c>
      <c r="G12" s="244" t="s">
        <v>7</v>
      </c>
      <c r="H12" s="244" t="s">
        <v>7</v>
      </c>
      <c r="I12" s="244" t="s">
        <v>7</v>
      </c>
      <c r="J12" s="244" t="s">
        <v>7</v>
      </c>
    </row>
    <row r="13" spans="1:10" ht="12.75">
      <c r="A13" s="291" t="s">
        <v>274</v>
      </c>
      <c r="B13" s="292" t="s">
        <v>869</v>
      </c>
      <c r="C13" s="244" t="s">
        <v>7</v>
      </c>
      <c r="D13" s="244" t="s">
        <v>7</v>
      </c>
      <c r="E13" s="244" t="s">
        <v>7</v>
      </c>
      <c r="F13" s="244" t="s">
        <v>7</v>
      </c>
      <c r="G13" s="244" t="s">
        <v>7</v>
      </c>
      <c r="H13" s="244" t="s">
        <v>7</v>
      </c>
      <c r="I13" s="244" t="s">
        <v>7</v>
      </c>
      <c r="J13" s="244" t="s">
        <v>7</v>
      </c>
    </row>
    <row r="14" spans="1:10" ht="12.75">
      <c r="A14" s="291" t="s">
        <v>275</v>
      </c>
      <c r="B14" s="292" t="s">
        <v>870</v>
      </c>
      <c r="C14" s="244" t="s">
        <v>7</v>
      </c>
      <c r="D14" s="244" t="s">
        <v>7</v>
      </c>
      <c r="E14" s="244" t="s">
        <v>7</v>
      </c>
      <c r="F14" s="244" t="s">
        <v>7</v>
      </c>
      <c r="G14" s="244" t="s">
        <v>7</v>
      </c>
      <c r="H14" s="244" t="s">
        <v>7</v>
      </c>
      <c r="I14" s="244" t="s">
        <v>7</v>
      </c>
      <c r="J14" s="244" t="s">
        <v>7</v>
      </c>
    </row>
    <row r="15" spans="1:10" ht="12.75">
      <c r="A15" s="291" t="s">
        <v>276</v>
      </c>
      <c r="B15" s="292" t="s">
        <v>871</v>
      </c>
      <c r="C15" s="244" t="s">
        <v>7</v>
      </c>
      <c r="D15" s="244" t="s">
        <v>7</v>
      </c>
      <c r="E15" s="244" t="s">
        <v>7</v>
      </c>
      <c r="F15" s="244" t="s">
        <v>7</v>
      </c>
      <c r="G15" s="244" t="s">
        <v>7</v>
      </c>
      <c r="H15" s="244" t="s">
        <v>7</v>
      </c>
      <c r="I15" s="244" t="s">
        <v>7</v>
      </c>
      <c r="J15" s="244" t="s">
        <v>7</v>
      </c>
    </row>
    <row r="16" spans="1:10" ht="12.75">
      <c r="A16" s="291" t="s">
        <v>277</v>
      </c>
      <c r="B16" s="292" t="s">
        <v>872</v>
      </c>
      <c r="C16" s="244" t="s">
        <v>7</v>
      </c>
      <c r="D16" s="244" t="s">
        <v>7</v>
      </c>
      <c r="E16" s="244" t="s">
        <v>7</v>
      </c>
      <c r="F16" s="244" t="s">
        <v>7</v>
      </c>
      <c r="G16" s="244" t="s">
        <v>7</v>
      </c>
      <c r="H16" s="244" t="s">
        <v>7</v>
      </c>
      <c r="I16" s="244" t="s">
        <v>7</v>
      </c>
      <c r="J16" s="244" t="s">
        <v>7</v>
      </c>
    </row>
    <row r="17" spans="1:10" ht="12.75">
      <c r="A17" s="291" t="s">
        <v>278</v>
      </c>
      <c r="B17" s="292" t="s">
        <v>873</v>
      </c>
      <c r="C17" s="244" t="s">
        <v>7</v>
      </c>
      <c r="D17" s="244" t="s">
        <v>7</v>
      </c>
      <c r="E17" s="244" t="s">
        <v>7</v>
      </c>
      <c r="F17" s="244" t="s">
        <v>7</v>
      </c>
      <c r="G17" s="244" t="s">
        <v>7</v>
      </c>
      <c r="H17" s="244" t="s">
        <v>7</v>
      </c>
      <c r="I17" s="244" t="s">
        <v>7</v>
      </c>
      <c r="J17" s="244" t="s">
        <v>7</v>
      </c>
    </row>
    <row r="18" spans="1:10" ht="12.75">
      <c r="A18" s="291" t="s">
        <v>279</v>
      </c>
      <c r="B18" s="292" t="s">
        <v>874</v>
      </c>
      <c r="C18" s="244" t="s">
        <v>7</v>
      </c>
      <c r="D18" s="244" t="s">
        <v>7</v>
      </c>
      <c r="E18" s="244" t="s">
        <v>7</v>
      </c>
      <c r="F18" s="244" t="s">
        <v>7</v>
      </c>
      <c r="G18" s="244" t="s">
        <v>7</v>
      </c>
      <c r="H18" s="244" t="s">
        <v>7</v>
      </c>
      <c r="I18" s="244" t="s">
        <v>7</v>
      </c>
      <c r="J18" s="244" t="s">
        <v>7</v>
      </c>
    </row>
    <row r="19" spans="1:10" ht="12.75">
      <c r="A19" s="291" t="s">
        <v>280</v>
      </c>
      <c r="B19" s="292" t="s">
        <v>875</v>
      </c>
      <c r="C19" s="244" t="s">
        <v>7</v>
      </c>
      <c r="D19" s="244" t="s">
        <v>7</v>
      </c>
      <c r="E19" s="244" t="s">
        <v>7</v>
      </c>
      <c r="F19" s="244" t="s">
        <v>7</v>
      </c>
      <c r="G19" s="244" t="s">
        <v>7</v>
      </c>
      <c r="H19" s="244" t="s">
        <v>7</v>
      </c>
      <c r="I19" s="244" t="s">
        <v>7</v>
      </c>
      <c r="J19" s="244" t="s">
        <v>7</v>
      </c>
    </row>
    <row r="20" spans="1:10" ht="12.75">
      <c r="A20" s="291" t="s">
        <v>299</v>
      </c>
      <c r="B20" s="292" t="s">
        <v>876</v>
      </c>
      <c r="C20" s="244" t="s">
        <v>7</v>
      </c>
      <c r="D20" s="244" t="s">
        <v>7</v>
      </c>
      <c r="E20" s="244" t="s">
        <v>7</v>
      </c>
      <c r="F20" s="244" t="s">
        <v>7</v>
      </c>
      <c r="G20" s="244" t="s">
        <v>7</v>
      </c>
      <c r="H20" s="244" t="s">
        <v>7</v>
      </c>
      <c r="I20" s="244" t="s">
        <v>7</v>
      </c>
      <c r="J20" s="244" t="s">
        <v>7</v>
      </c>
    </row>
    <row r="21" spans="1:10" ht="12.75">
      <c r="A21" s="291" t="s">
        <v>300</v>
      </c>
      <c r="B21" s="292" t="s">
        <v>877</v>
      </c>
      <c r="C21" s="244" t="s">
        <v>7</v>
      </c>
      <c r="D21" s="244" t="s">
        <v>7</v>
      </c>
      <c r="E21" s="244" t="s">
        <v>7</v>
      </c>
      <c r="F21" s="244" t="s">
        <v>7</v>
      </c>
      <c r="G21" s="244" t="s">
        <v>7</v>
      </c>
      <c r="H21" s="244" t="s">
        <v>7</v>
      </c>
      <c r="I21" s="244" t="s">
        <v>7</v>
      </c>
      <c r="J21" s="244" t="s">
        <v>7</v>
      </c>
    </row>
    <row r="22" spans="1:10" ht="12.75">
      <c r="A22" s="291" t="s">
        <v>301</v>
      </c>
      <c r="B22" s="292" t="s">
        <v>878</v>
      </c>
      <c r="C22" s="244" t="s">
        <v>7</v>
      </c>
      <c r="D22" s="244" t="s">
        <v>7</v>
      </c>
      <c r="E22" s="244" t="s">
        <v>7</v>
      </c>
      <c r="F22" s="244" t="s">
        <v>7</v>
      </c>
      <c r="G22" s="244" t="s">
        <v>7</v>
      </c>
      <c r="H22" s="244" t="s">
        <v>7</v>
      </c>
      <c r="I22" s="244" t="s">
        <v>7</v>
      </c>
      <c r="J22" s="244" t="s">
        <v>7</v>
      </c>
    </row>
    <row r="23" spans="1:10" ht="12.75">
      <c r="A23" s="291" t="s">
        <v>329</v>
      </c>
      <c r="B23" s="292" t="s">
        <v>879</v>
      </c>
      <c r="C23" s="244" t="s">
        <v>7</v>
      </c>
      <c r="D23" s="244" t="s">
        <v>7</v>
      </c>
      <c r="E23" s="244" t="s">
        <v>7</v>
      </c>
      <c r="F23" s="244" t="s">
        <v>7</v>
      </c>
      <c r="G23" s="244" t="s">
        <v>7</v>
      </c>
      <c r="H23" s="244" t="s">
        <v>7</v>
      </c>
      <c r="I23" s="244" t="s">
        <v>7</v>
      </c>
      <c r="J23" s="244" t="s">
        <v>7</v>
      </c>
    </row>
    <row r="24" spans="1:10" ht="12.75">
      <c r="A24" s="291" t="s">
        <v>330</v>
      </c>
      <c r="B24" s="292" t="s">
        <v>880</v>
      </c>
      <c r="C24" s="244" t="s">
        <v>7</v>
      </c>
      <c r="D24" s="244" t="s">
        <v>7</v>
      </c>
      <c r="E24" s="244" t="s">
        <v>7</v>
      </c>
      <c r="F24" s="244" t="s">
        <v>7</v>
      </c>
      <c r="G24" s="244" t="s">
        <v>7</v>
      </c>
      <c r="H24" s="244" t="s">
        <v>7</v>
      </c>
      <c r="I24" s="244" t="s">
        <v>7</v>
      </c>
      <c r="J24" s="244" t="s">
        <v>7</v>
      </c>
    </row>
    <row r="25" spans="1:10" ht="12.75">
      <c r="A25" s="291" t="s">
        <v>331</v>
      </c>
      <c r="B25" s="292" t="s">
        <v>881</v>
      </c>
      <c r="C25" s="244" t="s">
        <v>7</v>
      </c>
      <c r="D25" s="244" t="s">
        <v>7</v>
      </c>
      <c r="E25" s="244" t="s">
        <v>7</v>
      </c>
      <c r="F25" s="244" t="s">
        <v>7</v>
      </c>
      <c r="G25" s="244" t="s">
        <v>7</v>
      </c>
      <c r="H25" s="244" t="s">
        <v>7</v>
      </c>
      <c r="I25" s="244" t="s">
        <v>7</v>
      </c>
      <c r="J25" s="244" t="s">
        <v>7</v>
      </c>
    </row>
    <row r="26" spans="1:10" ht="12.75">
      <c r="A26" s="291" t="s">
        <v>332</v>
      </c>
      <c r="B26" s="292" t="s">
        <v>882</v>
      </c>
      <c r="C26" s="244" t="s">
        <v>7</v>
      </c>
      <c r="D26" s="244" t="s">
        <v>7</v>
      </c>
      <c r="E26" s="244" t="s">
        <v>7</v>
      </c>
      <c r="F26" s="244" t="s">
        <v>7</v>
      </c>
      <c r="G26" s="244" t="s">
        <v>7</v>
      </c>
      <c r="H26" s="244" t="s">
        <v>7</v>
      </c>
      <c r="I26" s="244" t="s">
        <v>7</v>
      </c>
      <c r="J26" s="244" t="s">
        <v>7</v>
      </c>
    </row>
    <row r="27" spans="1:10" ht="12.75">
      <c r="A27" s="291" t="s">
        <v>883</v>
      </c>
      <c r="B27" s="292" t="s">
        <v>884</v>
      </c>
      <c r="C27" s="244" t="s">
        <v>7</v>
      </c>
      <c r="D27" s="244" t="s">
        <v>7</v>
      </c>
      <c r="E27" s="244" t="s">
        <v>7</v>
      </c>
      <c r="F27" s="244" t="s">
        <v>7</v>
      </c>
      <c r="G27" s="244" t="s">
        <v>7</v>
      </c>
      <c r="H27" s="244" t="s">
        <v>7</v>
      </c>
      <c r="I27" s="244" t="s">
        <v>7</v>
      </c>
      <c r="J27" s="244" t="s">
        <v>7</v>
      </c>
    </row>
    <row r="28" spans="1:10" ht="12.75">
      <c r="A28" s="291" t="s">
        <v>885</v>
      </c>
      <c r="B28" s="292" t="s">
        <v>886</v>
      </c>
      <c r="C28" s="244" t="s">
        <v>7</v>
      </c>
      <c r="D28" s="244" t="s">
        <v>7</v>
      </c>
      <c r="E28" s="244" t="s">
        <v>7</v>
      </c>
      <c r="F28" s="244" t="s">
        <v>7</v>
      </c>
      <c r="G28" s="244" t="s">
        <v>7</v>
      </c>
      <c r="H28" s="244" t="s">
        <v>7</v>
      </c>
      <c r="I28" s="244" t="s">
        <v>7</v>
      </c>
      <c r="J28" s="244" t="s">
        <v>7</v>
      </c>
    </row>
    <row r="29" spans="1:10" ht="12.75">
      <c r="A29" s="291" t="s">
        <v>887</v>
      </c>
      <c r="B29" s="292" t="s">
        <v>888</v>
      </c>
      <c r="C29" s="244" t="s">
        <v>7</v>
      </c>
      <c r="D29" s="244" t="s">
        <v>7</v>
      </c>
      <c r="E29" s="244" t="s">
        <v>7</v>
      </c>
      <c r="F29" s="244" t="s">
        <v>7</v>
      </c>
      <c r="G29" s="244" t="s">
        <v>7</v>
      </c>
      <c r="H29" s="244" t="s">
        <v>7</v>
      </c>
      <c r="I29" s="244" t="s">
        <v>7</v>
      </c>
      <c r="J29" s="244" t="s">
        <v>7</v>
      </c>
    </row>
    <row r="30" spans="1:10" ht="12.75">
      <c r="A30" s="291" t="s">
        <v>889</v>
      </c>
      <c r="B30" s="292" t="s">
        <v>890</v>
      </c>
      <c r="C30" s="244" t="s">
        <v>7</v>
      </c>
      <c r="D30" s="244" t="s">
        <v>7</v>
      </c>
      <c r="E30" s="244" t="s">
        <v>7</v>
      </c>
      <c r="F30" s="244" t="s">
        <v>7</v>
      </c>
      <c r="G30" s="244" t="s">
        <v>7</v>
      </c>
      <c r="H30" s="244" t="s">
        <v>7</v>
      </c>
      <c r="I30" s="244" t="s">
        <v>7</v>
      </c>
      <c r="J30" s="244" t="s">
        <v>7</v>
      </c>
    </row>
    <row r="31" spans="1:10" ht="12.75">
      <c r="A31" s="291" t="s">
        <v>891</v>
      </c>
      <c r="B31" s="292" t="s">
        <v>892</v>
      </c>
      <c r="C31" s="244" t="s">
        <v>7</v>
      </c>
      <c r="D31" s="244" t="s">
        <v>7</v>
      </c>
      <c r="E31" s="244" t="s">
        <v>7</v>
      </c>
      <c r="F31" s="244" t="s">
        <v>7</v>
      </c>
      <c r="G31" s="244" t="s">
        <v>7</v>
      </c>
      <c r="H31" s="244" t="s">
        <v>7</v>
      </c>
      <c r="I31" s="244" t="s">
        <v>7</v>
      </c>
      <c r="J31" s="244" t="s">
        <v>7</v>
      </c>
    </row>
    <row r="32" spans="1:10" ht="12.75">
      <c r="A32" s="291" t="s">
        <v>893</v>
      </c>
      <c r="B32" s="292" t="s">
        <v>894</v>
      </c>
      <c r="C32" s="244" t="s">
        <v>7</v>
      </c>
      <c r="D32" s="244" t="s">
        <v>7</v>
      </c>
      <c r="E32" s="244" t="s">
        <v>7</v>
      </c>
      <c r="F32" s="244" t="s">
        <v>7</v>
      </c>
      <c r="G32" s="244" t="s">
        <v>7</v>
      </c>
      <c r="H32" s="244" t="s">
        <v>7</v>
      </c>
      <c r="I32" s="244" t="s">
        <v>7</v>
      </c>
      <c r="J32" s="244" t="s">
        <v>7</v>
      </c>
    </row>
    <row r="33" spans="1:10" ht="12.75">
      <c r="A33" s="291" t="s">
        <v>895</v>
      </c>
      <c r="B33" s="292" t="s">
        <v>896</v>
      </c>
      <c r="C33" s="244" t="s">
        <v>7</v>
      </c>
      <c r="D33" s="244" t="s">
        <v>7</v>
      </c>
      <c r="E33" s="244" t="s">
        <v>7</v>
      </c>
      <c r="F33" s="244" t="s">
        <v>7</v>
      </c>
      <c r="G33" s="244" t="s">
        <v>7</v>
      </c>
      <c r="H33" s="244" t="s">
        <v>7</v>
      </c>
      <c r="I33" s="244" t="s">
        <v>7</v>
      </c>
      <c r="J33" s="244" t="s">
        <v>7</v>
      </c>
    </row>
    <row r="34" spans="1:10" ht="12.75">
      <c r="A34" s="291" t="s">
        <v>897</v>
      </c>
      <c r="B34" s="292" t="s">
        <v>898</v>
      </c>
      <c r="C34" s="244" t="s">
        <v>7</v>
      </c>
      <c r="D34" s="244" t="s">
        <v>7</v>
      </c>
      <c r="E34" s="244" t="s">
        <v>7</v>
      </c>
      <c r="F34" s="244" t="s">
        <v>7</v>
      </c>
      <c r="G34" s="244" t="s">
        <v>7</v>
      </c>
      <c r="H34" s="244" t="s">
        <v>7</v>
      </c>
      <c r="I34" s="244" t="s">
        <v>7</v>
      </c>
      <c r="J34" s="244" t="s">
        <v>7</v>
      </c>
    </row>
    <row r="35" spans="1:10" ht="12.75">
      <c r="A35" s="291" t="s">
        <v>899</v>
      </c>
      <c r="B35" s="292" t="s">
        <v>900</v>
      </c>
      <c r="C35" s="244" t="s">
        <v>7</v>
      </c>
      <c r="D35" s="244" t="s">
        <v>7</v>
      </c>
      <c r="E35" s="244" t="s">
        <v>7</v>
      </c>
      <c r="F35" s="244" t="s">
        <v>7</v>
      </c>
      <c r="G35" s="244" t="s">
        <v>7</v>
      </c>
      <c r="H35" s="244" t="s">
        <v>7</v>
      </c>
      <c r="I35" s="244" t="s">
        <v>7</v>
      </c>
      <c r="J35" s="244" t="s">
        <v>7</v>
      </c>
    </row>
    <row r="36" spans="1:10" ht="12.75">
      <c r="A36" s="291" t="s">
        <v>901</v>
      </c>
      <c r="B36" s="292" t="s">
        <v>902</v>
      </c>
      <c r="C36" s="244" t="s">
        <v>7</v>
      </c>
      <c r="D36" s="244" t="s">
        <v>7</v>
      </c>
      <c r="E36" s="244" t="s">
        <v>7</v>
      </c>
      <c r="F36" s="244" t="s">
        <v>7</v>
      </c>
      <c r="G36" s="244" t="s">
        <v>7</v>
      </c>
      <c r="H36" s="244" t="s">
        <v>7</v>
      </c>
      <c r="I36" s="244" t="s">
        <v>7</v>
      </c>
      <c r="J36" s="244" t="s">
        <v>7</v>
      </c>
    </row>
    <row r="37" spans="1:10" ht="12.75">
      <c r="A37" s="291" t="s">
        <v>903</v>
      </c>
      <c r="B37" s="292" t="s">
        <v>904</v>
      </c>
      <c r="C37" s="244" t="s">
        <v>7</v>
      </c>
      <c r="D37" s="244" t="s">
        <v>7</v>
      </c>
      <c r="E37" s="244" t="s">
        <v>7</v>
      </c>
      <c r="F37" s="244" t="s">
        <v>7</v>
      </c>
      <c r="G37" s="244" t="s">
        <v>7</v>
      </c>
      <c r="H37" s="244" t="s">
        <v>7</v>
      </c>
      <c r="I37" s="244" t="s">
        <v>7</v>
      </c>
      <c r="J37" s="244" t="s">
        <v>7</v>
      </c>
    </row>
    <row r="38" spans="1:10" ht="12.75">
      <c r="A38" s="291" t="s">
        <v>905</v>
      </c>
      <c r="B38" s="292" t="s">
        <v>906</v>
      </c>
      <c r="C38" s="244" t="s">
        <v>7</v>
      </c>
      <c r="D38" s="244" t="s">
        <v>7</v>
      </c>
      <c r="E38" s="244" t="s">
        <v>7</v>
      </c>
      <c r="F38" s="244" t="s">
        <v>7</v>
      </c>
      <c r="G38" s="244" t="s">
        <v>7</v>
      </c>
      <c r="H38" s="244" t="s">
        <v>7</v>
      </c>
      <c r="I38" s="244" t="s">
        <v>7</v>
      </c>
      <c r="J38" s="244" t="s">
        <v>7</v>
      </c>
    </row>
    <row r="39" spans="1:10" ht="12.75">
      <c r="A39" s="291" t="s">
        <v>907</v>
      </c>
      <c r="B39" s="293" t="s">
        <v>908</v>
      </c>
      <c r="C39" s="244" t="s">
        <v>7</v>
      </c>
      <c r="D39" s="244" t="s">
        <v>7</v>
      </c>
      <c r="E39" s="244" t="s">
        <v>7</v>
      </c>
      <c r="F39" s="244" t="s">
        <v>7</v>
      </c>
      <c r="G39" s="244" t="s">
        <v>7</v>
      </c>
      <c r="H39" s="244" t="s">
        <v>7</v>
      </c>
      <c r="I39" s="244" t="s">
        <v>7</v>
      </c>
      <c r="J39" s="244" t="s">
        <v>7</v>
      </c>
    </row>
    <row r="40" spans="1:10" ht="12.75">
      <c r="A40" s="291" t="s">
        <v>909</v>
      </c>
      <c r="B40" s="293" t="s">
        <v>910</v>
      </c>
      <c r="C40" s="244" t="s">
        <v>7</v>
      </c>
      <c r="D40" s="244" t="s">
        <v>7</v>
      </c>
      <c r="E40" s="244" t="s">
        <v>7</v>
      </c>
      <c r="F40" s="244" t="s">
        <v>7</v>
      </c>
      <c r="G40" s="244" t="s">
        <v>7</v>
      </c>
      <c r="H40" s="244" t="s">
        <v>7</v>
      </c>
      <c r="I40" s="244" t="s">
        <v>7</v>
      </c>
      <c r="J40" s="244" t="s">
        <v>7</v>
      </c>
    </row>
    <row r="41" spans="1:10" ht="12.75">
      <c r="A41" s="291" t="s">
        <v>911</v>
      </c>
      <c r="B41" s="293" t="s">
        <v>912</v>
      </c>
      <c r="C41" s="244" t="s">
        <v>7</v>
      </c>
      <c r="D41" s="244" t="s">
        <v>7</v>
      </c>
      <c r="E41" s="244" t="s">
        <v>7</v>
      </c>
      <c r="F41" s="244" t="s">
        <v>7</v>
      </c>
      <c r="G41" s="244" t="s">
        <v>7</v>
      </c>
      <c r="H41" s="244" t="s">
        <v>7</v>
      </c>
      <c r="I41" s="244" t="s">
        <v>7</v>
      </c>
      <c r="J41" s="244" t="s">
        <v>7</v>
      </c>
    </row>
    <row r="42" spans="1:10" ht="12.75">
      <c r="A42" s="291" t="s">
        <v>913</v>
      </c>
      <c r="B42" s="293" t="s">
        <v>914</v>
      </c>
      <c r="C42" s="244" t="s">
        <v>7</v>
      </c>
      <c r="D42" s="244" t="s">
        <v>7</v>
      </c>
      <c r="E42" s="244" t="s">
        <v>7</v>
      </c>
      <c r="F42" s="244" t="s">
        <v>7</v>
      </c>
      <c r="G42" s="244" t="s">
        <v>7</v>
      </c>
      <c r="H42" s="244" t="s">
        <v>7</v>
      </c>
      <c r="I42" s="244" t="s">
        <v>7</v>
      </c>
      <c r="J42" s="244" t="s">
        <v>7</v>
      </c>
    </row>
    <row r="43" spans="1:10" ht="25.5">
      <c r="A43" s="291" t="s">
        <v>915</v>
      </c>
      <c r="B43" s="293" t="s">
        <v>916</v>
      </c>
      <c r="C43" s="244" t="s">
        <v>7</v>
      </c>
      <c r="D43" s="244" t="s">
        <v>7</v>
      </c>
      <c r="E43" s="244" t="s">
        <v>7</v>
      </c>
      <c r="F43" s="244" t="s">
        <v>7</v>
      </c>
      <c r="G43" s="244" t="s">
        <v>7</v>
      </c>
      <c r="H43" s="244" t="s">
        <v>7</v>
      </c>
      <c r="I43" s="244" t="s">
        <v>7</v>
      </c>
      <c r="J43" s="244" t="s">
        <v>7</v>
      </c>
    </row>
    <row r="44" spans="1:10" ht="25.5">
      <c r="A44" s="291" t="s">
        <v>917</v>
      </c>
      <c r="B44" s="293" t="s">
        <v>918</v>
      </c>
      <c r="C44" s="244" t="s">
        <v>7</v>
      </c>
      <c r="D44" s="244" t="s">
        <v>7</v>
      </c>
      <c r="E44" s="244" t="s">
        <v>7</v>
      </c>
      <c r="F44" s="244" t="s">
        <v>7</v>
      </c>
      <c r="G44" s="244" t="s">
        <v>7</v>
      </c>
      <c r="H44" s="244" t="s">
        <v>7</v>
      </c>
      <c r="I44" s="244" t="s">
        <v>7</v>
      </c>
      <c r="J44" s="244" t="s">
        <v>7</v>
      </c>
    </row>
    <row r="45" spans="1:10" ht="12.75">
      <c r="A45" s="3" t="s">
        <v>19</v>
      </c>
      <c r="B45" s="9"/>
      <c r="C45" s="244" t="s">
        <v>7</v>
      </c>
      <c r="D45" s="244" t="s">
        <v>7</v>
      </c>
      <c r="E45" s="244" t="s">
        <v>7</v>
      </c>
      <c r="F45" s="244" t="s">
        <v>7</v>
      </c>
      <c r="G45" s="244" t="s">
        <v>7</v>
      </c>
      <c r="H45" s="244" t="s">
        <v>7</v>
      </c>
      <c r="I45" s="244" t="s">
        <v>7</v>
      </c>
      <c r="J45" s="244" t="s">
        <v>7</v>
      </c>
    </row>
    <row r="46" spans="1:10" ht="12.75">
      <c r="A46" s="11"/>
      <c r="B46" s="26"/>
      <c r="C46" s="26"/>
      <c r="D46" s="21"/>
      <c r="E46" s="21"/>
      <c r="F46" s="21"/>
      <c r="G46" s="21"/>
      <c r="H46" s="21"/>
      <c r="I46" s="21"/>
      <c r="J46" s="21"/>
    </row>
    <row r="47" spans="1:10" ht="12.75">
      <c r="A47" s="11"/>
      <c r="B47" s="26"/>
      <c r="C47" s="26"/>
      <c r="D47" s="21"/>
      <c r="E47" s="21"/>
      <c r="F47" s="21"/>
      <c r="G47" s="21"/>
      <c r="H47" s="21"/>
      <c r="I47" s="21"/>
      <c r="J47" s="21"/>
    </row>
    <row r="48" spans="1:10" ht="12.75">
      <c r="A48" s="11"/>
      <c r="B48" s="26"/>
      <c r="C48" s="26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581" t="s">
        <v>13</v>
      </c>
      <c r="J49" s="581"/>
    </row>
    <row r="50" spans="1:10" ht="12.75" customHeight="1">
      <c r="A50" s="569" t="s">
        <v>14</v>
      </c>
      <c r="B50" s="569"/>
      <c r="C50" s="569"/>
      <c r="D50" s="569"/>
      <c r="E50" s="569"/>
      <c r="F50" s="569"/>
      <c r="G50" s="569"/>
      <c r="H50" s="569"/>
      <c r="I50" s="569"/>
      <c r="J50" s="569"/>
    </row>
    <row r="51" spans="1:10" ht="12.75" customHeight="1">
      <c r="A51" s="569" t="s">
        <v>20</v>
      </c>
      <c r="B51" s="569"/>
      <c r="C51" s="569"/>
      <c r="D51" s="569"/>
      <c r="E51" s="569"/>
      <c r="F51" s="569"/>
      <c r="G51" s="569"/>
      <c r="H51" s="569"/>
      <c r="I51" s="569"/>
      <c r="J51" s="569"/>
    </row>
    <row r="52" spans="1:10" ht="12.75">
      <c r="A52" s="14"/>
      <c r="B52" s="14"/>
      <c r="C52" s="14"/>
      <c r="E52" s="14"/>
      <c r="H52" s="580" t="s">
        <v>86</v>
      </c>
      <c r="I52" s="580"/>
      <c r="J52" s="580"/>
    </row>
    <row r="56" spans="1:10" ht="12.75">
      <c r="A56" s="715"/>
      <c r="B56" s="715"/>
      <c r="C56" s="715"/>
      <c r="D56" s="715"/>
      <c r="E56" s="715"/>
      <c r="F56" s="715"/>
      <c r="G56" s="715"/>
      <c r="H56" s="715"/>
      <c r="I56" s="715"/>
      <c r="J56" s="715"/>
    </row>
    <row r="58" spans="1:10" ht="12.75">
      <c r="A58" s="715"/>
      <c r="B58" s="715"/>
      <c r="C58" s="715"/>
      <c r="D58" s="715"/>
      <c r="E58" s="715"/>
      <c r="F58" s="715"/>
      <c r="G58" s="715"/>
      <c r="H58" s="715"/>
      <c r="I58" s="715"/>
      <c r="J58" s="715"/>
    </row>
  </sheetData>
  <sheetProtection/>
  <mergeCells count="16">
    <mergeCell ref="E1:I1"/>
    <mergeCell ref="A2:J2"/>
    <mergeCell ref="A3:J3"/>
    <mergeCell ref="A5:J5"/>
    <mergeCell ref="A8:B8"/>
    <mergeCell ref="H8:J8"/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SheetLayoutView="78" zoomScalePageLayoutView="0" workbookViewId="0" topLeftCell="A1">
      <selection activeCell="Q9" sqref="Q9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613"/>
      <c r="F1" s="613"/>
      <c r="G1" s="613"/>
      <c r="H1" s="613"/>
      <c r="I1" s="613"/>
      <c r="J1" s="120" t="s">
        <v>446</v>
      </c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</row>
    <row r="4" ht="14.25" customHeight="1"/>
    <row r="5" spans="1:10" ht="31.5" customHeight="1">
      <c r="A5" s="694" t="s">
        <v>672</v>
      </c>
      <c r="B5" s="694"/>
      <c r="C5" s="694"/>
      <c r="D5" s="694"/>
      <c r="E5" s="694"/>
      <c r="F5" s="694"/>
      <c r="G5" s="694"/>
      <c r="H5" s="694"/>
      <c r="I5" s="694"/>
      <c r="J5" s="694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80" t="s">
        <v>919</v>
      </c>
      <c r="B8" s="580"/>
      <c r="C8" s="27"/>
      <c r="H8" s="678" t="s">
        <v>827</v>
      </c>
      <c r="I8" s="678"/>
      <c r="J8" s="678"/>
    </row>
    <row r="9" spans="1:16" ht="12.75">
      <c r="A9" s="586" t="s">
        <v>2</v>
      </c>
      <c r="B9" s="586" t="s">
        <v>3</v>
      </c>
      <c r="C9" s="577" t="s">
        <v>669</v>
      </c>
      <c r="D9" s="604"/>
      <c r="E9" s="604"/>
      <c r="F9" s="578"/>
      <c r="G9" s="577" t="s">
        <v>107</v>
      </c>
      <c r="H9" s="604"/>
      <c r="I9" s="604"/>
      <c r="J9" s="578"/>
      <c r="O9" s="19"/>
      <c r="P9" s="21"/>
    </row>
    <row r="10" spans="1:10" ht="53.25" customHeight="1">
      <c r="A10" s="586"/>
      <c r="B10" s="586"/>
      <c r="C10" s="5" t="s">
        <v>189</v>
      </c>
      <c r="D10" s="5" t="s">
        <v>17</v>
      </c>
      <c r="E10" s="230" t="s">
        <v>378</v>
      </c>
      <c r="F10" s="7" t="s">
        <v>206</v>
      </c>
      <c r="G10" s="5" t="s">
        <v>189</v>
      </c>
      <c r="H10" s="23" t="s">
        <v>18</v>
      </c>
      <c r="I10" s="95" t="s">
        <v>117</v>
      </c>
      <c r="J10" s="5" t="s">
        <v>207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2">
        <v>8</v>
      </c>
      <c r="I11" s="5">
        <v>9</v>
      </c>
      <c r="J11" s="5">
        <v>10</v>
      </c>
    </row>
    <row r="12" spans="1:10" ht="12.75">
      <c r="A12" s="291" t="s">
        <v>273</v>
      </c>
      <c r="B12" s="292" t="s">
        <v>868</v>
      </c>
      <c r="C12" s="244" t="s">
        <v>7</v>
      </c>
      <c r="D12" s="244" t="s">
        <v>7</v>
      </c>
      <c r="E12" s="244" t="s">
        <v>7</v>
      </c>
      <c r="F12" s="244" t="s">
        <v>7</v>
      </c>
      <c r="G12" s="244" t="s">
        <v>7</v>
      </c>
      <c r="H12" s="244" t="s">
        <v>7</v>
      </c>
      <c r="I12" s="244" t="s">
        <v>7</v>
      </c>
      <c r="J12" s="244" t="s">
        <v>7</v>
      </c>
    </row>
    <row r="13" spans="1:10" ht="12.75">
      <c r="A13" s="291" t="s">
        <v>274</v>
      </c>
      <c r="B13" s="292" t="s">
        <v>869</v>
      </c>
      <c r="C13" s="244" t="s">
        <v>7</v>
      </c>
      <c r="D13" s="244" t="s">
        <v>7</v>
      </c>
      <c r="E13" s="244" t="s">
        <v>7</v>
      </c>
      <c r="F13" s="244" t="s">
        <v>7</v>
      </c>
      <c r="G13" s="244" t="s">
        <v>7</v>
      </c>
      <c r="H13" s="244" t="s">
        <v>7</v>
      </c>
      <c r="I13" s="244" t="s">
        <v>7</v>
      </c>
      <c r="J13" s="244" t="s">
        <v>7</v>
      </c>
    </row>
    <row r="14" spans="1:10" ht="12.75">
      <c r="A14" s="291" t="s">
        <v>275</v>
      </c>
      <c r="B14" s="292" t="s">
        <v>870</v>
      </c>
      <c r="C14" s="244" t="s">
        <v>7</v>
      </c>
      <c r="D14" s="244" t="s">
        <v>7</v>
      </c>
      <c r="E14" s="244" t="s">
        <v>7</v>
      </c>
      <c r="F14" s="244" t="s">
        <v>7</v>
      </c>
      <c r="G14" s="244" t="s">
        <v>7</v>
      </c>
      <c r="H14" s="244" t="s">
        <v>7</v>
      </c>
      <c r="I14" s="244" t="s">
        <v>7</v>
      </c>
      <c r="J14" s="244" t="s">
        <v>7</v>
      </c>
    </row>
    <row r="15" spans="1:10" ht="12.75">
      <c r="A15" s="291" t="s">
        <v>276</v>
      </c>
      <c r="B15" s="292" t="s">
        <v>871</v>
      </c>
      <c r="C15" s="244" t="s">
        <v>7</v>
      </c>
      <c r="D15" s="244" t="s">
        <v>7</v>
      </c>
      <c r="E15" s="244" t="s">
        <v>7</v>
      </c>
      <c r="F15" s="244" t="s">
        <v>7</v>
      </c>
      <c r="G15" s="244" t="s">
        <v>7</v>
      </c>
      <c r="H15" s="244" t="s">
        <v>7</v>
      </c>
      <c r="I15" s="244" t="s">
        <v>7</v>
      </c>
      <c r="J15" s="244" t="s">
        <v>7</v>
      </c>
    </row>
    <row r="16" spans="1:10" ht="12.75">
      <c r="A16" s="291" t="s">
        <v>277</v>
      </c>
      <c r="B16" s="292" t="s">
        <v>872</v>
      </c>
      <c r="C16" s="244" t="s">
        <v>7</v>
      </c>
      <c r="D16" s="244" t="s">
        <v>7</v>
      </c>
      <c r="E16" s="244" t="s">
        <v>7</v>
      </c>
      <c r="F16" s="244" t="s">
        <v>7</v>
      </c>
      <c r="G16" s="244" t="s">
        <v>7</v>
      </c>
      <c r="H16" s="244" t="s">
        <v>7</v>
      </c>
      <c r="I16" s="244" t="s">
        <v>7</v>
      </c>
      <c r="J16" s="244" t="s">
        <v>7</v>
      </c>
    </row>
    <row r="17" spans="1:10" ht="12.75">
      <c r="A17" s="291" t="s">
        <v>278</v>
      </c>
      <c r="B17" s="292" t="s">
        <v>873</v>
      </c>
      <c r="C17" s="244" t="s">
        <v>7</v>
      </c>
      <c r="D17" s="244" t="s">
        <v>7</v>
      </c>
      <c r="E17" s="244" t="s">
        <v>7</v>
      </c>
      <c r="F17" s="244" t="s">
        <v>7</v>
      </c>
      <c r="G17" s="244" t="s">
        <v>7</v>
      </c>
      <c r="H17" s="244" t="s">
        <v>7</v>
      </c>
      <c r="I17" s="244" t="s">
        <v>7</v>
      </c>
      <c r="J17" s="244" t="s">
        <v>7</v>
      </c>
    </row>
    <row r="18" spans="1:10" ht="12.75">
      <c r="A18" s="291" t="s">
        <v>279</v>
      </c>
      <c r="B18" s="292" t="s">
        <v>874</v>
      </c>
      <c r="C18" s="244" t="s">
        <v>7</v>
      </c>
      <c r="D18" s="244" t="s">
        <v>7</v>
      </c>
      <c r="E18" s="244" t="s">
        <v>7</v>
      </c>
      <c r="F18" s="244" t="s">
        <v>7</v>
      </c>
      <c r="G18" s="244" t="s">
        <v>7</v>
      </c>
      <c r="H18" s="244" t="s">
        <v>7</v>
      </c>
      <c r="I18" s="244" t="s">
        <v>7</v>
      </c>
      <c r="J18" s="244" t="s">
        <v>7</v>
      </c>
    </row>
    <row r="19" spans="1:10" ht="12.75">
      <c r="A19" s="291" t="s">
        <v>280</v>
      </c>
      <c r="B19" s="292" t="s">
        <v>875</v>
      </c>
      <c r="C19" s="244" t="s">
        <v>7</v>
      </c>
      <c r="D19" s="244" t="s">
        <v>7</v>
      </c>
      <c r="E19" s="244" t="s">
        <v>7</v>
      </c>
      <c r="F19" s="244" t="s">
        <v>7</v>
      </c>
      <c r="G19" s="244" t="s">
        <v>7</v>
      </c>
      <c r="H19" s="244" t="s">
        <v>7</v>
      </c>
      <c r="I19" s="244" t="s">
        <v>7</v>
      </c>
      <c r="J19" s="244" t="s">
        <v>7</v>
      </c>
    </row>
    <row r="20" spans="1:10" ht="12.75">
      <c r="A20" s="291" t="s">
        <v>299</v>
      </c>
      <c r="B20" s="292" t="s">
        <v>876</v>
      </c>
      <c r="C20" s="244" t="s">
        <v>7</v>
      </c>
      <c r="D20" s="244" t="s">
        <v>7</v>
      </c>
      <c r="E20" s="244" t="s">
        <v>7</v>
      </c>
      <c r="F20" s="244" t="s">
        <v>7</v>
      </c>
      <c r="G20" s="244" t="s">
        <v>7</v>
      </c>
      <c r="H20" s="244" t="s">
        <v>7</v>
      </c>
      <c r="I20" s="244" t="s">
        <v>7</v>
      </c>
      <c r="J20" s="244" t="s">
        <v>7</v>
      </c>
    </row>
    <row r="21" spans="1:10" ht="12.75">
      <c r="A21" s="291" t="s">
        <v>300</v>
      </c>
      <c r="B21" s="292" t="s">
        <v>877</v>
      </c>
      <c r="C21" s="244" t="s">
        <v>7</v>
      </c>
      <c r="D21" s="244" t="s">
        <v>7</v>
      </c>
      <c r="E21" s="244" t="s">
        <v>7</v>
      </c>
      <c r="F21" s="244" t="s">
        <v>7</v>
      </c>
      <c r="G21" s="244" t="s">
        <v>7</v>
      </c>
      <c r="H21" s="244" t="s">
        <v>7</v>
      </c>
      <c r="I21" s="244" t="s">
        <v>7</v>
      </c>
      <c r="J21" s="244" t="s">
        <v>7</v>
      </c>
    </row>
    <row r="22" spans="1:10" ht="12.75">
      <c r="A22" s="291" t="s">
        <v>301</v>
      </c>
      <c r="B22" s="292" t="s">
        <v>878</v>
      </c>
      <c r="C22" s="244" t="s">
        <v>7</v>
      </c>
      <c r="D22" s="244" t="s">
        <v>7</v>
      </c>
      <c r="E22" s="244" t="s">
        <v>7</v>
      </c>
      <c r="F22" s="244" t="s">
        <v>7</v>
      </c>
      <c r="G22" s="244" t="s">
        <v>7</v>
      </c>
      <c r="H22" s="244" t="s">
        <v>7</v>
      </c>
      <c r="I22" s="244" t="s">
        <v>7</v>
      </c>
      <c r="J22" s="244" t="s">
        <v>7</v>
      </c>
    </row>
    <row r="23" spans="1:10" ht="12.75">
      <c r="A23" s="291" t="s">
        <v>329</v>
      </c>
      <c r="B23" s="292" t="s">
        <v>879</v>
      </c>
      <c r="C23" s="244" t="s">
        <v>7</v>
      </c>
      <c r="D23" s="244" t="s">
        <v>7</v>
      </c>
      <c r="E23" s="244" t="s">
        <v>7</v>
      </c>
      <c r="F23" s="244" t="s">
        <v>7</v>
      </c>
      <c r="G23" s="244" t="s">
        <v>7</v>
      </c>
      <c r="H23" s="244" t="s">
        <v>7</v>
      </c>
      <c r="I23" s="244" t="s">
        <v>7</v>
      </c>
      <c r="J23" s="244" t="s">
        <v>7</v>
      </c>
    </row>
    <row r="24" spans="1:10" ht="12.75">
      <c r="A24" s="291" t="s">
        <v>330</v>
      </c>
      <c r="B24" s="292" t="s">
        <v>880</v>
      </c>
      <c r="C24" s="244" t="s">
        <v>7</v>
      </c>
      <c r="D24" s="244" t="s">
        <v>7</v>
      </c>
      <c r="E24" s="244" t="s">
        <v>7</v>
      </c>
      <c r="F24" s="244" t="s">
        <v>7</v>
      </c>
      <c r="G24" s="244" t="s">
        <v>7</v>
      </c>
      <c r="H24" s="244" t="s">
        <v>7</v>
      </c>
      <c r="I24" s="244" t="s">
        <v>7</v>
      </c>
      <c r="J24" s="244" t="s">
        <v>7</v>
      </c>
    </row>
    <row r="25" spans="1:10" ht="12.75">
      <c r="A25" s="291" t="s">
        <v>331</v>
      </c>
      <c r="B25" s="292" t="s">
        <v>881</v>
      </c>
      <c r="C25" s="244" t="s">
        <v>7</v>
      </c>
      <c r="D25" s="244" t="s">
        <v>7</v>
      </c>
      <c r="E25" s="244" t="s">
        <v>7</v>
      </c>
      <c r="F25" s="244" t="s">
        <v>7</v>
      </c>
      <c r="G25" s="244" t="s">
        <v>7</v>
      </c>
      <c r="H25" s="244" t="s">
        <v>7</v>
      </c>
      <c r="I25" s="244" t="s">
        <v>7</v>
      </c>
      <c r="J25" s="244" t="s">
        <v>7</v>
      </c>
    </row>
    <row r="26" spans="1:10" ht="12.75">
      <c r="A26" s="291" t="s">
        <v>332</v>
      </c>
      <c r="B26" s="292" t="s">
        <v>882</v>
      </c>
      <c r="C26" s="244" t="s">
        <v>7</v>
      </c>
      <c r="D26" s="244" t="s">
        <v>7</v>
      </c>
      <c r="E26" s="244" t="s">
        <v>7</v>
      </c>
      <c r="F26" s="244" t="s">
        <v>7</v>
      </c>
      <c r="G26" s="244" t="s">
        <v>7</v>
      </c>
      <c r="H26" s="244" t="s">
        <v>7</v>
      </c>
      <c r="I26" s="244" t="s">
        <v>7</v>
      </c>
      <c r="J26" s="244" t="s">
        <v>7</v>
      </c>
    </row>
    <row r="27" spans="1:10" ht="12.75">
      <c r="A27" s="291" t="s">
        <v>883</v>
      </c>
      <c r="B27" s="292" t="s">
        <v>884</v>
      </c>
      <c r="C27" s="244" t="s">
        <v>7</v>
      </c>
      <c r="D27" s="244" t="s">
        <v>7</v>
      </c>
      <c r="E27" s="244" t="s">
        <v>7</v>
      </c>
      <c r="F27" s="244" t="s">
        <v>7</v>
      </c>
      <c r="G27" s="244" t="s">
        <v>7</v>
      </c>
      <c r="H27" s="244" t="s">
        <v>7</v>
      </c>
      <c r="I27" s="244" t="s">
        <v>7</v>
      </c>
      <c r="J27" s="244" t="s">
        <v>7</v>
      </c>
    </row>
    <row r="28" spans="1:10" ht="12.75">
      <c r="A28" s="291" t="s">
        <v>885</v>
      </c>
      <c r="B28" s="292" t="s">
        <v>886</v>
      </c>
      <c r="C28" s="244" t="s">
        <v>7</v>
      </c>
      <c r="D28" s="244" t="s">
        <v>7</v>
      </c>
      <c r="E28" s="244" t="s">
        <v>7</v>
      </c>
      <c r="F28" s="244" t="s">
        <v>7</v>
      </c>
      <c r="G28" s="244" t="s">
        <v>7</v>
      </c>
      <c r="H28" s="244" t="s">
        <v>7</v>
      </c>
      <c r="I28" s="244" t="s">
        <v>7</v>
      </c>
      <c r="J28" s="244" t="s">
        <v>7</v>
      </c>
    </row>
    <row r="29" spans="1:10" ht="12.75">
      <c r="A29" s="291" t="s">
        <v>887</v>
      </c>
      <c r="B29" s="292" t="s">
        <v>888</v>
      </c>
      <c r="C29" s="244" t="s">
        <v>7</v>
      </c>
      <c r="D29" s="244" t="s">
        <v>7</v>
      </c>
      <c r="E29" s="244" t="s">
        <v>7</v>
      </c>
      <c r="F29" s="244" t="s">
        <v>7</v>
      </c>
      <c r="G29" s="244" t="s">
        <v>7</v>
      </c>
      <c r="H29" s="244" t="s">
        <v>7</v>
      </c>
      <c r="I29" s="244" t="s">
        <v>7</v>
      </c>
      <c r="J29" s="244" t="s">
        <v>7</v>
      </c>
    </row>
    <row r="30" spans="1:10" ht="12.75">
      <c r="A30" s="291" t="s">
        <v>889</v>
      </c>
      <c r="B30" s="292" t="s">
        <v>890</v>
      </c>
      <c r="C30" s="244" t="s">
        <v>7</v>
      </c>
      <c r="D30" s="244" t="s">
        <v>7</v>
      </c>
      <c r="E30" s="244" t="s">
        <v>7</v>
      </c>
      <c r="F30" s="244" t="s">
        <v>7</v>
      </c>
      <c r="G30" s="244" t="s">
        <v>7</v>
      </c>
      <c r="H30" s="244" t="s">
        <v>7</v>
      </c>
      <c r="I30" s="244" t="s">
        <v>7</v>
      </c>
      <c r="J30" s="244" t="s">
        <v>7</v>
      </c>
    </row>
    <row r="31" spans="1:10" ht="12.75">
      <c r="A31" s="291" t="s">
        <v>891</v>
      </c>
      <c r="B31" s="292" t="s">
        <v>892</v>
      </c>
      <c r="C31" s="244" t="s">
        <v>7</v>
      </c>
      <c r="D31" s="244" t="s">
        <v>7</v>
      </c>
      <c r="E31" s="244" t="s">
        <v>7</v>
      </c>
      <c r="F31" s="244" t="s">
        <v>7</v>
      </c>
      <c r="G31" s="244" t="s">
        <v>7</v>
      </c>
      <c r="H31" s="244" t="s">
        <v>7</v>
      </c>
      <c r="I31" s="244" t="s">
        <v>7</v>
      </c>
      <c r="J31" s="244" t="s">
        <v>7</v>
      </c>
    </row>
    <row r="32" spans="1:10" ht="12.75">
      <c r="A32" s="291" t="s">
        <v>893</v>
      </c>
      <c r="B32" s="292" t="s">
        <v>894</v>
      </c>
      <c r="C32" s="244" t="s">
        <v>7</v>
      </c>
      <c r="D32" s="244" t="s">
        <v>7</v>
      </c>
      <c r="E32" s="244" t="s">
        <v>7</v>
      </c>
      <c r="F32" s="244" t="s">
        <v>7</v>
      </c>
      <c r="G32" s="244" t="s">
        <v>7</v>
      </c>
      <c r="H32" s="244" t="s">
        <v>7</v>
      </c>
      <c r="I32" s="244" t="s">
        <v>7</v>
      </c>
      <c r="J32" s="244" t="s">
        <v>7</v>
      </c>
    </row>
    <row r="33" spans="1:10" ht="12.75">
      <c r="A33" s="291" t="s">
        <v>895</v>
      </c>
      <c r="B33" s="292" t="s">
        <v>896</v>
      </c>
      <c r="C33" s="244" t="s">
        <v>7</v>
      </c>
      <c r="D33" s="244" t="s">
        <v>7</v>
      </c>
      <c r="E33" s="244" t="s">
        <v>7</v>
      </c>
      <c r="F33" s="244" t="s">
        <v>7</v>
      </c>
      <c r="G33" s="244" t="s">
        <v>7</v>
      </c>
      <c r="H33" s="244" t="s">
        <v>7</v>
      </c>
      <c r="I33" s="244" t="s">
        <v>7</v>
      </c>
      <c r="J33" s="244" t="s">
        <v>7</v>
      </c>
    </row>
    <row r="34" spans="1:10" ht="12.75">
      <c r="A34" s="291" t="s">
        <v>897</v>
      </c>
      <c r="B34" s="292" t="s">
        <v>898</v>
      </c>
      <c r="C34" s="244" t="s">
        <v>7</v>
      </c>
      <c r="D34" s="244" t="s">
        <v>7</v>
      </c>
      <c r="E34" s="244" t="s">
        <v>7</v>
      </c>
      <c r="F34" s="244" t="s">
        <v>7</v>
      </c>
      <c r="G34" s="244" t="s">
        <v>7</v>
      </c>
      <c r="H34" s="244" t="s">
        <v>7</v>
      </c>
      <c r="I34" s="244" t="s">
        <v>7</v>
      </c>
      <c r="J34" s="244" t="s">
        <v>7</v>
      </c>
    </row>
    <row r="35" spans="1:10" ht="12.75">
      <c r="A35" s="291" t="s">
        <v>899</v>
      </c>
      <c r="B35" s="292" t="s">
        <v>900</v>
      </c>
      <c r="C35" s="244" t="s">
        <v>7</v>
      </c>
      <c r="D35" s="244" t="s">
        <v>7</v>
      </c>
      <c r="E35" s="244" t="s">
        <v>7</v>
      </c>
      <c r="F35" s="244" t="s">
        <v>7</v>
      </c>
      <c r="G35" s="244" t="s">
        <v>7</v>
      </c>
      <c r="H35" s="244" t="s">
        <v>7</v>
      </c>
      <c r="I35" s="244" t="s">
        <v>7</v>
      </c>
      <c r="J35" s="244" t="s">
        <v>7</v>
      </c>
    </row>
    <row r="36" spans="1:10" ht="12.75">
      <c r="A36" s="291" t="s">
        <v>901</v>
      </c>
      <c r="B36" s="292" t="s">
        <v>902</v>
      </c>
      <c r="C36" s="244" t="s">
        <v>7</v>
      </c>
      <c r="D36" s="244" t="s">
        <v>7</v>
      </c>
      <c r="E36" s="244" t="s">
        <v>7</v>
      </c>
      <c r="F36" s="244" t="s">
        <v>7</v>
      </c>
      <c r="G36" s="244" t="s">
        <v>7</v>
      </c>
      <c r="H36" s="244" t="s">
        <v>7</v>
      </c>
      <c r="I36" s="244" t="s">
        <v>7</v>
      </c>
      <c r="J36" s="244" t="s">
        <v>7</v>
      </c>
    </row>
    <row r="37" spans="1:10" ht="12.75">
      <c r="A37" s="291" t="s">
        <v>903</v>
      </c>
      <c r="B37" s="292" t="s">
        <v>904</v>
      </c>
      <c r="C37" s="244" t="s">
        <v>7</v>
      </c>
      <c r="D37" s="244" t="s">
        <v>7</v>
      </c>
      <c r="E37" s="244" t="s">
        <v>7</v>
      </c>
      <c r="F37" s="244" t="s">
        <v>7</v>
      </c>
      <c r="G37" s="244" t="s">
        <v>7</v>
      </c>
      <c r="H37" s="244" t="s">
        <v>7</v>
      </c>
      <c r="I37" s="244" t="s">
        <v>7</v>
      </c>
      <c r="J37" s="244" t="s">
        <v>7</v>
      </c>
    </row>
    <row r="38" spans="1:10" ht="12.75">
      <c r="A38" s="291" t="s">
        <v>905</v>
      </c>
      <c r="B38" s="292" t="s">
        <v>906</v>
      </c>
      <c r="C38" s="244" t="s">
        <v>7</v>
      </c>
      <c r="D38" s="244" t="s">
        <v>7</v>
      </c>
      <c r="E38" s="244" t="s">
        <v>7</v>
      </c>
      <c r="F38" s="244" t="s">
        <v>7</v>
      </c>
      <c r="G38" s="244" t="s">
        <v>7</v>
      </c>
      <c r="H38" s="244" t="s">
        <v>7</v>
      </c>
      <c r="I38" s="244" t="s">
        <v>7</v>
      </c>
      <c r="J38" s="244" t="s">
        <v>7</v>
      </c>
    </row>
    <row r="39" spans="1:10" ht="12.75">
      <c r="A39" s="291" t="s">
        <v>907</v>
      </c>
      <c r="B39" s="293" t="s">
        <v>908</v>
      </c>
      <c r="C39" s="244" t="s">
        <v>7</v>
      </c>
      <c r="D39" s="244" t="s">
        <v>7</v>
      </c>
      <c r="E39" s="244" t="s">
        <v>7</v>
      </c>
      <c r="F39" s="244" t="s">
        <v>7</v>
      </c>
      <c r="G39" s="244" t="s">
        <v>7</v>
      </c>
      <c r="H39" s="244" t="s">
        <v>7</v>
      </c>
      <c r="I39" s="244" t="s">
        <v>7</v>
      </c>
      <c r="J39" s="244" t="s">
        <v>7</v>
      </c>
    </row>
    <row r="40" spans="1:10" ht="12.75">
      <c r="A40" s="291" t="s">
        <v>909</v>
      </c>
      <c r="B40" s="293" t="s">
        <v>910</v>
      </c>
      <c r="C40" s="244" t="s">
        <v>7</v>
      </c>
      <c r="D40" s="244" t="s">
        <v>7</v>
      </c>
      <c r="E40" s="244" t="s">
        <v>7</v>
      </c>
      <c r="F40" s="244" t="s">
        <v>7</v>
      </c>
      <c r="G40" s="244" t="s">
        <v>7</v>
      </c>
      <c r="H40" s="244" t="s">
        <v>7</v>
      </c>
      <c r="I40" s="244" t="s">
        <v>7</v>
      </c>
      <c r="J40" s="244" t="s">
        <v>7</v>
      </c>
    </row>
    <row r="41" spans="1:10" ht="12.75">
      <c r="A41" s="291" t="s">
        <v>911</v>
      </c>
      <c r="B41" s="293" t="s">
        <v>912</v>
      </c>
      <c r="C41" s="244" t="s">
        <v>7</v>
      </c>
      <c r="D41" s="244" t="s">
        <v>7</v>
      </c>
      <c r="E41" s="244" t="s">
        <v>7</v>
      </c>
      <c r="F41" s="244" t="s">
        <v>7</v>
      </c>
      <c r="G41" s="244" t="s">
        <v>7</v>
      </c>
      <c r="H41" s="244" t="s">
        <v>7</v>
      </c>
      <c r="I41" s="244" t="s">
        <v>7</v>
      </c>
      <c r="J41" s="244" t="s">
        <v>7</v>
      </c>
    </row>
    <row r="42" spans="1:10" ht="12.75">
      <c r="A42" s="291" t="s">
        <v>913</v>
      </c>
      <c r="B42" s="293" t="s">
        <v>914</v>
      </c>
      <c r="C42" s="244" t="s">
        <v>7</v>
      </c>
      <c r="D42" s="244" t="s">
        <v>7</v>
      </c>
      <c r="E42" s="244" t="s">
        <v>7</v>
      </c>
      <c r="F42" s="244" t="s">
        <v>7</v>
      </c>
      <c r="G42" s="244" t="s">
        <v>7</v>
      </c>
      <c r="H42" s="244" t="s">
        <v>7</v>
      </c>
      <c r="I42" s="244" t="s">
        <v>7</v>
      </c>
      <c r="J42" s="244" t="s">
        <v>7</v>
      </c>
    </row>
    <row r="43" spans="1:10" ht="25.5">
      <c r="A43" s="291" t="s">
        <v>915</v>
      </c>
      <c r="B43" s="293" t="s">
        <v>916</v>
      </c>
      <c r="C43" s="244" t="s">
        <v>7</v>
      </c>
      <c r="D43" s="244" t="s">
        <v>7</v>
      </c>
      <c r="E43" s="244" t="s">
        <v>7</v>
      </c>
      <c r="F43" s="244" t="s">
        <v>7</v>
      </c>
      <c r="G43" s="244" t="s">
        <v>7</v>
      </c>
      <c r="H43" s="244" t="s">
        <v>7</v>
      </c>
      <c r="I43" s="244" t="s">
        <v>7</v>
      </c>
      <c r="J43" s="244" t="s">
        <v>7</v>
      </c>
    </row>
    <row r="44" spans="1:10" ht="25.5">
      <c r="A44" s="291" t="s">
        <v>917</v>
      </c>
      <c r="B44" s="293" t="s">
        <v>918</v>
      </c>
      <c r="C44" s="244" t="s">
        <v>7</v>
      </c>
      <c r="D44" s="244" t="s">
        <v>7</v>
      </c>
      <c r="E44" s="244" t="s">
        <v>7</v>
      </c>
      <c r="F44" s="244" t="s">
        <v>7</v>
      </c>
      <c r="G44" s="244" t="s">
        <v>7</v>
      </c>
      <c r="H44" s="244" t="s">
        <v>7</v>
      </c>
      <c r="I44" s="244" t="s">
        <v>7</v>
      </c>
      <c r="J44" s="244" t="s">
        <v>7</v>
      </c>
    </row>
    <row r="45" spans="1:10" ht="12.75">
      <c r="A45" s="3" t="s">
        <v>19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11"/>
      <c r="B46" s="26"/>
      <c r="C46" s="26"/>
      <c r="D46" s="21"/>
      <c r="E46" s="21"/>
      <c r="F46" s="21"/>
      <c r="G46" s="21"/>
      <c r="H46" s="21"/>
      <c r="I46" s="21"/>
      <c r="J46" s="21"/>
    </row>
    <row r="47" spans="1:10" ht="12.75">
      <c r="A47" s="11"/>
      <c r="B47" s="26"/>
      <c r="C47" s="26"/>
      <c r="D47" s="21"/>
      <c r="E47" s="21"/>
      <c r="F47" s="21"/>
      <c r="G47" s="21"/>
      <c r="H47" s="21"/>
      <c r="I47" s="21"/>
      <c r="J47" s="21"/>
    </row>
    <row r="48" spans="1:10" ht="12.75">
      <c r="A48" s="11"/>
      <c r="B48" s="26"/>
      <c r="C48" s="26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581" t="s">
        <v>13</v>
      </c>
      <c r="J49" s="581"/>
    </row>
    <row r="50" spans="1:10" ht="12.75" customHeight="1">
      <c r="A50" s="569" t="s">
        <v>14</v>
      </c>
      <c r="B50" s="569"/>
      <c r="C50" s="569"/>
      <c r="D50" s="569"/>
      <c r="E50" s="569"/>
      <c r="F50" s="569"/>
      <c r="G50" s="569"/>
      <c r="H50" s="569"/>
      <c r="I50" s="569"/>
      <c r="J50" s="569"/>
    </row>
    <row r="51" spans="1:10" ht="12.75" customHeight="1">
      <c r="A51" s="569" t="s">
        <v>20</v>
      </c>
      <c r="B51" s="569"/>
      <c r="C51" s="569"/>
      <c r="D51" s="569"/>
      <c r="E51" s="569"/>
      <c r="F51" s="569"/>
      <c r="G51" s="569"/>
      <c r="H51" s="569"/>
      <c r="I51" s="569"/>
      <c r="J51" s="569"/>
    </row>
    <row r="52" spans="1:10" ht="12.75">
      <c r="A52" s="14"/>
      <c r="B52" s="14"/>
      <c r="C52" s="14"/>
      <c r="E52" s="14"/>
      <c r="H52" s="580" t="s">
        <v>86</v>
      </c>
      <c r="I52" s="580"/>
      <c r="J52" s="580"/>
    </row>
    <row r="56" spans="1:10" ht="12.75">
      <c r="A56" s="715"/>
      <c r="B56" s="715"/>
      <c r="C56" s="715"/>
      <c r="D56" s="715"/>
      <c r="E56" s="715"/>
      <c r="F56" s="715"/>
      <c r="G56" s="715"/>
      <c r="H56" s="715"/>
      <c r="I56" s="715"/>
      <c r="J56" s="715"/>
    </row>
    <row r="58" spans="1:10" ht="12.75">
      <c r="A58" s="715"/>
      <c r="B58" s="715"/>
      <c r="C58" s="715"/>
      <c r="D58" s="715"/>
      <c r="E58" s="715"/>
      <c r="F58" s="715"/>
      <c r="G58" s="715"/>
      <c r="H58" s="715"/>
      <c r="I58" s="715"/>
      <c r="J58" s="715"/>
    </row>
  </sheetData>
  <sheetProtection/>
  <mergeCells count="16">
    <mergeCell ref="E1:I1"/>
    <mergeCell ref="A2:J2"/>
    <mergeCell ref="A3:J3"/>
    <mergeCell ref="A5:J5"/>
    <mergeCell ref="A8:B8"/>
    <mergeCell ref="H8:J8"/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SheetLayoutView="90" zoomScalePageLayoutView="0" workbookViewId="0" topLeftCell="A22">
      <selection activeCell="E47" sqref="E47"/>
    </sheetView>
  </sheetViews>
  <sheetFormatPr defaultColWidth="9.140625" defaultRowHeight="12.75"/>
  <cols>
    <col min="1" max="1" width="6.7109375" style="15" customWidth="1"/>
    <col min="2" max="2" width="11.57421875" style="15" customWidth="1"/>
    <col min="3" max="3" width="12.00390625" style="15" customWidth="1"/>
    <col min="4" max="4" width="10.421875" style="15" customWidth="1"/>
    <col min="5" max="5" width="10.140625" style="15" customWidth="1"/>
    <col min="6" max="6" width="13.00390625" style="15" customWidth="1"/>
    <col min="7" max="7" width="15.140625" style="15" customWidth="1"/>
    <col min="8" max="8" width="12.421875" style="15" customWidth="1"/>
    <col min="9" max="9" width="12.140625" style="15" customWidth="1"/>
    <col min="10" max="10" width="11.7109375" style="15" customWidth="1"/>
    <col min="11" max="11" width="12.00390625" style="15" customWidth="1"/>
    <col min="12" max="12" width="14.140625" style="15" customWidth="1"/>
    <col min="13" max="16384" width="9.140625" style="15" customWidth="1"/>
  </cols>
  <sheetData>
    <row r="1" spans="4:12" ht="12.75">
      <c r="D1" s="30"/>
      <c r="E1" s="30"/>
      <c r="F1" s="30"/>
      <c r="G1" s="30"/>
      <c r="H1" s="30"/>
      <c r="I1" s="30"/>
      <c r="J1" s="30"/>
      <c r="K1" s="30"/>
      <c r="L1" s="120" t="s">
        <v>65</v>
      </c>
    </row>
    <row r="2" spans="1:12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2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</row>
    <row r="4" ht="10.5" customHeight="1"/>
    <row r="5" spans="1:12" ht="19.5" customHeight="1">
      <c r="A5" s="694" t="s">
        <v>751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580" t="s">
        <v>919</v>
      </c>
      <c r="B7" s="580"/>
      <c r="F7" s="718" t="s">
        <v>21</v>
      </c>
      <c r="G7" s="718"/>
      <c r="H7" s="718"/>
      <c r="I7" s="718"/>
      <c r="J7" s="718"/>
      <c r="K7" s="718"/>
      <c r="L7" s="718"/>
    </row>
    <row r="8" spans="1:12" ht="12.75">
      <c r="A8" s="14"/>
      <c r="F8" s="16"/>
      <c r="G8" s="91"/>
      <c r="H8" s="91"/>
      <c r="I8" s="717" t="s">
        <v>828</v>
      </c>
      <c r="J8" s="717"/>
      <c r="K8" s="717"/>
      <c r="L8" s="717"/>
    </row>
    <row r="9" spans="1:12" s="14" customFormat="1" ht="12.75">
      <c r="A9" s="586" t="s">
        <v>2</v>
      </c>
      <c r="B9" s="586" t="s">
        <v>3</v>
      </c>
      <c r="C9" s="590" t="s">
        <v>22</v>
      </c>
      <c r="D9" s="610"/>
      <c r="E9" s="610"/>
      <c r="F9" s="610"/>
      <c r="G9" s="610"/>
      <c r="H9" s="590" t="s">
        <v>44</v>
      </c>
      <c r="I9" s="610"/>
      <c r="J9" s="610"/>
      <c r="K9" s="610"/>
      <c r="L9" s="610"/>
    </row>
    <row r="10" spans="1:12" s="14" customFormat="1" ht="77.25" customHeight="1">
      <c r="A10" s="586"/>
      <c r="B10" s="586"/>
      <c r="C10" s="5" t="s">
        <v>673</v>
      </c>
      <c r="D10" s="5" t="s">
        <v>674</v>
      </c>
      <c r="E10" s="5" t="s">
        <v>72</v>
      </c>
      <c r="F10" s="5" t="s">
        <v>73</v>
      </c>
      <c r="G10" s="5" t="s">
        <v>752</v>
      </c>
      <c r="H10" s="5" t="s">
        <v>673</v>
      </c>
      <c r="I10" s="5" t="s">
        <v>674</v>
      </c>
      <c r="J10" s="5" t="s">
        <v>72</v>
      </c>
      <c r="K10" s="5" t="s">
        <v>73</v>
      </c>
      <c r="L10" s="5" t="s">
        <v>753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s="14" customFormat="1" ht="12.75">
      <c r="A12" s="295" t="s">
        <v>273</v>
      </c>
      <c r="B12" s="296" t="s">
        <v>868</v>
      </c>
      <c r="C12" s="312">
        <v>1596.66</v>
      </c>
      <c r="D12" s="313">
        <v>0</v>
      </c>
      <c r="E12" s="314">
        <v>1541.874</v>
      </c>
      <c r="F12" s="315">
        <v>1519.965</v>
      </c>
      <c r="G12" s="316">
        <f aca="true" t="shared" si="0" ref="G12:G44">D12+E12-F12</f>
        <v>21.909000000000106</v>
      </c>
      <c r="H12" s="317" t="s">
        <v>7</v>
      </c>
      <c r="I12" s="317" t="s">
        <v>7</v>
      </c>
      <c r="J12" s="317" t="s">
        <v>7</v>
      </c>
      <c r="K12" s="317" t="s">
        <v>7</v>
      </c>
      <c r="L12" s="317" t="s">
        <v>7</v>
      </c>
    </row>
    <row r="13" spans="1:12" s="14" customFormat="1" ht="12.75">
      <c r="A13" s="295" t="s">
        <v>274</v>
      </c>
      <c r="B13" s="296" t="s">
        <v>869</v>
      </c>
      <c r="C13" s="312">
        <v>3234.382</v>
      </c>
      <c r="D13" s="313">
        <v>0</v>
      </c>
      <c r="E13" s="314">
        <v>3103.228</v>
      </c>
      <c r="F13" s="315">
        <v>3059.132</v>
      </c>
      <c r="G13" s="316">
        <f t="shared" si="0"/>
        <v>44.096000000000004</v>
      </c>
      <c r="H13" s="317" t="s">
        <v>7</v>
      </c>
      <c r="I13" s="317" t="s">
        <v>7</v>
      </c>
      <c r="J13" s="317" t="s">
        <v>7</v>
      </c>
      <c r="K13" s="317" t="s">
        <v>7</v>
      </c>
      <c r="L13" s="317" t="s">
        <v>7</v>
      </c>
    </row>
    <row r="14" spans="1:12" s="14" customFormat="1" ht="12.75">
      <c r="A14" s="295" t="s">
        <v>275</v>
      </c>
      <c r="B14" s="296" t="s">
        <v>870</v>
      </c>
      <c r="C14" s="312">
        <v>1625.358</v>
      </c>
      <c r="D14" s="313">
        <v>0</v>
      </c>
      <c r="E14" s="314">
        <v>1080.803</v>
      </c>
      <c r="F14" s="315">
        <v>1065.445</v>
      </c>
      <c r="G14" s="316">
        <f t="shared" si="0"/>
        <v>15.358000000000175</v>
      </c>
      <c r="H14" s="317" t="s">
        <v>7</v>
      </c>
      <c r="I14" s="317" t="s">
        <v>7</v>
      </c>
      <c r="J14" s="317" t="s">
        <v>7</v>
      </c>
      <c r="K14" s="317" t="s">
        <v>7</v>
      </c>
      <c r="L14" s="317" t="s">
        <v>7</v>
      </c>
    </row>
    <row r="15" spans="1:12" s="14" customFormat="1" ht="12.75">
      <c r="A15" s="295" t="s">
        <v>276</v>
      </c>
      <c r="B15" s="296" t="s">
        <v>871</v>
      </c>
      <c r="C15" s="312">
        <v>3417.158</v>
      </c>
      <c r="D15" s="313">
        <v>0</v>
      </c>
      <c r="E15" s="314">
        <v>2989.08</v>
      </c>
      <c r="F15" s="315">
        <v>2946.606</v>
      </c>
      <c r="G15" s="316">
        <f t="shared" si="0"/>
        <v>42.473999999999705</v>
      </c>
      <c r="H15" s="317" t="s">
        <v>7</v>
      </c>
      <c r="I15" s="317" t="s">
        <v>7</v>
      </c>
      <c r="J15" s="317" t="s">
        <v>7</v>
      </c>
      <c r="K15" s="317" t="s">
        <v>7</v>
      </c>
      <c r="L15" s="317" t="s">
        <v>7</v>
      </c>
    </row>
    <row r="16" spans="1:12" s="14" customFormat="1" ht="12.75">
      <c r="A16" s="295" t="s">
        <v>277</v>
      </c>
      <c r="B16" s="296" t="s">
        <v>872</v>
      </c>
      <c r="C16" s="312">
        <v>957.186</v>
      </c>
      <c r="D16" s="313">
        <v>0</v>
      </c>
      <c r="E16" s="314">
        <v>950.7</v>
      </c>
      <c r="F16" s="315">
        <v>937.191</v>
      </c>
      <c r="G16" s="316">
        <f t="shared" si="0"/>
        <v>13.509000000000015</v>
      </c>
      <c r="H16" s="317" t="s">
        <v>7</v>
      </c>
      <c r="I16" s="317" t="s">
        <v>7</v>
      </c>
      <c r="J16" s="317" t="s">
        <v>7</v>
      </c>
      <c r="K16" s="317" t="s">
        <v>7</v>
      </c>
      <c r="L16" s="317" t="s">
        <v>7</v>
      </c>
    </row>
    <row r="17" spans="1:12" s="14" customFormat="1" ht="12.75">
      <c r="A17" s="295" t="s">
        <v>278</v>
      </c>
      <c r="B17" s="296" t="s">
        <v>873</v>
      </c>
      <c r="C17" s="312">
        <v>2162.13</v>
      </c>
      <c r="D17" s="313">
        <v>0</v>
      </c>
      <c r="E17" s="314">
        <v>1922.7980000000002</v>
      </c>
      <c r="F17" s="315">
        <v>1895.476</v>
      </c>
      <c r="G17" s="316">
        <f t="shared" si="0"/>
        <v>27.322000000000116</v>
      </c>
      <c r="H17" s="317" t="s">
        <v>7</v>
      </c>
      <c r="I17" s="317" t="s">
        <v>7</v>
      </c>
      <c r="J17" s="317" t="s">
        <v>7</v>
      </c>
      <c r="K17" s="317" t="s">
        <v>7</v>
      </c>
      <c r="L17" s="317" t="s">
        <v>7</v>
      </c>
    </row>
    <row r="18" spans="1:12" s="14" customFormat="1" ht="12.75">
      <c r="A18" s="295" t="s">
        <v>279</v>
      </c>
      <c r="B18" s="296" t="s">
        <v>874</v>
      </c>
      <c r="C18" s="312">
        <v>1402.683</v>
      </c>
      <c r="D18" s="318">
        <v>40</v>
      </c>
      <c r="E18" s="314">
        <v>1387.91</v>
      </c>
      <c r="F18" s="315">
        <v>1388.188</v>
      </c>
      <c r="G18" s="316">
        <f t="shared" si="0"/>
        <v>39.72199999999998</v>
      </c>
      <c r="H18" s="317" t="s">
        <v>7</v>
      </c>
      <c r="I18" s="317" t="s">
        <v>7</v>
      </c>
      <c r="J18" s="317" t="s">
        <v>7</v>
      </c>
      <c r="K18" s="317" t="s">
        <v>7</v>
      </c>
      <c r="L18" s="317" t="s">
        <v>7</v>
      </c>
    </row>
    <row r="19" spans="1:12" s="14" customFormat="1" ht="12.75">
      <c r="A19" s="295" t="s">
        <v>280</v>
      </c>
      <c r="B19" s="296" t="s">
        <v>875</v>
      </c>
      <c r="C19" s="312">
        <v>5534.848</v>
      </c>
      <c r="D19" s="318">
        <v>60</v>
      </c>
      <c r="E19" s="314">
        <v>5503.1849999999995</v>
      </c>
      <c r="F19" s="315">
        <v>5464.987</v>
      </c>
      <c r="G19" s="316">
        <f t="shared" si="0"/>
        <v>98.19799999999941</v>
      </c>
      <c r="H19" s="317" t="s">
        <v>7</v>
      </c>
      <c r="I19" s="317" t="s">
        <v>7</v>
      </c>
      <c r="J19" s="317" t="s">
        <v>7</v>
      </c>
      <c r="K19" s="317" t="s">
        <v>7</v>
      </c>
      <c r="L19" s="317" t="s">
        <v>7</v>
      </c>
    </row>
    <row r="20" spans="1:12" s="14" customFormat="1" ht="12.75">
      <c r="A20" s="295" t="s">
        <v>299</v>
      </c>
      <c r="B20" s="296" t="s">
        <v>876</v>
      </c>
      <c r="C20" s="312">
        <v>1937.288</v>
      </c>
      <c r="D20" s="318">
        <v>0</v>
      </c>
      <c r="E20" s="314">
        <v>1778.9299999999998</v>
      </c>
      <c r="F20" s="315">
        <v>1753.652</v>
      </c>
      <c r="G20" s="316">
        <f t="shared" si="0"/>
        <v>25.277999999999793</v>
      </c>
      <c r="H20" s="317" t="s">
        <v>7</v>
      </c>
      <c r="I20" s="317" t="s">
        <v>7</v>
      </c>
      <c r="J20" s="317" t="s">
        <v>7</v>
      </c>
      <c r="K20" s="317" t="s">
        <v>7</v>
      </c>
      <c r="L20" s="317" t="s">
        <v>7</v>
      </c>
    </row>
    <row r="21" spans="1:12" s="14" customFormat="1" ht="12.75">
      <c r="A21" s="295" t="s">
        <v>300</v>
      </c>
      <c r="B21" s="296" t="s">
        <v>877</v>
      </c>
      <c r="C21" s="312">
        <v>357.977</v>
      </c>
      <c r="D21" s="318">
        <v>0</v>
      </c>
      <c r="E21" s="314">
        <v>356.50300000000004</v>
      </c>
      <c r="F21" s="315">
        <v>351.437</v>
      </c>
      <c r="G21" s="316">
        <f t="shared" si="0"/>
        <v>5.066000000000031</v>
      </c>
      <c r="H21" s="317" t="s">
        <v>7</v>
      </c>
      <c r="I21" s="317" t="s">
        <v>7</v>
      </c>
      <c r="J21" s="317" t="s">
        <v>7</v>
      </c>
      <c r="K21" s="317" t="s">
        <v>7</v>
      </c>
      <c r="L21" s="317" t="s">
        <v>7</v>
      </c>
    </row>
    <row r="22" spans="1:12" s="14" customFormat="1" ht="12.75">
      <c r="A22" s="295" t="s">
        <v>301</v>
      </c>
      <c r="B22" s="296" t="s">
        <v>878</v>
      </c>
      <c r="C22" s="312">
        <v>2588.115</v>
      </c>
      <c r="D22" s="318">
        <v>0</v>
      </c>
      <c r="E22" s="314">
        <v>1960.434</v>
      </c>
      <c r="F22" s="315">
        <v>1932.577</v>
      </c>
      <c r="G22" s="316">
        <f t="shared" si="0"/>
        <v>27.85699999999997</v>
      </c>
      <c r="H22" s="317" t="s">
        <v>7</v>
      </c>
      <c r="I22" s="317" t="s">
        <v>7</v>
      </c>
      <c r="J22" s="317" t="s">
        <v>7</v>
      </c>
      <c r="K22" s="317" t="s">
        <v>7</v>
      </c>
      <c r="L22" s="317" t="s">
        <v>7</v>
      </c>
    </row>
    <row r="23" spans="1:12" s="14" customFormat="1" ht="12.75">
      <c r="A23" s="295" t="s">
        <v>329</v>
      </c>
      <c r="B23" s="296" t="s">
        <v>879</v>
      </c>
      <c r="C23" s="312">
        <v>1643.838</v>
      </c>
      <c r="D23" s="318">
        <v>0</v>
      </c>
      <c r="E23" s="314">
        <v>1565.777</v>
      </c>
      <c r="F23" s="315">
        <v>1543.528</v>
      </c>
      <c r="G23" s="316">
        <f t="shared" si="0"/>
        <v>22.249000000000024</v>
      </c>
      <c r="H23" s="317" t="s">
        <v>7</v>
      </c>
      <c r="I23" s="317" t="s">
        <v>7</v>
      </c>
      <c r="J23" s="317" t="s">
        <v>7</v>
      </c>
      <c r="K23" s="317" t="s">
        <v>7</v>
      </c>
      <c r="L23" s="317" t="s">
        <v>7</v>
      </c>
    </row>
    <row r="24" spans="1:12" s="14" customFormat="1" ht="12.75">
      <c r="A24" s="295" t="s">
        <v>330</v>
      </c>
      <c r="B24" s="296" t="s">
        <v>880</v>
      </c>
      <c r="C24" s="312">
        <v>1329.18</v>
      </c>
      <c r="D24" s="318">
        <v>0</v>
      </c>
      <c r="E24" s="314">
        <v>827.838</v>
      </c>
      <c r="F24" s="315">
        <v>816.075</v>
      </c>
      <c r="G24" s="316">
        <f t="shared" si="0"/>
        <v>11.76299999999992</v>
      </c>
      <c r="H24" s="317" t="s">
        <v>7</v>
      </c>
      <c r="I24" s="317" t="s">
        <v>7</v>
      </c>
      <c r="J24" s="317" t="s">
        <v>7</v>
      </c>
      <c r="K24" s="317" t="s">
        <v>7</v>
      </c>
      <c r="L24" s="317" t="s">
        <v>7</v>
      </c>
    </row>
    <row r="25" spans="1:12" s="14" customFormat="1" ht="12.75">
      <c r="A25" s="295" t="s">
        <v>331</v>
      </c>
      <c r="B25" s="296" t="s">
        <v>881</v>
      </c>
      <c r="C25" s="312">
        <v>1512.036</v>
      </c>
      <c r="D25" s="318">
        <v>0</v>
      </c>
      <c r="E25" s="314">
        <v>1472.9589999999998</v>
      </c>
      <c r="F25" s="315">
        <v>1452.029</v>
      </c>
      <c r="G25" s="316">
        <f t="shared" si="0"/>
        <v>20.929999999999836</v>
      </c>
      <c r="H25" s="317" t="s">
        <v>7</v>
      </c>
      <c r="I25" s="317" t="s">
        <v>7</v>
      </c>
      <c r="J25" s="317" t="s">
        <v>7</v>
      </c>
      <c r="K25" s="317" t="s">
        <v>7</v>
      </c>
      <c r="L25" s="317" t="s">
        <v>7</v>
      </c>
    </row>
    <row r="26" spans="1:12" s="14" customFormat="1" ht="12.75">
      <c r="A26" s="295" t="s">
        <v>332</v>
      </c>
      <c r="B26" s="296" t="s">
        <v>882</v>
      </c>
      <c r="C26" s="312">
        <v>1055.757</v>
      </c>
      <c r="D26" s="318">
        <v>0</v>
      </c>
      <c r="E26" s="314">
        <v>937.821</v>
      </c>
      <c r="F26" s="315">
        <v>924.495</v>
      </c>
      <c r="G26" s="316">
        <f t="shared" si="0"/>
        <v>13.326000000000022</v>
      </c>
      <c r="H26" s="317" t="s">
        <v>7</v>
      </c>
      <c r="I26" s="317" t="s">
        <v>7</v>
      </c>
      <c r="J26" s="317" t="s">
        <v>7</v>
      </c>
      <c r="K26" s="317" t="s">
        <v>7</v>
      </c>
      <c r="L26" s="317" t="s">
        <v>7</v>
      </c>
    </row>
    <row r="27" spans="1:12" s="14" customFormat="1" ht="12.75">
      <c r="A27" s="295" t="s">
        <v>883</v>
      </c>
      <c r="B27" s="296" t="s">
        <v>884</v>
      </c>
      <c r="C27" s="312">
        <v>2555.67</v>
      </c>
      <c r="D27" s="318">
        <v>0</v>
      </c>
      <c r="E27" s="314">
        <v>1968.2839999999999</v>
      </c>
      <c r="F27" s="315">
        <v>1940.315</v>
      </c>
      <c r="G27" s="316">
        <f t="shared" si="0"/>
        <v>27.968999999999824</v>
      </c>
      <c r="H27" s="317" t="s">
        <v>7</v>
      </c>
      <c r="I27" s="317" t="s">
        <v>7</v>
      </c>
      <c r="J27" s="317" t="s">
        <v>7</v>
      </c>
      <c r="K27" s="317" t="s">
        <v>7</v>
      </c>
      <c r="L27" s="317" t="s">
        <v>7</v>
      </c>
    </row>
    <row r="28" spans="1:12" s="14" customFormat="1" ht="12.75">
      <c r="A28" s="295" t="s">
        <v>885</v>
      </c>
      <c r="B28" s="296" t="s">
        <v>886</v>
      </c>
      <c r="C28" s="312">
        <v>1678.032</v>
      </c>
      <c r="D28" s="318">
        <v>30</v>
      </c>
      <c r="E28" s="314">
        <v>1614.9786</v>
      </c>
      <c r="F28" s="315">
        <v>1607.03</v>
      </c>
      <c r="G28" s="316">
        <f t="shared" si="0"/>
        <v>37.94859999999994</v>
      </c>
      <c r="H28" s="317" t="s">
        <v>7</v>
      </c>
      <c r="I28" s="317" t="s">
        <v>7</v>
      </c>
      <c r="J28" s="317" t="s">
        <v>7</v>
      </c>
      <c r="K28" s="317" t="s">
        <v>7</v>
      </c>
      <c r="L28" s="317" t="s">
        <v>7</v>
      </c>
    </row>
    <row r="29" spans="1:12" s="14" customFormat="1" ht="12.75">
      <c r="A29" s="295" t="s">
        <v>887</v>
      </c>
      <c r="B29" s="296" t="s">
        <v>888</v>
      </c>
      <c r="C29" s="312">
        <v>2994.89</v>
      </c>
      <c r="D29" s="318">
        <v>0</v>
      </c>
      <c r="E29" s="314">
        <v>2375.2</v>
      </c>
      <c r="F29" s="315">
        <v>2341.449</v>
      </c>
      <c r="G29" s="316">
        <f t="shared" si="0"/>
        <v>33.75099999999975</v>
      </c>
      <c r="H29" s="317" t="s">
        <v>7</v>
      </c>
      <c r="I29" s="317" t="s">
        <v>7</v>
      </c>
      <c r="J29" s="317" t="s">
        <v>7</v>
      </c>
      <c r="K29" s="317" t="s">
        <v>7</v>
      </c>
      <c r="L29" s="317" t="s">
        <v>7</v>
      </c>
    </row>
    <row r="30" spans="1:12" s="14" customFormat="1" ht="12.75">
      <c r="A30" s="295" t="s">
        <v>889</v>
      </c>
      <c r="B30" s="296" t="s">
        <v>890</v>
      </c>
      <c r="C30" s="312">
        <v>2024.139</v>
      </c>
      <c r="D30" s="318">
        <v>35.56</v>
      </c>
      <c r="E30" s="314">
        <v>2014.362</v>
      </c>
      <c r="F30" s="315">
        <v>2004.739</v>
      </c>
      <c r="G30" s="316">
        <f t="shared" si="0"/>
        <v>45.18299999999999</v>
      </c>
      <c r="H30" s="317" t="s">
        <v>7</v>
      </c>
      <c r="I30" s="317" t="s">
        <v>7</v>
      </c>
      <c r="J30" s="317" t="s">
        <v>7</v>
      </c>
      <c r="K30" s="317" t="s">
        <v>7</v>
      </c>
      <c r="L30" s="317" t="s">
        <v>7</v>
      </c>
    </row>
    <row r="31" spans="1:12" s="14" customFormat="1" ht="12.75">
      <c r="A31" s="295" t="s">
        <v>891</v>
      </c>
      <c r="B31" s="296" t="s">
        <v>892</v>
      </c>
      <c r="C31" s="312">
        <v>2079.834</v>
      </c>
      <c r="D31" s="318">
        <v>85</v>
      </c>
      <c r="E31" s="314">
        <v>1469.3010000000002</v>
      </c>
      <c r="F31" s="315">
        <v>1463.423</v>
      </c>
      <c r="G31" s="316">
        <f t="shared" si="0"/>
        <v>90.87800000000016</v>
      </c>
      <c r="H31" s="317" t="s">
        <v>7</v>
      </c>
      <c r="I31" s="317" t="s">
        <v>7</v>
      </c>
      <c r="J31" s="317" t="s">
        <v>7</v>
      </c>
      <c r="K31" s="317" t="s">
        <v>7</v>
      </c>
      <c r="L31" s="317" t="s">
        <v>7</v>
      </c>
    </row>
    <row r="32" spans="1:12" s="14" customFormat="1" ht="12.75">
      <c r="A32" s="295" t="s">
        <v>893</v>
      </c>
      <c r="B32" s="296" t="s">
        <v>894</v>
      </c>
      <c r="C32" s="312">
        <v>2088.71</v>
      </c>
      <c r="D32" s="318">
        <v>0</v>
      </c>
      <c r="E32" s="314">
        <v>2028.7896</v>
      </c>
      <c r="F32" s="315">
        <v>1999.961</v>
      </c>
      <c r="G32" s="316">
        <f t="shared" si="0"/>
        <v>28.82860000000005</v>
      </c>
      <c r="H32" s="317" t="s">
        <v>7</v>
      </c>
      <c r="I32" s="317" t="s">
        <v>7</v>
      </c>
      <c r="J32" s="317" t="s">
        <v>7</v>
      </c>
      <c r="K32" s="317" t="s">
        <v>7</v>
      </c>
      <c r="L32" s="317" t="s">
        <v>7</v>
      </c>
    </row>
    <row r="33" spans="1:12" s="14" customFormat="1" ht="12.75">
      <c r="A33" s="295" t="s">
        <v>895</v>
      </c>
      <c r="B33" s="296" t="s">
        <v>896</v>
      </c>
      <c r="C33" s="312">
        <v>6628.047</v>
      </c>
      <c r="D33" s="318">
        <v>0</v>
      </c>
      <c r="E33" s="314">
        <v>5644.483</v>
      </c>
      <c r="F33" s="315">
        <v>5564.277</v>
      </c>
      <c r="G33" s="316">
        <f t="shared" si="0"/>
        <v>80.20600000000013</v>
      </c>
      <c r="H33" s="317" t="s">
        <v>7</v>
      </c>
      <c r="I33" s="317" t="s">
        <v>7</v>
      </c>
      <c r="J33" s="317" t="s">
        <v>7</v>
      </c>
      <c r="K33" s="317" t="s">
        <v>7</v>
      </c>
      <c r="L33" s="317" t="s">
        <v>7</v>
      </c>
    </row>
    <row r="34" spans="1:12" s="14" customFormat="1" ht="12.75">
      <c r="A34" s="295" t="s">
        <v>897</v>
      </c>
      <c r="B34" s="296" t="s">
        <v>898</v>
      </c>
      <c r="C34" s="312">
        <v>1278.626</v>
      </c>
      <c r="D34" s="318">
        <v>0</v>
      </c>
      <c r="E34" s="314">
        <v>1239.252</v>
      </c>
      <c r="F34" s="315">
        <v>1221.643</v>
      </c>
      <c r="G34" s="316">
        <f t="shared" si="0"/>
        <v>17.608999999999924</v>
      </c>
      <c r="H34" s="317" t="s">
        <v>7</v>
      </c>
      <c r="I34" s="317" t="s">
        <v>7</v>
      </c>
      <c r="J34" s="317" t="s">
        <v>7</v>
      </c>
      <c r="K34" s="317" t="s">
        <v>7</v>
      </c>
      <c r="L34" s="317" t="s">
        <v>7</v>
      </c>
    </row>
    <row r="35" spans="1:12" s="14" customFormat="1" ht="12.75">
      <c r="A35" s="295" t="s">
        <v>899</v>
      </c>
      <c r="B35" s="296" t="s">
        <v>900</v>
      </c>
      <c r="C35" s="312">
        <v>1736.131</v>
      </c>
      <c r="D35" s="318">
        <v>0</v>
      </c>
      <c r="E35" s="314">
        <v>1640.9119999999998</v>
      </c>
      <c r="F35" s="315">
        <v>1617.595</v>
      </c>
      <c r="G35" s="316">
        <f t="shared" si="0"/>
        <v>23.31699999999978</v>
      </c>
      <c r="H35" s="317" t="s">
        <v>7</v>
      </c>
      <c r="I35" s="317" t="s">
        <v>7</v>
      </c>
      <c r="J35" s="317" t="s">
        <v>7</v>
      </c>
      <c r="K35" s="317" t="s">
        <v>7</v>
      </c>
      <c r="L35" s="317" t="s">
        <v>7</v>
      </c>
    </row>
    <row r="36" spans="1:12" s="14" customFormat="1" ht="12.75">
      <c r="A36" s="295" t="s">
        <v>901</v>
      </c>
      <c r="B36" s="296" t="s">
        <v>902</v>
      </c>
      <c r="C36" s="312">
        <v>3755.197</v>
      </c>
      <c r="D36" s="318">
        <v>0</v>
      </c>
      <c r="E36" s="314">
        <v>2474.491</v>
      </c>
      <c r="F36" s="315">
        <v>2439.329</v>
      </c>
      <c r="G36" s="316">
        <f t="shared" si="0"/>
        <v>35.16199999999981</v>
      </c>
      <c r="H36" s="317" t="s">
        <v>7</v>
      </c>
      <c r="I36" s="317" t="s">
        <v>7</v>
      </c>
      <c r="J36" s="317" t="s">
        <v>7</v>
      </c>
      <c r="K36" s="317" t="s">
        <v>7</v>
      </c>
      <c r="L36" s="317" t="s">
        <v>7</v>
      </c>
    </row>
    <row r="37" spans="1:12" s="14" customFormat="1" ht="12.75">
      <c r="A37" s="295" t="s">
        <v>903</v>
      </c>
      <c r="B37" s="296" t="s">
        <v>904</v>
      </c>
      <c r="C37" s="312">
        <v>2188.788</v>
      </c>
      <c r="D37" s="318">
        <v>0</v>
      </c>
      <c r="E37" s="314">
        <v>1422.7269999999999</v>
      </c>
      <c r="F37" s="315">
        <v>1402.511</v>
      </c>
      <c r="G37" s="316">
        <f t="shared" si="0"/>
        <v>20.215999999999894</v>
      </c>
      <c r="H37" s="317" t="s">
        <v>7</v>
      </c>
      <c r="I37" s="317" t="s">
        <v>7</v>
      </c>
      <c r="J37" s="317" t="s">
        <v>7</v>
      </c>
      <c r="K37" s="317" t="s">
        <v>7</v>
      </c>
      <c r="L37" s="317" t="s">
        <v>7</v>
      </c>
    </row>
    <row r="38" spans="1:12" s="14" customFormat="1" ht="12.75">
      <c r="A38" s="295" t="s">
        <v>905</v>
      </c>
      <c r="B38" s="296" t="s">
        <v>906</v>
      </c>
      <c r="C38" s="312">
        <v>1516.948</v>
      </c>
      <c r="D38" s="318">
        <v>0</v>
      </c>
      <c r="E38" s="314">
        <v>1438.9170000000001</v>
      </c>
      <c r="F38" s="315">
        <v>1418.471</v>
      </c>
      <c r="G38" s="316">
        <f t="shared" si="0"/>
        <v>20.44600000000014</v>
      </c>
      <c r="H38" s="317" t="s">
        <v>7</v>
      </c>
      <c r="I38" s="317" t="s">
        <v>7</v>
      </c>
      <c r="J38" s="317" t="s">
        <v>7</v>
      </c>
      <c r="K38" s="317" t="s">
        <v>7</v>
      </c>
      <c r="L38" s="317" t="s">
        <v>7</v>
      </c>
    </row>
    <row r="39" spans="1:12" s="14" customFormat="1" ht="12.75">
      <c r="A39" s="295" t="s">
        <v>907</v>
      </c>
      <c r="B39" s="297" t="s">
        <v>908</v>
      </c>
      <c r="C39" s="312">
        <v>0</v>
      </c>
      <c r="D39" s="318">
        <v>0</v>
      </c>
      <c r="E39" s="319">
        <v>0</v>
      </c>
      <c r="F39" s="315">
        <v>0</v>
      </c>
      <c r="G39" s="316">
        <f t="shared" si="0"/>
        <v>0</v>
      </c>
      <c r="H39" s="317" t="s">
        <v>7</v>
      </c>
      <c r="I39" s="317" t="s">
        <v>7</v>
      </c>
      <c r="J39" s="317" t="s">
        <v>7</v>
      </c>
      <c r="K39" s="317" t="s">
        <v>7</v>
      </c>
      <c r="L39" s="317" t="s">
        <v>7</v>
      </c>
    </row>
    <row r="40" spans="1:12" ht="12.75">
      <c r="A40" s="295" t="s">
        <v>909</v>
      </c>
      <c r="B40" s="297" t="s">
        <v>910</v>
      </c>
      <c r="C40" s="312">
        <v>0</v>
      </c>
      <c r="D40" s="318">
        <v>0</v>
      </c>
      <c r="E40" s="319">
        <v>0</v>
      </c>
      <c r="F40" s="315">
        <v>0</v>
      </c>
      <c r="G40" s="316">
        <f t="shared" si="0"/>
        <v>0</v>
      </c>
      <c r="H40" s="317" t="s">
        <v>7</v>
      </c>
      <c r="I40" s="317" t="s">
        <v>7</v>
      </c>
      <c r="J40" s="317" t="s">
        <v>7</v>
      </c>
      <c r="K40" s="317" t="s">
        <v>7</v>
      </c>
      <c r="L40" s="317" t="s">
        <v>7</v>
      </c>
    </row>
    <row r="41" spans="1:12" ht="12.75">
      <c r="A41" s="295" t="s">
        <v>911</v>
      </c>
      <c r="B41" s="297" t="s">
        <v>912</v>
      </c>
      <c r="C41" s="312">
        <v>0</v>
      </c>
      <c r="D41" s="318">
        <v>0</v>
      </c>
      <c r="E41" s="319">
        <v>0</v>
      </c>
      <c r="F41" s="315">
        <v>0</v>
      </c>
      <c r="G41" s="316">
        <f t="shared" si="0"/>
        <v>0</v>
      </c>
      <c r="H41" s="317" t="s">
        <v>7</v>
      </c>
      <c r="I41" s="317" t="s">
        <v>7</v>
      </c>
      <c r="J41" s="317" t="s">
        <v>7</v>
      </c>
      <c r="K41" s="317" t="s">
        <v>7</v>
      </c>
      <c r="L41" s="317" t="s">
        <v>7</v>
      </c>
    </row>
    <row r="42" spans="1:12" ht="12.75">
      <c r="A42" s="295" t="s">
        <v>913</v>
      </c>
      <c r="B42" s="297" t="s">
        <v>914</v>
      </c>
      <c r="C42" s="312">
        <v>0</v>
      </c>
      <c r="D42" s="318">
        <v>0</v>
      </c>
      <c r="E42" s="319">
        <v>0</v>
      </c>
      <c r="F42" s="315">
        <v>0</v>
      </c>
      <c r="G42" s="316">
        <f t="shared" si="0"/>
        <v>0</v>
      </c>
      <c r="H42" s="317" t="s">
        <v>7</v>
      </c>
      <c r="I42" s="317" t="s">
        <v>7</v>
      </c>
      <c r="J42" s="317" t="s">
        <v>7</v>
      </c>
      <c r="K42" s="317" t="s">
        <v>7</v>
      </c>
      <c r="L42" s="317" t="s">
        <v>7</v>
      </c>
    </row>
    <row r="43" spans="1:12" ht="38.25">
      <c r="A43" s="295" t="s">
        <v>915</v>
      </c>
      <c r="B43" s="297" t="s">
        <v>916</v>
      </c>
      <c r="C43" s="312">
        <v>0</v>
      </c>
      <c r="D43" s="318">
        <v>0</v>
      </c>
      <c r="E43" s="319">
        <v>0</v>
      </c>
      <c r="F43" s="315">
        <v>0</v>
      </c>
      <c r="G43" s="316">
        <f t="shared" si="0"/>
        <v>0</v>
      </c>
      <c r="H43" s="317" t="s">
        <v>7</v>
      </c>
      <c r="I43" s="317" t="s">
        <v>7</v>
      </c>
      <c r="J43" s="317" t="s">
        <v>7</v>
      </c>
      <c r="K43" s="317" t="s">
        <v>7</v>
      </c>
      <c r="L43" s="317" t="s">
        <v>7</v>
      </c>
    </row>
    <row r="44" spans="1:12" ht="25.5">
      <c r="A44" s="295" t="s">
        <v>917</v>
      </c>
      <c r="B44" s="297" t="s">
        <v>918</v>
      </c>
      <c r="C44" s="312">
        <v>0</v>
      </c>
      <c r="D44" s="318">
        <v>0</v>
      </c>
      <c r="E44" s="319">
        <v>0</v>
      </c>
      <c r="F44" s="315">
        <v>0</v>
      </c>
      <c r="G44" s="316">
        <f t="shared" si="0"/>
        <v>0</v>
      </c>
      <c r="H44" s="317" t="s">
        <v>7</v>
      </c>
      <c r="I44" s="317" t="s">
        <v>7</v>
      </c>
      <c r="J44" s="317" t="s">
        <v>7</v>
      </c>
      <c r="K44" s="317" t="s">
        <v>7</v>
      </c>
      <c r="L44" s="317" t="s">
        <v>7</v>
      </c>
    </row>
    <row r="45" spans="1:12" ht="12.75">
      <c r="A45" s="229" t="s">
        <v>19</v>
      </c>
      <c r="B45" s="307"/>
      <c r="C45" s="538">
        <f>SUM(C12:C44)</f>
        <v>60879.60799999999</v>
      </c>
      <c r="D45" s="540">
        <f>SUM(D12:D44)</f>
        <v>250.56</v>
      </c>
      <c r="E45" s="330">
        <f>SUM(E12:E44)</f>
        <v>52711.5372</v>
      </c>
      <c r="F45" s="331">
        <f>SUM(F12:F44)</f>
        <v>52071.526000000005</v>
      </c>
      <c r="G45" s="331">
        <f>SUM(G12:G44)</f>
        <v>890.5711999999985</v>
      </c>
      <c r="H45" s="317" t="s">
        <v>7</v>
      </c>
      <c r="I45" s="317" t="s">
        <v>7</v>
      </c>
      <c r="J45" s="317" t="s">
        <v>7</v>
      </c>
      <c r="K45" s="317" t="s">
        <v>7</v>
      </c>
      <c r="L45" s="317" t="s">
        <v>7</v>
      </c>
    </row>
    <row r="46" spans="1:12" ht="12.75">
      <c r="A46" s="310" t="s">
        <v>19</v>
      </c>
      <c r="B46" s="309"/>
      <c r="C46" s="525">
        <v>44884.70199999999</v>
      </c>
      <c r="D46" s="526">
        <v>799.583</v>
      </c>
      <c r="E46" s="526">
        <v>38546.93339999999</v>
      </c>
      <c r="F46" s="527">
        <v>38007.606999999996</v>
      </c>
      <c r="G46" s="527">
        <v>1338.9094000000005</v>
      </c>
      <c r="H46" s="528" t="s">
        <v>7</v>
      </c>
      <c r="I46" s="528" t="s">
        <v>7</v>
      </c>
      <c r="J46" s="528" t="s">
        <v>7</v>
      </c>
      <c r="K46" s="528" t="s">
        <v>7</v>
      </c>
      <c r="L46" s="528" t="s">
        <v>7</v>
      </c>
    </row>
    <row r="47" spans="1:12" ht="12.75">
      <c r="A47" s="310"/>
      <c r="B47" s="309"/>
      <c r="C47" s="529">
        <f>SUM(C45:C46)</f>
        <v>105764.30999999998</v>
      </c>
      <c r="D47" s="529">
        <f>SUM(D45:D46)</f>
        <v>1050.143</v>
      </c>
      <c r="E47" s="529">
        <f>SUM(E45:E46)</f>
        <v>91258.47059999999</v>
      </c>
      <c r="F47" s="529">
        <f>SUM(F45:F46)</f>
        <v>90079.133</v>
      </c>
      <c r="G47" s="529">
        <f>SUM(G45:G46)</f>
        <v>2229.480599999999</v>
      </c>
      <c r="H47" s="528"/>
      <c r="I47" s="528"/>
      <c r="J47" s="528"/>
      <c r="K47" s="528"/>
      <c r="L47" s="528"/>
    </row>
    <row r="48" spans="1:12" ht="12.75">
      <c r="A48" s="20" t="s">
        <v>754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75" customHeight="1">
      <c r="A49" s="14"/>
      <c r="B49" s="14"/>
      <c r="C49" s="329"/>
      <c r="D49" s="14"/>
      <c r="E49" s="14"/>
      <c r="F49" s="532">
        <f>F47/C47</f>
        <v>0.8516968814905521</v>
      </c>
      <c r="G49" s="14"/>
      <c r="H49" s="14"/>
      <c r="I49" s="14"/>
      <c r="J49" s="14"/>
      <c r="K49" s="14"/>
      <c r="L49" s="14"/>
    </row>
    <row r="50" spans="1:12" ht="18" customHeight="1">
      <c r="A50" s="569" t="s">
        <v>13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</row>
    <row r="51" spans="1:12" ht="12.75">
      <c r="A51" s="569" t="s">
        <v>14</v>
      </c>
      <c r="B51" s="569"/>
      <c r="C51" s="569"/>
      <c r="D51" s="569"/>
      <c r="E51" s="569"/>
      <c r="F51" s="569"/>
      <c r="G51" s="569"/>
      <c r="H51" s="569"/>
      <c r="I51" s="569"/>
      <c r="J51" s="569"/>
      <c r="K51" s="569"/>
      <c r="L51" s="569"/>
    </row>
    <row r="52" spans="1:12" ht="12.75">
      <c r="A52" s="569" t="s">
        <v>20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</row>
    <row r="53" spans="1:12" ht="12.75">
      <c r="A53" s="14" t="s">
        <v>23</v>
      </c>
      <c r="B53" s="14"/>
      <c r="C53" s="14"/>
      <c r="D53" s="14"/>
      <c r="E53" s="14"/>
      <c r="F53" s="14"/>
      <c r="J53" s="580" t="s">
        <v>86</v>
      </c>
      <c r="K53" s="580"/>
      <c r="L53" s="580"/>
    </row>
    <row r="54" ht="12.75">
      <c r="A54" s="14"/>
    </row>
    <row r="55" spans="1:12" ht="12.75">
      <c r="A55" s="695"/>
      <c r="B55" s="695"/>
      <c r="C55" s="695"/>
      <c r="D55" s="695"/>
      <c r="E55" s="695"/>
      <c r="F55" s="695"/>
      <c r="G55" s="695"/>
      <c r="H55" s="695"/>
      <c r="I55" s="695"/>
      <c r="J55" s="695"/>
      <c r="K55" s="695"/>
      <c r="L55" s="695"/>
    </row>
  </sheetData>
  <sheetProtection/>
  <mergeCells count="15">
    <mergeCell ref="A52:L52"/>
    <mergeCell ref="A55:L55"/>
    <mergeCell ref="F7:L7"/>
    <mergeCell ref="A9:A10"/>
    <mergeCell ref="B9:B10"/>
    <mergeCell ref="A50:L50"/>
    <mergeCell ref="J53:L53"/>
    <mergeCell ref="A51:L51"/>
    <mergeCell ref="C9:G9"/>
    <mergeCell ref="H9:L9"/>
    <mergeCell ref="I8:L8"/>
    <mergeCell ref="A3:L3"/>
    <mergeCell ref="A2:L2"/>
    <mergeCell ref="A5:L5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120" zoomScaleSheetLayoutView="120" zoomScalePageLayoutView="0" workbookViewId="0" topLeftCell="A1">
      <selection activeCell="C18" sqref="C18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114.57421875" style="0" customWidth="1"/>
  </cols>
  <sheetData>
    <row r="1" spans="1:7" ht="21.75" customHeight="1">
      <c r="A1" s="567" t="s">
        <v>573</v>
      </c>
      <c r="B1" s="567"/>
      <c r="C1" s="567"/>
      <c r="D1" s="567"/>
      <c r="E1" s="263"/>
      <c r="F1" s="263"/>
      <c r="G1" s="263"/>
    </row>
    <row r="2" spans="1:3" ht="12.75">
      <c r="A2" s="3" t="s">
        <v>76</v>
      </c>
      <c r="B2" s="3" t="s">
        <v>574</v>
      </c>
      <c r="C2" s="3" t="s">
        <v>575</v>
      </c>
    </row>
    <row r="3" spans="1:3" ht="12.75">
      <c r="A3" s="8">
        <v>1</v>
      </c>
      <c r="B3" s="264" t="s">
        <v>576</v>
      </c>
      <c r="C3" s="264" t="s">
        <v>790</v>
      </c>
    </row>
    <row r="4" spans="1:3" ht="12.75">
      <c r="A4" s="8">
        <v>2</v>
      </c>
      <c r="B4" s="264" t="s">
        <v>577</v>
      </c>
      <c r="C4" s="264" t="s">
        <v>791</v>
      </c>
    </row>
    <row r="5" spans="1:3" ht="12.75">
      <c r="A5" s="8">
        <v>3</v>
      </c>
      <c r="B5" s="264" t="s">
        <v>578</v>
      </c>
      <c r="C5" s="264" t="s">
        <v>792</v>
      </c>
    </row>
    <row r="6" spans="1:3" ht="12.75">
      <c r="A6" s="8">
        <v>4</v>
      </c>
      <c r="B6" s="264" t="s">
        <v>579</v>
      </c>
      <c r="C6" s="264" t="s">
        <v>793</v>
      </c>
    </row>
    <row r="7" spans="1:3" ht="12.75">
      <c r="A7" s="8">
        <v>5</v>
      </c>
      <c r="B7" s="264" t="s">
        <v>580</v>
      </c>
      <c r="C7" s="264" t="s">
        <v>794</v>
      </c>
    </row>
    <row r="8" spans="1:3" ht="12.75">
      <c r="A8" s="8">
        <v>6</v>
      </c>
      <c r="B8" s="264" t="s">
        <v>581</v>
      </c>
      <c r="C8" s="264" t="s">
        <v>795</v>
      </c>
    </row>
    <row r="9" spans="1:3" ht="12.75">
      <c r="A9" s="8">
        <v>7</v>
      </c>
      <c r="B9" s="264" t="s">
        <v>582</v>
      </c>
      <c r="C9" s="264" t="s">
        <v>796</v>
      </c>
    </row>
    <row r="10" spans="1:3" ht="12.75">
      <c r="A10" s="8">
        <v>8</v>
      </c>
      <c r="B10" s="264" t="s">
        <v>583</v>
      </c>
      <c r="C10" s="264" t="s">
        <v>797</v>
      </c>
    </row>
    <row r="11" spans="1:3" ht="12.75">
      <c r="A11" s="8">
        <v>9</v>
      </c>
      <c r="B11" s="264" t="s">
        <v>584</v>
      </c>
      <c r="C11" s="264" t="s">
        <v>585</v>
      </c>
    </row>
    <row r="12" spans="1:3" ht="12.75">
      <c r="A12" s="8">
        <v>10</v>
      </c>
      <c r="B12" s="264" t="s">
        <v>784</v>
      </c>
      <c r="C12" s="264" t="s">
        <v>785</v>
      </c>
    </row>
    <row r="13" spans="1:3" ht="12.75">
      <c r="A13" s="8">
        <v>11</v>
      </c>
      <c r="B13" s="264" t="s">
        <v>586</v>
      </c>
      <c r="C13" s="264" t="s">
        <v>798</v>
      </c>
    </row>
    <row r="14" spans="1:3" ht="12.75">
      <c r="A14" s="8">
        <v>12</v>
      </c>
      <c r="B14" s="264" t="s">
        <v>587</v>
      </c>
      <c r="C14" s="264" t="s">
        <v>799</v>
      </c>
    </row>
    <row r="15" spans="1:3" ht="12.75">
      <c r="A15" s="8">
        <v>13</v>
      </c>
      <c r="B15" s="264" t="s">
        <v>588</v>
      </c>
      <c r="C15" s="264" t="s">
        <v>800</v>
      </c>
    </row>
    <row r="16" spans="1:3" ht="12.75">
      <c r="A16" s="8">
        <v>14</v>
      </c>
      <c r="B16" s="264" t="s">
        <v>589</v>
      </c>
      <c r="C16" s="264" t="s">
        <v>801</v>
      </c>
    </row>
    <row r="17" spans="1:3" ht="12.75">
      <c r="A17" s="8">
        <v>15</v>
      </c>
      <c r="B17" s="264" t="s">
        <v>590</v>
      </c>
      <c r="C17" s="264" t="s">
        <v>789</v>
      </c>
    </row>
    <row r="18" spans="1:3" ht="12.75">
      <c r="A18" s="8">
        <v>16</v>
      </c>
      <c r="B18" s="264" t="s">
        <v>591</v>
      </c>
      <c r="C18" s="264" t="s">
        <v>802</v>
      </c>
    </row>
    <row r="19" spans="1:3" ht="12.75">
      <c r="A19" s="8">
        <v>17</v>
      </c>
      <c r="B19" s="264" t="s">
        <v>592</v>
      </c>
      <c r="C19" s="264" t="s">
        <v>803</v>
      </c>
    </row>
    <row r="20" spans="1:3" ht="12.75">
      <c r="A20" s="8">
        <v>18</v>
      </c>
      <c r="B20" s="264" t="s">
        <v>593</v>
      </c>
      <c r="C20" s="264" t="s">
        <v>804</v>
      </c>
    </row>
    <row r="21" spans="1:3" ht="12.75">
      <c r="A21" s="8">
        <v>19</v>
      </c>
      <c r="B21" s="264" t="s">
        <v>594</v>
      </c>
      <c r="C21" s="264" t="s">
        <v>805</v>
      </c>
    </row>
    <row r="22" spans="1:3" ht="12.75">
      <c r="A22" s="8">
        <v>20</v>
      </c>
      <c r="B22" s="264" t="s">
        <v>595</v>
      </c>
      <c r="C22" s="264" t="s">
        <v>806</v>
      </c>
    </row>
    <row r="23" spans="1:3" ht="12.75">
      <c r="A23" s="8">
        <v>21</v>
      </c>
      <c r="B23" s="264" t="s">
        <v>596</v>
      </c>
      <c r="C23" s="264" t="s">
        <v>807</v>
      </c>
    </row>
    <row r="24" spans="1:3" ht="12.75">
      <c r="A24" s="8">
        <v>22</v>
      </c>
      <c r="B24" s="264" t="s">
        <v>597</v>
      </c>
      <c r="C24" s="264" t="s">
        <v>598</v>
      </c>
    </row>
    <row r="25" spans="1:3" ht="12.75">
      <c r="A25" s="8">
        <v>23</v>
      </c>
      <c r="B25" s="264" t="s">
        <v>599</v>
      </c>
      <c r="C25" s="264" t="s">
        <v>600</v>
      </c>
    </row>
    <row r="26" spans="1:3" ht="12.75">
      <c r="A26" s="8">
        <v>24</v>
      </c>
      <c r="B26" s="264" t="s">
        <v>601</v>
      </c>
      <c r="C26" s="264" t="s">
        <v>808</v>
      </c>
    </row>
    <row r="27" spans="1:3" ht="12.75">
      <c r="A27" s="8">
        <v>25</v>
      </c>
      <c r="B27" s="264" t="s">
        <v>602</v>
      </c>
      <c r="C27" s="264" t="s">
        <v>809</v>
      </c>
    </row>
    <row r="28" spans="1:3" ht="12.75">
      <c r="A28" s="8">
        <v>26</v>
      </c>
      <c r="B28" s="264" t="s">
        <v>603</v>
      </c>
      <c r="C28" s="264" t="s">
        <v>810</v>
      </c>
    </row>
    <row r="29" spans="1:3" ht="12.75">
      <c r="A29" s="8">
        <v>27</v>
      </c>
      <c r="B29" s="264" t="s">
        <v>604</v>
      </c>
      <c r="C29" s="264" t="s">
        <v>605</v>
      </c>
    </row>
    <row r="30" spans="1:3" ht="12.75">
      <c r="A30" s="8">
        <v>28</v>
      </c>
      <c r="B30" s="264" t="s">
        <v>606</v>
      </c>
      <c r="C30" s="264" t="s">
        <v>607</v>
      </c>
    </row>
    <row r="31" spans="1:3" ht="12.75">
      <c r="A31" s="8">
        <v>29</v>
      </c>
      <c r="B31" s="264" t="s">
        <v>608</v>
      </c>
      <c r="C31" s="264" t="s">
        <v>609</v>
      </c>
    </row>
    <row r="32" spans="1:3" ht="12.75">
      <c r="A32" s="8">
        <v>30</v>
      </c>
      <c r="B32" s="264" t="s">
        <v>783</v>
      </c>
      <c r="C32" s="264" t="s">
        <v>782</v>
      </c>
    </row>
    <row r="33" spans="1:3" ht="12.75">
      <c r="A33" s="8">
        <v>31</v>
      </c>
      <c r="B33" s="264" t="s">
        <v>865</v>
      </c>
      <c r="C33" s="264" t="s">
        <v>866</v>
      </c>
    </row>
    <row r="34" spans="1:3" ht="12.75">
      <c r="A34" s="8">
        <v>32</v>
      </c>
      <c r="B34" s="264" t="s">
        <v>610</v>
      </c>
      <c r="C34" s="264" t="s">
        <v>611</v>
      </c>
    </row>
    <row r="35" spans="1:3" ht="12.75">
      <c r="A35" s="8">
        <v>33</v>
      </c>
      <c r="B35" s="264" t="s">
        <v>612</v>
      </c>
      <c r="C35" s="264" t="s">
        <v>611</v>
      </c>
    </row>
    <row r="36" spans="1:3" ht="12.75">
      <c r="A36" s="8">
        <v>34</v>
      </c>
      <c r="B36" s="264" t="s">
        <v>613</v>
      </c>
      <c r="C36" s="264" t="s">
        <v>614</v>
      </c>
    </row>
    <row r="37" spans="1:3" ht="12.75">
      <c r="A37" s="8">
        <v>35</v>
      </c>
      <c r="B37" s="264" t="s">
        <v>615</v>
      </c>
      <c r="C37" s="264" t="s">
        <v>616</v>
      </c>
    </row>
    <row r="38" spans="1:3" ht="12.75">
      <c r="A38" s="8">
        <v>36</v>
      </c>
      <c r="B38" s="264" t="s">
        <v>617</v>
      </c>
      <c r="C38" s="264" t="s">
        <v>618</v>
      </c>
    </row>
    <row r="39" spans="1:3" ht="12.75">
      <c r="A39" s="8">
        <v>37</v>
      </c>
      <c r="B39" s="264" t="s">
        <v>619</v>
      </c>
      <c r="C39" s="264" t="s">
        <v>620</v>
      </c>
    </row>
    <row r="40" spans="1:3" ht="12.75">
      <c r="A40" s="8">
        <v>38</v>
      </c>
      <c r="B40" s="264" t="s">
        <v>621</v>
      </c>
      <c r="C40" s="264" t="s">
        <v>622</v>
      </c>
    </row>
    <row r="41" spans="1:3" ht="12.75">
      <c r="A41" s="8">
        <v>39</v>
      </c>
      <c r="B41" s="264" t="s">
        <v>623</v>
      </c>
      <c r="C41" s="264" t="s">
        <v>624</v>
      </c>
    </row>
    <row r="42" spans="1:3" ht="12.75">
      <c r="A42" s="8">
        <v>40</v>
      </c>
      <c r="B42" s="264" t="s">
        <v>625</v>
      </c>
      <c r="C42" s="264" t="s">
        <v>626</v>
      </c>
    </row>
    <row r="43" spans="1:3" ht="12.75">
      <c r="A43" s="8">
        <v>41</v>
      </c>
      <c r="B43" s="264" t="s">
        <v>627</v>
      </c>
      <c r="C43" s="264" t="s">
        <v>811</v>
      </c>
    </row>
    <row r="44" spans="1:3" ht="12.75">
      <c r="A44" s="8">
        <v>42</v>
      </c>
      <c r="B44" s="264" t="s">
        <v>628</v>
      </c>
      <c r="C44" s="264" t="s">
        <v>629</v>
      </c>
    </row>
    <row r="45" spans="1:3" ht="12.75">
      <c r="A45" s="8">
        <v>43</v>
      </c>
      <c r="B45" s="264" t="s">
        <v>630</v>
      </c>
      <c r="C45" s="264" t="s">
        <v>631</v>
      </c>
    </row>
    <row r="46" spans="1:3" ht="12.75">
      <c r="A46" s="8">
        <v>44</v>
      </c>
      <c r="B46" s="264" t="s">
        <v>632</v>
      </c>
      <c r="C46" s="264" t="s">
        <v>633</v>
      </c>
    </row>
    <row r="47" spans="1:3" ht="12.75">
      <c r="A47" s="8">
        <v>45</v>
      </c>
      <c r="B47" s="264" t="s">
        <v>634</v>
      </c>
      <c r="C47" s="264" t="s">
        <v>635</v>
      </c>
    </row>
    <row r="48" spans="1:3" ht="12.75">
      <c r="A48" s="8">
        <v>46</v>
      </c>
      <c r="B48" s="264" t="s">
        <v>636</v>
      </c>
      <c r="C48" s="264" t="s">
        <v>637</v>
      </c>
    </row>
    <row r="49" spans="1:3" ht="12.75">
      <c r="A49" s="8">
        <v>47</v>
      </c>
      <c r="B49" s="264" t="s">
        <v>638</v>
      </c>
      <c r="C49" s="264" t="s">
        <v>812</v>
      </c>
    </row>
    <row r="50" spans="1:3" ht="12.75">
      <c r="A50" s="8">
        <v>48</v>
      </c>
      <c r="B50" s="264" t="s">
        <v>639</v>
      </c>
      <c r="C50" s="264" t="s">
        <v>813</v>
      </c>
    </row>
    <row r="51" spans="1:3" ht="12.75">
      <c r="A51" s="8">
        <v>49</v>
      </c>
      <c r="B51" s="264" t="s">
        <v>640</v>
      </c>
      <c r="C51" s="264" t="s">
        <v>641</v>
      </c>
    </row>
    <row r="52" spans="1:3" ht="12.75">
      <c r="A52" s="8">
        <v>50</v>
      </c>
      <c r="B52" s="264" t="s">
        <v>642</v>
      </c>
      <c r="C52" s="264" t="s">
        <v>643</v>
      </c>
    </row>
    <row r="53" spans="1:3" ht="12.75">
      <c r="A53" s="8">
        <v>51</v>
      </c>
      <c r="B53" s="264" t="s">
        <v>644</v>
      </c>
      <c r="C53" s="264" t="s">
        <v>845</v>
      </c>
    </row>
    <row r="54" spans="1:3" ht="12.75">
      <c r="A54" s="8">
        <v>52</v>
      </c>
      <c r="B54" s="264" t="s">
        <v>645</v>
      </c>
      <c r="C54" s="264" t="s">
        <v>814</v>
      </c>
    </row>
    <row r="55" spans="1:3" ht="12.75">
      <c r="A55" s="8">
        <v>53</v>
      </c>
      <c r="B55" s="264" t="s">
        <v>646</v>
      </c>
      <c r="C55" s="264" t="s">
        <v>815</v>
      </c>
    </row>
    <row r="56" spans="1:3" ht="12.75">
      <c r="A56" s="8">
        <v>54</v>
      </c>
      <c r="B56" s="264" t="s">
        <v>647</v>
      </c>
      <c r="C56" s="264" t="s">
        <v>816</v>
      </c>
    </row>
    <row r="57" spans="1:3" ht="12.75">
      <c r="A57" s="8">
        <v>55</v>
      </c>
      <c r="B57" s="264" t="s">
        <v>648</v>
      </c>
      <c r="C57" s="264" t="s">
        <v>817</v>
      </c>
    </row>
    <row r="58" spans="1:3" ht="12.75">
      <c r="A58" s="8">
        <v>56</v>
      </c>
      <c r="B58" s="264" t="s">
        <v>649</v>
      </c>
      <c r="C58" s="264" t="s">
        <v>818</v>
      </c>
    </row>
    <row r="59" spans="1:3" ht="12.75">
      <c r="A59" s="8">
        <v>57</v>
      </c>
      <c r="B59" s="264" t="s">
        <v>650</v>
      </c>
      <c r="C59" s="264" t="s">
        <v>819</v>
      </c>
    </row>
    <row r="60" spans="1:3" ht="12.75">
      <c r="A60" s="8">
        <v>58</v>
      </c>
      <c r="B60" s="264" t="s">
        <v>651</v>
      </c>
      <c r="C60" s="264" t="s">
        <v>820</v>
      </c>
    </row>
    <row r="61" spans="1:3" ht="12.75">
      <c r="A61" s="8">
        <v>59</v>
      </c>
      <c r="B61" s="264" t="s">
        <v>652</v>
      </c>
      <c r="C61" s="264" t="s">
        <v>821</v>
      </c>
    </row>
    <row r="62" spans="1:3" ht="12.75">
      <c r="A62" s="8">
        <v>60</v>
      </c>
      <c r="B62" s="264" t="s">
        <v>653</v>
      </c>
      <c r="C62" s="264" t="s">
        <v>822</v>
      </c>
    </row>
    <row r="63" spans="1:3" ht="12.75">
      <c r="A63" s="8">
        <v>61</v>
      </c>
      <c r="B63" s="264" t="s">
        <v>654</v>
      </c>
      <c r="C63" s="264" t="s">
        <v>823</v>
      </c>
    </row>
    <row r="64" spans="1:3" ht="12.75">
      <c r="A64" s="8">
        <v>62</v>
      </c>
      <c r="B64" s="264" t="s">
        <v>655</v>
      </c>
      <c r="C64" s="264" t="s">
        <v>824</v>
      </c>
    </row>
    <row r="65" spans="1:3" ht="12.75">
      <c r="A65" s="8">
        <v>63</v>
      </c>
      <c r="B65" s="283" t="s">
        <v>786</v>
      </c>
      <c r="C65" s="283" t="s">
        <v>787</v>
      </c>
    </row>
    <row r="66" spans="1:3" ht="12.75">
      <c r="A66" s="8">
        <v>64</v>
      </c>
      <c r="B66" s="283" t="s">
        <v>788</v>
      </c>
      <c r="C66" s="283" t="s">
        <v>789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90" zoomScalePageLayoutView="0" workbookViewId="0" topLeftCell="A27">
      <selection activeCell="D45" sqref="D45"/>
    </sheetView>
  </sheetViews>
  <sheetFormatPr defaultColWidth="9.140625" defaultRowHeight="12.75"/>
  <cols>
    <col min="1" max="1" width="6.00390625" style="300" customWidth="1"/>
    <col min="2" max="2" width="11.421875" style="300" customWidth="1"/>
    <col min="3" max="3" width="10.57421875" style="300" customWidth="1"/>
    <col min="4" max="4" width="9.8515625" style="300" customWidth="1"/>
    <col min="5" max="5" width="9.57421875" style="300" bestFit="1" customWidth="1"/>
    <col min="6" max="6" width="10.8515625" style="300" customWidth="1"/>
    <col min="7" max="7" width="15.8515625" style="300" customWidth="1"/>
    <col min="8" max="8" width="12.421875" style="300" customWidth="1"/>
    <col min="9" max="9" width="12.140625" style="300" customWidth="1"/>
    <col min="10" max="10" width="9.00390625" style="300" customWidth="1"/>
    <col min="11" max="11" width="12.00390625" style="300" customWidth="1"/>
    <col min="12" max="12" width="13.7109375" style="300" customWidth="1"/>
    <col min="13" max="13" width="9.140625" style="300" hidden="1" customWidth="1"/>
    <col min="14" max="16384" width="9.140625" style="300" customWidth="1"/>
  </cols>
  <sheetData>
    <row r="1" spans="4:13" s="299" customFormat="1" ht="12.75">
      <c r="D1" s="333"/>
      <c r="E1" s="333"/>
      <c r="F1" s="333"/>
      <c r="G1" s="333"/>
      <c r="H1" s="333"/>
      <c r="I1" s="333"/>
      <c r="J1" s="333"/>
      <c r="K1" s="333"/>
      <c r="L1" s="720" t="s">
        <v>74</v>
      </c>
      <c r="M1" s="720"/>
    </row>
    <row r="2" spans="1:13" s="299" customFormat="1" ht="15">
      <c r="A2" s="721" t="s">
        <v>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301"/>
    </row>
    <row r="3" spans="1:13" s="299" customFormat="1" ht="20.25">
      <c r="A3" s="722" t="s">
        <v>656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302"/>
    </row>
    <row r="4" s="299" customFormat="1" ht="10.5" customHeight="1"/>
    <row r="5" spans="1:12" ht="19.5" customHeight="1">
      <c r="A5" s="709" t="s">
        <v>757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</row>
    <row r="6" spans="1:12" ht="12.75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</row>
    <row r="7" spans="1:12" ht="12.75">
      <c r="A7" s="701" t="s">
        <v>919</v>
      </c>
      <c r="B7" s="701"/>
      <c r="F7" s="719" t="s">
        <v>21</v>
      </c>
      <c r="G7" s="719"/>
      <c r="H7" s="719"/>
      <c r="I7" s="719"/>
      <c r="J7" s="719"/>
      <c r="K7" s="719"/>
      <c r="L7" s="719"/>
    </row>
    <row r="8" spans="1:12" ht="12.75">
      <c r="A8" s="303"/>
      <c r="F8" s="336"/>
      <c r="G8" s="337"/>
      <c r="H8" s="337"/>
      <c r="I8" s="698" t="s">
        <v>828</v>
      </c>
      <c r="J8" s="698"/>
      <c r="K8" s="698"/>
      <c r="L8" s="698"/>
    </row>
    <row r="9" spans="1:15" s="303" customFormat="1" ht="12.75">
      <c r="A9" s="713" t="s">
        <v>2</v>
      </c>
      <c r="B9" s="713" t="s">
        <v>3</v>
      </c>
      <c r="C9" s="710" t="s">
        <v>22</v>
      </c>
      <c r="D9" s="711"/>
      <c r="E9" s="711"/>
      <c r="F9" s="711"/>
      <c r="G9" s="711"/>
      <c r="H9" s="713" t="s">
        <v>44</v>
      </c>
      <c r="I9" s="713"/>
      <c r="J9" s="713"/>
      <c r="K9" s="713"/>
      <c r="L9" s="713"/>
      <c r="N9" s="305"/>
      <c r="O9" s="305"/>
    </row>
    <row r="10" spans="1:12" s="303" customFormat="1" ht="77.25" customHeight="1">
      <c r="A10" s="713"/>
      <c r="B10" s="713"/>
      <c r="C10" s="24" t="s">
        <v>673</v>
      </c>
      <c r="D10" s="24" t="s">
        <v>675</v>
      </c>
      <c r="E10" s="24" t="s">
        <v>72</v>
      </c>
      <c r="F10" s="24" t="s">
        <v>73</v>
      </c>
      <c r="G10" s="24" t="s">
        <v>755</v>
      </c>
      <c r="H10" s="24" t="s">
        <v>673</v>
      </c>
      <c r="I10" s="24" t="s">
        <v>675</v>
      </c>
      <c r="J10" s="24" t="s">
        <v>72</v>
      </c>
      <c r="K10" s="24" t="s">
        <v>73</v>
      </c>
      <c r="L10" s="24" t="s">
        <v>756</v>
      </c>
    </row>
    <row r="11" spans="1:12" s="30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</row>
    <row r="12" spans="1:12" s="303" customFormat="1" ht="12.75">
      <c r="A12" s="295" t="s">
        <v>273</v>
      </c>
      <c r="B12" s="296" t="s">
        <v>868</v>
      </c>
      <c r="C12" s="312">
        <v>1364.289</v>
      </c>
      <c r="D12" s="312">
        <v>40</v>
      </c>
      <c r="E12" s="320">
        <v>1267.467</v>
      </c>
      <c r="F12" s="316">
        <v>1245.861</v>
      </c>
      <c r="G12" s="312">
        <f aca="true" t="shared" si="0" ref="G12:G44">D12+E12-F12</f>
        <v>61.605999999999995</v>
      </c>
      <c r="H12" s="321" t="s">
        <v>7</v>
      </c>
      <c r="I12" s="321" t="s">
        <v>7</v>
      </c>
      <c r="J12" s="321" t="s">
        <v>7</v>
      </c>
      <c r="K12" s="321" t="s">
        <v>7</v>
      </c>
      <c r="L12" s="321" t="s">
        <v>7</v>
      </c>
    </row>
    <row r="13" spans="1:12" s="303" customFormat="1" ht="12.75">
      <c r="A13" s="295" t="s">
        <v>274</v>
      </c>
      <c r="B13" s="296" t="s">
        <v>869</v>
      </c>
      <c r="C13" s="312">
        <v>2617.731</v>
      </c>
      <c r="D13" s="312">
        <v>50</v>
      </c>
      <c r="E13" s="320">
        <v>2389.341</v>
      </c>
      <c r="F13" s="316">
        <v>2348.61</v>
      </c>
      <c r="G13" s="312">
        <f t="shared" si="0"/>
        <v>90.73099999999977</v>
      </c>
      <c r="H13" s="321" t="s">
        <v>7</v>
      </c>
      <c r="I13" s="321" t="s">
        <v>7</v>
      </c>
      <c r="J13" s="321" t="s">
        <v>7</v>
      </c>
      <c r="K13" s="321" t="s">
        <v>7</v>
      </c>
      <c r="L13" s="321" t="s">
        <v>7</v>
      </c>
    </row>
    <row r="14" spans="1:12" s="303" customFormat="1" ht="12.75">
      <c r="A14" s="295" t="s">
        <v>275</v>
      </c>
      <c r="B14" s="296" t="s">
        <v>870</v>
      </c>
      <c r="C14" s="312">
        <v>1263.999</v>
      </c>
      <c r="D14" s="312">
        <v>0</v>
      </c>
      <c r="E14" s="320">
        <v>971.26</v>
      </c>
      <c r="F14" s="316">
        <v>954.703</v>
      </c>
      <c r="G14" s="312">
        <f t="shared" si="0"/>
        <v>16.557000000000016</v>
      </c>
      <c r="H14" s="321" t="s">
        <v>7</v>
      </c>
      <c r="I14" s="321" t="s">
        <v>7</v>
      </c>
      <c r="J14" s="321" t="s">
        <v>7</v>
      </c>
      <c r="K14" s="321" t="s">
        <v>7</v>
      </c>
      <c r="L14" s="321" t="s">
        <v>7</v>
      </c>
    </row>
    <row r="15" spans="1:12" s="303" customFormat="1" ht="12.75">
      <c r="A15" s="295" t="s">
        <v>276</v>
      </c>
      <c r="B15" s="296" t="s">
        <v>871</v>
      </c>
      <c r="C15" s="312">
        <v>2439.095</v>
      </c>
      <c r="D15" s="312">
        <v>75</v>
      </c>
      <c r="E15" s="320">
        <v>2111.805</v>
      </c>
      <c r="F15" s="316">
        <v>2075.805</v>
      </c>
      <c r="G15" s="312">
        <f t="shared" si="0"/>
        <v>111</v>
      </c>
      <c r="H15" s="321" t="s">
        <v>7</v>
      </c>
      <c r="I15" s="321" t="s">
        <v>7</v>
      </c>
      <c r="J15" s="321" t="s">
        <v>7</v>
      </c>
      <c r="K15" s="321" t="s">
        <v>7</v>
      </c>
      <c r="L15" s="321" t="s">
        <v>7</v>
      </c>
    </row>
    <row r="16" spans="1:12" s="303" customFormat="1" ht="12.75">
      <c r="A16" s="295" t="s">
        <v>277</v>
      </c>
      <c r="B16" s="296" t="s">
        <v>872</v>
      </c>
      <c r="C16" s="312">
        <v>745.699</v>
      </c>
      <c r="D16" s="312">
        <v>0</v>
      </c>
      <c r="E16" s="320">
        <v>723.3999999999999</v>
      </c>
      <c r="F16" s="316">
        <v>711.068</v>
      </c>
      <c r="G16" s="312">
        <f t="shared" si="0"/>
        <v>12.33199999999988</v>
      </c>
      <c r="H16" s="321" t="s">
        <v>7</v>
      </c>
      <c r="I16" s="321" t="s">
        <v>7</v>
      </c>
      <c r="J16" s="321" t="s">
        <v>7</v>
      </c>
      <c r="K16" s="321" t="s">
        <v>7</v>
      </c>
      <c r="L16" s="321" t="s">
        <v>7</v>
      </c>
    </row>
    <row r="17" spans="1:12" s="303" customFormat="1" ht="12.75">
      <c r="A17" s="295" t="s">
        <v>278</v>
      </c>
      <c r="B17" s="296" t="s">
        <v>873</v>
      </c>
      <c r="C17" s="312">
        <v>1188.697</v>
      </c>
      <c r="D17" s="312">
        <v>0</v>
      </c>
      <c r="E17" s="320">
        <v>1047.463</v>
      </c>
      <c r="F17" s="316">
        <v>1029.607</v>
      </c>
      <c r="G17" s="312">
        <f t="shared" si="0"/>
        <v>17.855999999999995</v>
      </c>
      <c r="H17" s="321" t="s">
        <v>7</v>
      </c>
      <c r="I17" s="321" t="s">
        <v>7</v>
      </c>
      <c r="J17" s="321" t="s">
        <v>7</v>
      </c>
      <c r="K17" s="321" t="s">
        <v>7</v>
      </c>
      <c r="L17" s="321" t="s">
        <v>7</v>
      </c>
    </row>
    <row r="18" spans="1:12" s="303" customFormat="1" ht="12.75">
      <c r="A18" s="295" t="s">
        <v>279</v>
      </c>
      <c r="B18" s="296" t="s">
        <v>874</v>
      </c>
      <c r="C18" s="312">
        <v>1278.74</v>
      </c>
      <c r="D18" s="312">
        <v>30</v>
      </c>
      <c r="E18" s="320">
        <v>1241.4299999999998</v>
      </c>
      <c r="F18" s="316">
        <v>1220.267</v>
      </c>
      <c r="G18" s="312">
        <f t="shared" si="0"/>
        <v>51.16299999999978</v>
      </c>
      <c r="H18" s="321" t="s">
        <v>7</v>
      </c>
      <c r="I18" s="321" t="s">
        <v>7</v>
      </c>
      <c r="J18" s="321" t="s">
        <v>7</v>
      </c>
      <c r="K18" s="321" t="s">
        <v>7</v>
      </c>
      <c r="L18" s="321" t="s">
        <v>7</v>
      </c>
    </row>
    <row r="19" spans="1:12" s="303" customFormat="1" ht="12.75">
      <c r="A19" s="295" t="s">
        <v>280</v>
      </c>
      <c r="B19" s="296" t="s">
        <v>875</v>
      </c>
      <c r="C19" s="312">
        <v>3718.802</v>
      </c>
      <c r="D19" s="312">
        <v>100</v>
      </c>
      <c r="E19" s="320">
        <v>3641.768</v>
      </c>
      <c r="F19" s="316">
        <v>3579.687</v>
      </c>
      <c r="G19" s="312">
        <f t="shared" si="0"/>
        <v>162.08100000000013</v>
      </c>
      <c r="H19" s="321" t="s">
        <v>7</v>
      </c>
      <c r="I19" s="321" t="s">
        <v>7</v>
      </c>
      <c r="J19" s="321" t="s">
        <v>7</v>
      </c>
      <c r="K19" s="321" t="s">
        <v>7</v>
      </c>
      <c r="L19" s="321" t="s">
        <v>7</v>
      </c>
    </row>
    <row r="20" spans="1:12" s="303" customFormat="1" ht="12.75">
      <c r="A20" s="295" t="s">
        <v>299</v>
      </c>
      <c r="B20" s="296" t="s">
        <v>876</v>
      </c>
      <c r="C20" s="312">
        <v>1425.122</v>
      </c>
      <c r="D20" s="312">
        <v>0</v>
      </c>
      <c r="E20" s="320">
        <v>1332.897</v>
      </c>
      <c r="F20" s="316">
        <v>1310.175</v>
      </c>
      <c r="G20" s="312">
        <f t="shared" si="0"/>
        <v>22.72199999999998</v>
      </c>
      <c r="H20" s="321" t="s">
        <v>7</v>
      </c>
      <c r="I20" s="321" t="s">
        <v>7</v>
      </c>
      <c r="J20" s="321" t="s">
        <v>7</v>
      </c>
      <c r="K20" s="321" t="s">
        <v>7</v>
      </c>
      <c r="L20" s="321" t="s">
        <v>7</v>
      </c>
    </row>
    <row r="21" spans="1:12" s="303" customFormat="1" ht="12.75">
      <c r="A21" s="295" t="s">
        <v>300</v>
      </c>
      <c r="B21" s="296" t="s">
        <v>877</v>
      </c>
      <c r="C21" s="312">
        <v>268.514</v>
      </c>
      <c r="D21" s="312">
        <v>0</v>
      </c>
      <c r="E21" s="320">
        <v>263.731</v>
      </c>
      <c r="F21" s="316">
        <v>259.235</v>
      </c>
      <c r="G21" s="312">
        <f t="shared" si="0"/>
        <v>4.495999999999981</v>
      </c>
      <c r="H21" s="321" t="s">
        <v>7</v>
      </c>
      <c r="I21" s="321" t="s">
        <v>7</v>
      </c>
      <c r="J21" s="321" t="s">
        <v>7</v>
      </c>
      <c r="K21" s="321" t="s">
        <v>7</v>
      </c>
      <c r="L21" s="321" t="s">
        <v>7</v>
      </c>
    </row>
    <row r="22" spans="1:12" s="303" customFormat="1" ht="12.75">
      <c r="A22" s="295" t="s">
        <v>301</v>
      </c>
      <c r="B22" s="296" t="s">
        <v>878</v>
      </c>
      <c r="C22" s="312">
        <v>1703.419</v>
      </c>
      <c r="D22" s="312">
        <v>0</v>
      </c>
      <c r="E22" s="320">
        <v>1316.887</v>
      </c>
      <c r="F22" s="316">
        <v>1294.438</v>
      </c>
      <c r="G22" s="312">
        <f t="shared" si="0"/>
        <v>22.44899999999984</v>
      </c>
      <c r="H22" s="321" t="s">
        <v>7</v>
      </c>
      <c r="I22" s="321" t="s">
        <v>7</v>
      </c>
      <c r="J22" s="321" t="s">
        <v>7</v>
      </c>
      <c r="K22" s="321" t="s">
        <v>7</v>
      </c>
      <c r="L22" s="321" t="s">
        <v>7</v>
      </c>
    </row>
    <row r="23" spans="1:12" s="303" customFormat="1" ht="12.75">
      <c r="A23" s="295" t="s">
        <v>329</v>
      </c>
      <c r="B23" s="296" t="s">
        <v>879</v>
      </c>
      <c r="C23" s="312">
        <v>1377.688</v>
      </c>
      <c r="D23" s="312">
        <v>0</v>
      </c>
      <c r="E23" s="320">
        <v>1297.432</v>
      </c>
      <c r="F23" s="316">
        <v>1275.315</v>
      </c>
      <c r="G23" s="312">
        <f t="shared" si="0"/>
        <v>22.116999999999962</v>
      </c>
      <c r="H23" s="321" t="s">
        <v>7</v>
      </c>
      <c r="I23" s="321" t="s">
        <v>7</v>
      </c>
      <c r="J23" s="321" t="s">
        <v>7</v>
      </c>
      <c r="K23" s="321" t="s">
        <v>7</v>
      </c>
      <c r="L23" s="321" t="s">
        <v>7</v>
      </c>
    </row>
    <row r="24" spans="1:12" s="303" customFormat="1" ht="12.75">
      <c r="A24" s="295" t="s">
        <v>330</v>
      </c>
      <c r="B24" s="296" t="s">
        <v>880</v>
      </c>
      <c r="C24" s="312">
        <v>961.298</v>
      </c>
      <c r="D24" s="312">
        <v>0</v>
      </c>
      <c r="E24" s="320">
        <v>610.0840000000001</v>
      </c>
      <c r="F24" s="316">
        <v>599.684</v>
      </c>
      <c r="G24" s="312">
        <f t="shared" si="0"/>
        <v>10.400000000000091</v>
      </c>
      <c r="H24" s="321" t="s">
        <v>7</v>
      </c>
      <c r="I24" s="321" t="s">
        <v>7</v>
      </c>
      <c r="J24" s="321" t="s">
        <v>7</v>
      </c>
      <c r="K24" s="321" t="s">
        <v>7</v>
      </c>
      <c r="L24" s="321" t="s">
        <v>7</v>
      </c>
    </row>
    <row r="25" spans="1:12" s="303" customFormat="1" ht="12.75">
      <c r="A25" s="295" t="s">
        <v>331</v>
      </c>
      <c r="B25" s="296" t="s">
        <v>881</v>
      </c>
      <c r="C25" s="312">
        <v>1337.724</v>
      </c>
      <c r="D25" s="312">
        <v>0</v>
      </c>
      <c r="E25" s="320">
        <v>1271.969</v>
      </c>
      <c r="F25" s="316">
        <v>1250.286</v>
      </c>
      <c r="G25" s="312">
        <f t="shared" si="0"/>
        <v>21.682999999999993</v>
      </c>
      <c r="H25" s="321" t="s">
        <v>7</v>
      </c>
      <c r="I25" s="321" t="s">
        <v>7</v>
      </c>
      <c r="J25" s="321" t="s">
        <v>7</v>
      </c>
      <c r="K25" s="321" t="s">
        <v>7</v>
      </c>
      <c r="L25" s="321" t="s">
        <v>7</v>
      </c>
    </row>
    <row r="26" spans="1:12" s="303" customFormat="1" ht="12.75">
      <c r="A26" s="295" t="s">
        <v>332</v>
      </c>
      <c r="B26" s="296" t="s">
        <v>882</v>
      </c>
      <c r="C26" s="312">
        <v>994.526</v>
      </c>
      <c r="D26" s="312">
        <v>100</v>
      </c>
      <c r="E26" s="320">
        <v>847.582</v>
      </c>
      <c r="F26" s="316">
        <v>870.793</v>
      </c>
      <c r="G26" s="312">
        <f t="shared" si="0"/>
        <v>76.78899999999999</v>
      </c>
      <c r="H26" s="321" t="s">
        <v>7</v>
      </c>
      <c r="I26" s="321" t="s">
        <v>7</v>
      </c>
      <c r="J26" s="321" t="s">
        <v>7</v>
      </c>
      <c r="K26" s="321" t="s">
        <v>7</v>
      </c>
      <c r="L26" s="321" t="s">
        <v>7</v>
      </c>
    </row>
    <row r="27" spans="1:12" s="303" customFormat="1" ht="12.75">
      <c r="A27" s="295" t="s">
        <v>883</v>
      </c>
      <c r="B27" s="296" t="s">
        <v>884</v>
      </c>
      <c r="C27" s="312">
        <v>2131.321</v>
      </c>
      <c r="D27" s="312">
        <v>0</v>
      </c>
      <c r="E27" s="320">
        <v>1566.428</v>
      </c>
      <c r="F27" s="316">
        <v>1539.725</v>
      </c>
      <c r="G27" s="312">
        <f t="shared" si="0"/>
        <v>26.703000000000202</v>
      </c>
      <c r="H27" s="321" t="s">
        <v>7</v>
      </c>
      <c r="I27" s="321" t="s">
        <v>7</v>
      </c>
      <c r="J27" s="321" t="s">
        <v>7</v>
      </c>
      <c r="K27" s="321" t="s">
        <v>7</v>
      </c>
      <c r="L27" s="321" t="s">
        <v>7</v>
      </c>
    </row>
    <row r="28" spans="1:12" s="303" customFormat="1" ht="12.75">
      <c r="A28" s="295" t="s">
        <v>885</v>
      </c>
      <c r="B28" s="296" t="s">
        <v>886</v>
      </c>
      <c r="C28" s="312">
        <v>1293.618</v>
      </c>
      <c r="D28" s="312">
        <v>0</v>
      </c>
      <c r="E28" s="320">
        <v>1253.20285</v>
      </c>
      <c r="F28" s="316">
        <v>1231.84</v>
      </c>
      <c r="G28" s="312">
        <f t="shared" si="0"/>
        <v>21.36284999999998</v>
      </c>
      <c r="H28" s="321" t="s">
        <v>7</v>
      </c>
      <c r="I28" s="321" t="s">
        <v>7</v>
      </c>
      <c r="J28" s="321" t="s">
        <v>7</v>
      </c>
      <c r="K28" s="321" t="s">
        <v>7</v>
      </c>
      <c r="L28" s="321" t="s">
        <v>7</v>
      </c>
    </row>
    <row r="29" spans="1:12" s="303" customFormat="1" ht="12.75">
      <c r="A29" s="295" t="s">
        <v>887</v>
      </c>
      <c r="B29" s="296" t="s">
        <v>888</v>
      </c>
      <c r="C29" s="312">
        <v>1892.009</v>
      </c>
      <c r="D29" s="312">
        <v>0</v>
      </c>
      <c r="E29" s="320">
        <v>1481.516</v>
      </c>
      <c r="F29" s="316">
        <v>1456.261</v>
      </c>
      <c r="G29" s="312">
        <f t="shared" si="0"/>
        <v>25.25500000000011</v>
      </c>
      <c r="H29" s="321" t="s">
        <v>7</v>
      </c>
      <c r="I29" s="321" t="s">
        <v>7</v>
      </c>
      <c r="J29" s="321" t="s">
        <v>7</v>
      </c>
      <c r="K29" s="321" t="s">
        <v>7</v>
      </c>
      <c r="L29" s="321" t="s">
        <v>7</v>
      </c>
    </row>
    <row r="30" spans="1:12" s="303" customFormat="1" ht="12.75">
      <c r="A30" s="295" t="s">
        <v>889</v>
      </c>
      <c r="B30" s="296" t="s">
        <v>890</v>
      </c>
      <c r="C30" s="312">
        <v>1451.189</v>
      </c>
      <c r="D30" s="312">
        <v>0</v>
      </c>
      <c r="E30" s="320">
        <v>1421.027</v>
      </c>
      <c r="F30" s="316">
        <v>1396.803</v>
      </c>
      <c r="G30" s="312">
        <f t="shared" si="0"/>
        <v>24.223999999999933</v>
      </c>
      <c r="H30" s="321" t="s">
        <v>7</v>
      </c>
      <c r="I30" s="321" t="s">
        <v>7</v>
      </c>
      <c r="J30" s="321" t="s">
        <v>7</v>
      </c>
      <c r="K30" s="321" t="s">
        <v>7</v>
      </c>
      <c r="L30" s="321" t="s">
        <v>7</v>
      </c>
    </row>
    <row r="31" spans="1:12" s="303" customFormat="1" ht="12.75">
      <c r="A31" s="295" t="s">
        <v>891</v>
      </c>
      <c r="B31" s="296" t="s">
        <v>892</v>
      </c>
      <c r="C31" s="312">
        <v>1837.5</v>
      </c>
      <c r="D31" s="312">
        <v>200</v>
      </c>
      <c r="E31" s="320">
        <v>1248.017</v>
      </c>
      <c r="F31" s="316">
        <v>1306.862</v>
      </c>
      <c r="G31" s="312">
        <f t="shared" si="0"/>
        <v>141.15499999999997</v>
      </c>
      <c r="H31" s="321" t="s">
        <v>7</v>
      </c>
      <c r="I31" s="321" t="s">
        <v>7</v>
      </c>
      <c r="J31" s="321" t="s">
        <v>7</v>
      </c>
      <c r="K31" s="321" t="s">
        <v>7</v>
      </c>
      <c r="L31" s="321" t="s">
        <v>7</v>
      </c>
    </row>
    <row r="32" spans="1:12" s="303" customFormat="1" ht="12.75">
      <c r="A32" s="295" t="s">
        <v>893</v>
      </c>
      <c r="B32" s="296" t="s">
        <v>894</v>
      </c>
      <c r="C32" s="312">
        <v>1565.562</v>
      </c>
      <c r="D32" s="312">
        <v>0</v>
      </c>
      <c r="E32" s="320">
        <v>1491.3835000000001</v>
      </c>
      <c r="F32" s="316">
        <v>1465.96</v>
      </c>
      <c r="G32" s="312">
        <f t="shared" si="0"/>
        <v>25.423500000000104</v>
      </c>
      <c r="H32" s="321" t="s">
        <v>7</v>
      </c>
      <c r="I32" s="321" t="s">
        <v>7</v>
      </c>
      <c r="J32" s="321" t="s">
        <v>7</v>
      </c>
      <c r="K32" s="321" t="s">
        <v>7</v>
      </c>
      <c r="L32" s="321" t="s">
        <v>7</v>
      </c>
    </row>
    <row r="33" spans="1:12" s="303" customFormat="1" ht="12.75">
      <c r="A33" s="295" t="s">
        <v>895</v>
      </c>
      <c r="B33" s="296" t="s">
        <v>896</v>
      </c>
      <c r="C33" s="312">
        <v>4487.884</v>
      </c>
      <c r="D33" s="312">
        <v>100</v>
      </c>
      <c r="E33" s="320">
        <v>3833.33305</v>
      </c>
      <c r="F33" s="316">
        <v>3767.987</v>
      </c>
      <c r="G33" s="312">
        <f t="shared" si="0"/>
        <v>165.3460500000001</v>
      </c>
      <c r="H33" s="321" t="s">
        <v>7</v>
      </c>
      <c r="I33" s="321" t="s">
        <v>7</v>
      </c>
      <c r="J33" s="321" t="s">
        <v>7</v>
      </c>
      <c r="K33" s="321" t="s">
        <v>7</v>
      </c>
      <c r="L33" s="321" t="s">
        <v>7</v>
      </c>
    </row>
    <row r="34" spans="1:12" s="303" customFormat="1" ht="12.75">
      <c r="A34" s="295" t="s">
        <v>897</v>
      </c>
      <c r="B34" s="296" t="s">
        <v>898</v>
      </c>
      <c r="C34" s="312">
        <v>1032.13</v>
      </c>
      <c r="D34" s="312">
        <v>0</v>
      </c>
      <c r="E34" s="320">
        <v>914.885</v>
      </c>
      <c r="F34" s="316">
        <v>899.289</v>
      </c>
      <c r="G34" s="312">
        <f t="shared" si="0"/>
        <v>15.596000000000004</v>
      </c>
      <c r="H34" s="321" t="s">
        <v>7</v>
      </c>
      <c r="I34" s="321" t="s">
        <v>7</v>
      </c>
      <c r="J34" s="321" t="s">
        <v>7</v>
      </c>
      <c r="K34" s="321" t="s">
        <v>7</v>
      </c>
      <c r="L34" s="321" t="s">
        <v>7</v>
      </c>
    </row>
    <row r="35" spans="1:12" s="303" customFormat="1" ht="12.75">
      <c r="A35" s="295" t="s">
        <v>899</v>
      </c>
      <c r="B35" s="296" t="s">
        <v>900</v>
      </c>
      <c r="C35" s="312">
        <v>1399.13</v>
      </c>
      <c r="D35" s="312">
        <v>50</v>
      </c>
      <c r="E35" s="320">
        <v>1309.602</v>
      </c>
      <c r="F35" s="316">
        <v>1287.277</v>
      </c>
      <c r="G35" s="312">
        <f t="shared" si="0"/>
        <v>72.32500000000005</v>
      </c>
      <c r="H35" s="321" t="s">
        <v>7</v>
      </c>
      <c r="I35" s="321" t="s">
        <v>7</v>
      </c>
      <c r="J35" s="321" t="s">
        <v>7</v>
      </c>
      <c r="K35" s="321" t="s">
        <v>7</v>
      </c>
      <c r="L35" s="321" t="s">
        <v>7</v>
      </c>
    </row>
    <row r="36" spans="1:12" s="303" customFormat="1" ht="12.75">
      <c r="A36" s="295" t="s">
        <v>901</v>
      </c>
      <c r="B36" s="296" t="s">
        <v>902</v>
      </c>
      <c r="C36" s="312">
        <v>2581.223</v>
      </c>
      <c r="D36" s="312">
        <v>0</v>
      </c>
      <c r="E36" s="320">
        <v>1686.13</v>
      </c>
      <c r="F36" s="316">
        <v>1657.387</v>
      </c>
      <c r="G36" s="312">
        <f t="shared" si="0"/>
        <v>28.743000000000166</v>
      </c>
      <c r="H36" s="321" t="s">
        <v>7</v>
      </c>
      <c r="I36" s="321" t="s">
        <v>7</v>
      </c>
      <c r="J36" s="321" t="s">
        <v>7</v>
      </c>
      <c r="K36" s="321" t="s">
        <v>7</v>
      </c>
      <c r="L36" s="321" t="s">
        <v>7</v>
      </c>
    </row>
    <row r="37" spans="1:12" s="303" customFormat="1" ht="12.75">
      <c r="A37" s="295" t="s">
        <v>903</v>
      </c>
      <c r="B37" s="296" t="s">
        <v>904</v>
      </c>
      <c r="C37" s="312">
        <v>1450.243</v>
      </c>
      <c r="D37" s="312">
        <v>30</v>
      </c>
      <c r="E37" s="320">
        <v>994.162</v>
      </c>
      <c r="F37" s="316">
        <v>977.215</v>
      </c>
      <c r="G37" s="312">
        <f t="shared" si="0"/>
        <v>46.947</v>
      </c>
      <c r="H37" s="321" t="s">
        <v>7</v>
      </c>
      <c r="I37" s="321" t="s">
        <v>7</v>
      </c>
      <c r="J37" s="321" t="s">
        <v>7</v>
      </c>
      <c r="K37" s="321" t="s">
        <v>7</v>
      </c>
      <c r="L37" s="321" t="s">
        <v>7</v>
      </c>
    </row>
    <row r="38" spans="1:12" s="303" customFormat="1" ht="12.75">
      <c r="A38" s="295" t="s">
        <v>905</v>
      </c>
      <c r="B38" s="296" t="s">
        <v>906</v>
      </c>
      <c r="C38" s="312">
        <v>1077.55</v>
      </c>
      <c r="D38" s="312">
        <v>24.583</v>
      </c>
      <c r="E38" s="320">
        <v>1012.731</v>
      </c>
      <c r="F38" s="316">
        <v>995.467</v>
      </c>
      <c r="G38" s="312">
        <f t="shared" si="0"/>
        <v>41.847000000000094</v>
      </c>
      <c r="H38" s="321" t="s">
        <v>7</v>
      </c>
      <c r="I38" s="321" t="s">
        <v>7</v>
      </c>
      <c r="J38" s="321" t="s">
        <v>7</v>
      </c>
      <c r="K38" s="321" t="s">
        <v>7</v>
      </c>
      <c r="L38" s="321" t="s">
        <v>7</v>
      </c>
    </row>
    <row r="39" spans="1:12" s="303" customFormat="1" ht="12.75">
      <c r="A39" s="295" t="s">
        <v>907</v>
      </c>
      <c r="B39" s="297" t="s">
        <v>908</v>
      </c>
      <c r="C39" s="312">
        <v>0</v>
      </c>
      <c r="D39" s="312">
        <v>0</v>
      </c>
      <c r="E39" s="312"/>
      <c r="F39" s="312">
        <v>0</v>
      </c>
      <c r="G39" s="312">
        <f t="shared" si="0"/>
        <v>0</v>
      </c>
      <c r="H39" s="321" t="s">
        <v>7</v>
      </c>
      <c r="I39" s="321" t="s">
        <v>7</v>
      </c>
      <c r="J39" s="321" t="s">
        <v>7</v>
      </c>
      <c r="K39" s="321" t="s">
        <v>7</v>
      </c>
      <c r="L39" s="321" t="s">
        <v>7</v>
      </c>
    </row>
    <row r="40" spans="1:12" ht="12.75">
      <c r="A40" s="295" t="s">
        <v>909</v>
      </c>
      <c r="B40" s="297" t="s">
        <v>910</v>
      </c>
      <c r="C40" s="312">
        <v>0</v>
      </c>
      <c r="D40" s="312">
        <v>0</v>
      </c>
      <c r="E40" s="312"/>
      <c r="F40" s="312">
        <v>0</v>
      </c>
      <c r="G40" s="312">
        <f t="shared" si="0"/>
        <v>0</v>
      </c>
      <c r="H40" s="321" t="s">
        <v>7</v>
      </c>
      <c r="I40" s="321" t="s">
        <v>7</v>
      </c>
      <c r="J40" s="321" t="s">
        <v>7</v>
      </c>
      <c r="K40" s="321" t="s">
        <v>7</v>
      </c>
      <c r="L40" s="321" t="s">
        <v>7</v>
      </c>
    </row>
    <row r="41" spans="1:12" ht="12.75">
      <c r="A41" s="295" t="s">
        <v>911</v>
      </c>
      <c r="B41" s="297" t="s">
        <v>912</v>
      </c>
      <c r="C41" s="312">
        <v>0</v>
      </c>
      <c r="D41" s="312">
        <v>0</v>
      </c>
      <c r="E41" s="312"/>
      <c r="F41" s="312">
        <v>0</v>
      </c>
      <c r="G41" s="312">
        <f t="shared" si="0"/>
        <v>0</v>
      </c>
      <c r="H41" s="321" t="s">
        <v>7</v>
      </c>
      <c r="I41" s="321" t="s">
        <v>7</v>
      </c>
      <c r="J41" s="321" t="s">
        <v>7</v>
      </c>
      <c r="K41" s="321" t="s">
        <v>7</v>
      </c>
      <c r="L41" s="321" t="s">
        <v>7</v>
      </c>
    </row>
    <row r="42" spans="1:12" ht="12.75">
      <c r="A42" s="295" t="s">
        <v>913</v>
      </c>
      <c r="B42" s="297" t="s">
        <v>914</v>
      </c>
      <c r="C42" s="312">
        <v>0</v>
      </c>
      <c r="D42" s="312">
        <v>0</v>
      </c>
      <c r="E42" s="312"/>
      <c r="F42" s="312">
        <v>0</v>
      </c>
      <c r="G42" s="312">
        <f t="shared" si="0"/>
        <v>0</v>
      </c>
      <c r="H42" s="321" t="s">
        <v>7</v>
      </c>
      <c r="I42" s="321" t="s">
        <v>7</v>
      </c>
      <c r="J42" s="321" t="s">
        <v>7</v>
      </c>
      <c r="K42" s="321" t="s">
        <v>7</v>
      </c>
      <c r="L42" s="321" t="s">
        <v>7</v>
      </c>
    </row>
    <row r="43" spans="1:12" ht="38.25">
      <c r="A43" s="295" t="s">
        <v>915</v>
      </c>
      <c r="B43" s="297" t="s">
        <v>916</v>
      </c>
      <c r="C43" s="312">
        <v>0</v>
      </c>
      <c r="D43" s="312">
        <v>0</v>
      </c>
      <c r="E43" s="312"/>
      <c r="F43" s="312">
        <v>0</v>
      </c>
      <c r="G43" s="312">
        <f t="shared" si="0"/>
        <v>0</v>
      </c>
      <c r="H43" s="321" t="s">
        <v>7</v>
      </c>
      <c r="I43" s="321" t="s">
        <v>7</v>
      </c>
      <c r="J43" s="321" t="s">
        <v>7</v>
      </c>
      <c r="K43" s="321" t="s">
        <v>7</v>
      </c>
      <c r="L43" s="321" t="s">
        <v>7</v>
      </c>
    </row>
    <row r="44" spans="1:12" ht="25.5">
      <c r="A44" s="295" t="s">
        <v>917</v>
      </c>
      <c r="B44" s="297" t="s">
        <v>918</v>
      </c>
      <c r="C44" s="312">
        <v>0</v>
      </c>
      <c r="D44" s="312">
        <v>0</v>
      </c>
      <c r="E44" s="312"/>
      <c r="F44" s="312">
        <v>0</v>
      </c>
      <c r="G44" s="312">
        <f t="shared" si="0"/>
        <v>0</v>
      </c>
      <c r="H44" s="321" t="s">
        <v>7</v>
      </c>
      <c r="I44" s="321" t="s">
        <v>7</v>
      </c>
      <c r="J44" s="321" t="s">
        <v>7</v>
      </c>
      <c r="K44" s="321" t="s">
        <v>7</v>
      </c>
      <c r="L44" s="321" t="s">
        <v>7</v>
      </c>
    </row>
    <row r="45" spans="1:12" ht="12.75">
      <c r="A45" s="229" t="s">
        <v>19</v>
      </c>
      <c r="B45" s="307"/>
      <c r="C45" s="539">
        <f>SUM(C12:C44)</f>
        <v>44884.70199999999</v>
      </c>
      <c r="D45" s="541">
        <f>SUM(D12:D44)</f>
        <v>799.583</v>
      </c>
      <c r="E45" s="312">
        <f>SUM(E12:E44)</f>
        <v>38546.93339999999</v>
      </c>
      <c r="F45" s="312">
        <f>SUM(F12:F44)</f>
        <v>38007.606999999996</v>
      </c>
      <c r="G45" s="312">
        <f>SUM(G12:G44)</f>
        <v>1338.9094000000005</v>
      </c>
      <c r="H45" s="321" t="s">
        <v>7</v>
      </c>
      <c r="I45" s="321" t="s">
        <v>7</v>
      </c>
      <c r="J45" s="321" t="s">
        <v>7</v>
      </c>
      <c r="K45" s="321" t="s">
        <v>7</v>
      </c>
      <c r="L45" s="321" t="s">
        <v>7</v>
      </c>
    </row>
    <row r="46" spans="1:12" ht="12.75">
      <c r="A46" s="20" t="s">
        <v>754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1:12" ht="15.75" customHeight="1">
      <c r="A47" s="303"/>
      <c r="B47" s="303"/>
      <c r="C47" s="303"/>
      <c r="D47" s="303"/>
      <c r="E47" s="332"/>
      <c r="F47" s="332"/>
      <c r="G47" s="303"/>
      <c r="H47" s="303"/>
      <c r="I47" s="303"/>
      <c r="J47" s="303"/>
      <c r="K47" s="303"/>
      <c r="L47" s="303"/>
    </row>
    <row r="48" spans="1:12" ht="15.75" customHeight="1">
      <c r="A48" s="303"/>
      <c r="B48" s="303"/>
      <c r="C48" s="332"/>
      <c r="D48" s="303"/>
      <c r="E48" s="332"/>
      <c r="F48" s="332"/>
      <c r="G48" s="332"/>
      <c r="H48" s="303"/>
      <c r="I48" s="303"/>
      <c r="J48" s="303"/>
      <c r="K48" s="303"/>
      <c r="L48" s="303"/>
    </row>
    <row r="49" spans="1:12" ht="14.25" customHeight="1">
      <c r="A49" s="703" t="s">
        <v>13</v>
      </c>
      <c r="B49" s="703"/>
      <c r="C49" s="703"/>
      <c r="D49" s="703"/>
      <c r="E49" s="703"/>
      <c r="F49" s="703"/>
      <c r="G49" s="703"/>
      <c r="H49" s="703"/>
      <c r="I49" s="703"/>
      <c r="J49" s="703"/>
      <c r="K49" s="703"/>
      <c r="L49" s="703"/>
    </row>
    <row r="50" spans="1:12" ht="12.75">
      <c r="A50" s="703" t="s">
        <v>14</v>
      </c>
      <c r="B50" s="703"/>
      <c r="C50" s="703"/>
      <c r="D50" s="703"/>
      <c r="E50" s="703"/>
      <c r="F50" s="703"/>
      <c r="G50" s="703"/>
      <c r="H50" s="703"/>
      <c r="I50" s="703"/>
      <c r="J50" s="703"/>
      <c r="K50" s="703"/>
      <c r="L50" s="703"/>
    </row>
    <row r="51" spans="1:12" ht="12.75">
      <c r="A51" s="703" t="s">
        <v>20</v>
      </c>
      <c r="B51" s="703"/>
      <c r="C51" s="703"/>
      <c r="D51" s="703"/>
      <c r="E51" s="703"/>
      <c r="F51" s="703"/>
      <c r="G51" s="703"/>
      <c r="H51" s="703"/>
      <c r="I51" s="703"/>
      <c r="J51" s="703"/>
      <c r="K51" s="703"/>
      <c r="L51" s="703"/>
    </row>
    <row r="52" spans="1:13" ht="12.75">
      <c r="A52" s="303" t="s">
        <v>23</v>
      </c>
      <c r="B52" s="303"/>
      <c r="C52" s="303"/>
      <c r="D52" s="303"/>
      <c r="E52" s="303"/>
      <c r="F52" s="303"/>
      <c r="J52" s="701" t="s">
        <v>86</v>
      </c>
      <c r="K52" s="701"/>
      <c r="L52" s="701"/>
      <c r="M52" s="701"/>
    </row>
    <row r="53" ht="12.75">
      <c r="A53" s="303"/>
    </row>
    <row r="54" spans="1:12" ht="12.75">
      <c r="A54" s="705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</row>
  </sheetData>
  <sheetProtection/>
  <mergeCells count="16">
    <mergeCell ref="I8:L8"/>
    <mergeCell ref="A51:L51"/>
    <mergeCell ref="A54:L54"/>
    <mergeCell ref="A9:A10"/>
    <mergeCell ref="B9:B10"/>
    <mergeCell ref="C9:G9"/>
    <mergeCell ref="H9:L9"/>
    <mergeCell ref="A49:L49"/>
    <mergeCell ref="A50:L50"/>
    <mergeCell ref="J52:M52"/>
    <mergeCell ref="F7:L7"/>
    <mergeCell ref="A7:B7"/>
    <mergeCell ref="L1:M1"/>
    <mergeCell ref="A2:L2"/>
    <mergeCell ref="A3:L3"/>
    <mergeCell ref="A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5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SheetLayoutView="70" zoomScalePageLayoutView="0" workbookViewId="0" topLeftCell="A25">
      <selection activeCell="A50" sqref="A50:K50"/>
    </sheetView>
  </sheetViews>
  <sheetFormatPr defaultColWidth="9.140625" defaultRowHeight="12.75"/>
  <cols>
    <col min="1" max="1" width="5.7109375" style="338" customWidth="1"/>
    <col min="2" max="2" width="12.421875" style="338" customWidth="1"/>
    <col min="3" max="3" width="13.00390625" style="338" customWidth="1"/>
    <col min="4" max="4" width="12.00390625" style="338" customWidth="1"/>
    <col min="5" max="5" width="12.421875" style="338" customWidth="1"/>
    <col min="6" max="6" width="12.7109375" style="338" customWidth="1"/>
    <col min="7" max="7" width="13.140625" style="338" customWidth="1"/>
    <col min="8" max="8" width="12.7109375" style="338" customWidth="1"/>
    <col min="9" max="10" width="12.140625" style="338" customWidth="1"/>
    <col min="11" max="11" width="16.57421875" style="338" customWidth="1"/>
    <col min="12" max="12" width="13.140625" style="338" customWidth="1"/>
    <col min="13" max="13" width="12.7109375" style="338" customWidth="1"/>
    <col min="14" max="16384" width="9.140625" style="338" customWidth="1"/>
  </cols>
  <sheetData>
    <row r="1" spans="11:13" ht="12.75">
      <c r="K1" s="706" t="s">
        <v>213</v>
      </c>
      <c r="L1" s="706"/>
      <c r="M1" s="706"/>
    </row>
    <row r="2" ht="12.75" customHeight="1"/>
    <row r="3" spans="2:11" ht="15.75">
      <c r="B3" s="729" t="s">
        <v>0</v>
      </c>
      <c r="C3" s="729"/>
      <c r="D3" s="729"/>
      <c r="E3" s="729"/>
      <c r="F3" s="729"/>
      <c r="G3" s="729"/>
      <c r="H3" s="729"/>
      <c r="I3" s="729"/>
      <c r="J3" s="729"/>
      <c r="K3" s="729"/>
    </row>
    <row r="4" spans="2:11" ht="20.25">
      <c r="B4" s="730" t="s">
        <v>656</v>
      </c>
      <c r="C4" s="730"/>
      <c r="D4" s="730"/>
      <c r="E4" s="730"/>
      <c r="F4" s="730"/>
      <c r="G4" s="730"/>
      <c r="H4" s="730"/>
      <c r="I4" s="730"/>
      <c r="J4" s="730"/>
      <c r="K4" s="730"/>
    </row>
    <row r="5" ht="10.5" customHeight="1"/>
    <row r="6" spans="1:11" ht="15.75">
      <c r="A6" s="339" t="s">
        <v>676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spans="2:13" ht="15.75">
      <c r="B7" s="340"/>
      <c r="C7" s="340"/>
      <c r="D7" s="340"/>
      <c r="E7" s="340"/>
      <c r="F7" s="340"/>
      <c r="G7" s="340"/>
      <c r="H7" s="340"/>
      <c r="L7" s="728" t="s">
        <v>193</v>
      </c>
      <c r="M7" s="728"/>
    </row>
    <row r="8" spans="1:13" ht="15.75">
      <c r="A8" s="701" t="s">
        <v>919</v>
      </c>
      <c r="B8" s="701"/>
      <c r="C8" s="340"/>
      <c r="D8" s="340"/>
      <c r="E8" s="340"/>
      <c r="F8" s="340"/>
      <c r="G8" s="698" t="s">
        <v>828</v>
      </c>
      <c r="H8" s="698"/>
      <c r="I8" s="698"/>
      <c r="J8" s="698"/>
      <c r="K8" s="698"/>
      <c r="L8" s="698"/>
      <c r="M8" s="698"/>
    </row>
    <row r="9" spans="1:13" ht="12.75">
      <c r="A9" s="725" t="s">
        <v>26</v>
      </c>
      <c r="B9" s="723" t="s">
        <v>3</v>
      </c>
      <c r="C9" s="724" t="s">
        <v>677</v>
      </c>
      <c r="D9" s="724" t="s">
        <v>675</v>
      </c>
      <c r="E9" s="724" t="s">
        <v>227</v>
      </c>
      <c r="F9" s="724" t="s">
        <v>226</v>
      </c>
      <c r="G9" s="724"/>
      <c r="H9" s="724" t="s">
        <v>190</v>
      </c>
      <c r="I9" s="724"/>
      <c r="J9" s="725" t="s">
        <v>447</v>
      </c>
      <c r="K9" s="724" t="s">
        <v>192</v>
      </c>
      <c r="L9" s="724" t="s">
        <v>423</v>
      </c>
      <c r="M9" s="724" t="s">
        <v>247</v>
      </c>
    </row>
    <row r="10" spans="1:13" ht="12.75">
      <c r="A10" s="726"/>
      <c r="B10" s="723"/>
      <c r="C10" s="724"/>
      <c r="D10" s="724"/>
      <c r="E10" s="724"/>
      <c r="F10" s="724"/>
      <c r="G10" s="724"/>
      <c r="H10" s="724"/>
      <c r="I10" s="724"/>
      <c r="J10" s="726"/>
      <c r="K10" s="724"/>
      <c r="L10" s="724"/>
      <c r="M10" s="724"/>
    </row>
    <row r="11" spans="1:13" ht="27" customHeight="1">
      <c r="A11" s="727"/>
      <c r="B11" s="723"/>
      <c r="C11" s="724"/>
      <c r="D11" s="724"/>
      <c r="E11" s="724"/>
      <c r="F11" s="341" t="s">
        <v>191</v>
      </c>
      <c r="G11" s="341" t="s">
        <v>248</v>
      </c>
      <c r="H11" s="341" t="s">
        <v>191</v>
      </c>
      <c r="I11" s="341" t="s">
        <v>248</v>
      </c>
      <c r="J11" s="727"/>
      <c r="K11" s="724"/>
      <c r="L11" s="724"/>
      <c r="M11" s="724"/>
    </row>
    <row r="12" spans="1:13" ht="12.75">
      <c r="A12" s="342">
        <v>1</v>
      </c>
      <c r="B12" s="342">
        <v>2</v>
      </c>
      <c r="C12" s="342">
        <v>3</v>
      </c>
      <c r="D12" s="342">
        <v>4</v>
      </c>
      <c r="E12" s="342">
        <v>5</v>
      </c>
      <c r="F12" s="342">
        <v>6</v>
      </c>
      <c r="G12" s="342">
        <v>7</v>
      </c>
      <c r="H12" s="342">
        <v>8</v>
      </c>
      <c r="I12" s="342">
        <v>9</v>
      </c>
      <c r="J12" s="342"/>
      <c r="K12" s="342">
        <v>10</v>
      </c>
      <c r="L12" s="343">
        <v>11</v>
      </c>
      <c r="M12" s="343">
        <v>12</v>
      </c>
    </row>
    <row r="13" spans="1:13" ht="12.75">
      <c r="A13" s="295" t="s">
        <v>273</v>
      </c>
      <c r="B13" s="296" t="s">
        <v>868</v>
      </c>
      <c r="C13" s="312">
        <v>97.97</v>
      </c>
      <c r="D13" s="322">
        <v>10.76</v>
      </c>
      <c r="E13" s="322">
        <v>86.24</v>
      </c>
      <c r="F13" s="312">
        <v>2809.3410000000003</v>
      </c>
      <c r="G13" s="322">
        <f>ROUND(F13*3000/100000,2)</f>
        <v>84.28</v>
      </c>
      <c r="H13" s="298">
        <v>2809.3410000000003</v>
      </c>
      <c r="I13" s="322">
        <v>84.28023</v>
      </c>
      <c r="J13" s="323">
        <f>G13-I13</f>
        <v>-0.00023000000000195087</v>
      </c>
      <c r="K13" s="322">
        <f aca="true" t="shared" si="0" ref="K13:K45">D13+E13-I13</f>
        <v>12.719769999999997</v>
      </c>
      <c r="L13" s="322">
        <v>0</v>
      </c>
      <c r="M13" s="322">
        <v>0</v>
      </c>
    </row>
    <row r="14" spans="1:13" ht="12.75">
      <c r="A14" s="295" t="s">
        <v>274</v>
      </c>
      <c r="B14" s="296" t="s">
        <v>869</v>
      </c>
      <c r="C14" s="312">
        <v>182.05</v>
      </c>
      <c r="D14" s="322">
        <v>11.84</v>
      </c>
      <c r="E14" s="322">
        <v>160.25</v>
      </c>
      <c r="F14" s="312">
        <v>5492.5689999999995</v>
      </c>
      <c r="G14" s="322">
        <f aca="true" t="shared" si="1" ref="G14:G46">ROUND(F14*3000/100000,2)</f>
        <v>164.78</v>
      </c>
      <c r="H14" s="298">
        <v>5492.5689999999995</v>
      </c>
      <c r="I14" s="322">
        <v>164.77707</v>
      </c>
      <c r="J14" s="323">
        <f aca="true" t="shared" si="2" ref="J14:J45">G14-I14</f>
        <v>0.0029299999999921056</v>
      </c>
      <c r="K14" s="322">
        <f t="shared" si="0"/>
        <v>7.312929999999994</v>
      </c>
      <c r="L14" s="322">
        <v>0</v>
      </c>
      <c r="M14" s="322">
        <v>0</v>
      </c>
    </row>
    <row r="15" spans="1:13" ht="12.75">
      <c r="A15" s="295" t="s">
        <v>275</v>
      </c>
      <c r="B15" s="296" t="s">
        <v>870</v>
      </c>
      <c r="C15" s="312">
        <v>75.82</v>
      </c>
      <c r="D15" s="322">
        <v>8.32</v>
      </c>
      <c r="E15" s="322">
        <v>66.74</v>
      </c>
      <c r="F15" s="312">
        <v>2052.063</v>
      </c>
      <c r="G15" s="322">
        <f t="shared" si="1"/>
        <v>61.56</v>
      </c>
      <c r="H15" s="298">
        <v>2052.063</v>
      </c>
      <c r="I15" s="322">
        <v>61.56189</v>
      </c>
      <c r="J15" s="323">
        <f t="shared" si="2"/>
        <v>-0.0018899999999959505</v>
      </c>
      <c r="K15" s="322">
        <f t="shared" si="0"/>
        <v>13.498110000000004</v>
      </c>
      <c r="L15" s="322">
        <v>0</v>
      </c>
      <c r="M15" s="322">
        <v>0</v>
      </c>
    </row>
    <row r="16" spans="1:13" ht="12.75">
      <c r="A16" s="295" t="s">
        <v>276</v>
      </c>
      <c r="B16" s="296" t="s">
        <v>871</v>
      </c>
      <c r="C16" s="312">
        <v>175.31</v>
      </c>
      <c r="D16" s="322">
        <v>19.35</v>
      </c>
      <c r="E16" s="322">
        <v>154.32</v>
      </c>
      <c r="F16" s="312">
        <v>5100.885</v>
      </c>
      <c r="G16" s="322">
        <f t="shared" si="1"/>
        <v>153.03</v>
      </c>
      <c r="H16" s="298">
        <v>5100.885</v>
      </c>
      <c r="I16" s="322">
        <v>153.02655</v>
      </c>
      <c r="J16" s="323">
        <f t="shared" si="2"/>
        <v>0.003450000000015052</v>
      </c>
      <c r="K16" s="322">
        <f t="shared" si="0"/>
        <v>20.64345</v>
      </c>
      <c r="L16" s="322">
        <v>0</v>
      </c>
      <c r="M16" s="322">
        <v>0</v>
      </c>
    </row>
    <row r="17" spans="1:13" ht="12.75">
      <c r="A17" s="295" t="s">
        <v>277</v>
      </c>
      <c r="B17" s="296" t="s">
        <v>872</v>
      </c>
      <c r="C17" s="312">
        <v>59.23</v>
      </c>
      <c r="D17" s="322">
        <v>7.05</v>
      </c>
      <c r="E17" s="322">
        <v>52.14</v>
      </c>
      <c r="F17" s="312">
        <v>1674.1</v>
      </c>
      <c r="G17" s="322">
        <f t="shared" si="1"/>
        <v>50.22</v>
      </c>
      <c r="H17" s="298">
        <v>1674.1</v>
      </c>
      <c r="I17" s="322">
        <v>50.223</v>
      </c>
      <c r="J17" s="323">
        <f t="shared" si="2"/>
        <v>-0.0030000000000001137</v>
      </c>
      <c r="K17" s="322">
        <f t="shared" si="0"/>
        <v>8.966999999999999</v>
      </c>
      <c r="L17" s="322">
        <v>0</v>
      </c>
      <c r="M17" s="322">
        <v>0</v>
      </c>
    </row>
    <row r="18" spans="1:13" ht="12.75">
      <c r="A18" s="295" t="s">
        <v>278</v>
      </c>
      <c r="B18" s="296" t="s">
        <v>873</v>
      </c>
      <c r="C18" s="312">
        <v>99.93</v>
      </c>
      <c r="D18" s="322">
        <v>10.97</v>
      </c>
      <c r="E18" s="322">
        <v>87.96</v>
      </c>
      <c r="F18" s="312">
        <v>2970.2610000000004</v>
      </c>
      <c r="G18" s="322">
        <f t="shared" si="1"/>
        <v>89.11</v>
      </c>
      <c r="H18" s="298">
        <v>2970.2610000000004</v>
      </c>
      <c r="I18" s="322">
        <v>89.10783</v>
      </c>
      <c r="J18" s="323">
        <f t="shared" si="2"/>
        <v>0.0021699999999924557</v>
      </c>
      <c r="K18" s="322">
        <f t="shared" si="0"/>
        <v>9.822169999999986</v>
      </c>
      <c r="L18" s="322">
        <v>0</v>
      </c>
      <c r="M18" s="322">
        <v>0</v>
      </c>
    </row>
    <row r="19" spans="1:13" ht="12.75">
      <c r="A19" s="295" t="s">
        <v>279</v>
      </c>
      <c r="B19" s="296" t="s">
        <v>874</v>
      </c>
      <c r="C19" s="312">
        <v>84.75</v>
      </c>
      <c r="D19" s="322">
        <v>9.3</v>
      </c>
      <c r="E19" s="322">
        <v>74.6</v>
      </c>
      <c r="F19" s="312">
        <v>2629.34</v>
      </c>
      <c r="G19" s="322">
        <f t="shared" si="1"/>
        <v>78.88</v>
      </c>
      <c r="H19" s="298">
        <v>2629.34</v>
      </c>
      <c r="I19" s="322">
        <v>78.8802</v>
      </c>
      <c r="J19" s="323">
        <f t="shared" si="2"/>
        <v>-0.0002000000000066393</v>
      </c>
      <c r="K19" s="322">
        <f t="shared" si="0"/>
        <v>5.019799999999989</v>
      </c>
      <c r="L19" s="322">
        <v>0</v>
      </c>
      <c r="M19" s="322">
        <v>0</v>
      </c>
    </row>
    <row r="20" spans="1:13" ht="12.75">
      <c r="A20" s="295" t="s">
        <v>280</v>
      </c>
      <c r="B20" s="296" t="s">
        <v>875</v>
      </c>
      <c r="C20" s="312">
        <v>260.06</v>
      </c>
      <c r="D20" s="322">
        <v>42.32</v>
      </c>
      <c r="E20" s="322">
        <v>238.92</v>
      </c>
      <c r="F20" s="312">
        <v>9144.953</v>
      </c>
      <c r="G20" s="322">
        <f t="shared" si="1"/>
        <v>274.35</v>
      </c>
      <c r="H20" s="298">
        <v>9144.953</v>
      </c>
      <c r="I20" s="322">
        <v>274.34859</v>
      </c>
      <c r="J20" s="323">
        <f t="shared" si="2"/>
        <v>0.0014100000000212276</v>
      </c>
      <c r="K20" s="322">
        <f t="shared" si="0"/>
        <v>6.891410000000008</v>
      </c>
      <c r="L20" s="322">
        <v>0</v>
      </c>
      <c r="M20" s="322">
        <v>0</v>
      </c>
    </row>
    <row r="21" spans="1:13" ht="12.75">
      <c r="A21" s="295" t="s">
        <v>299</v>
      </c>
      <c r="B21" s="296" t="s">
        <v>876</v>
      </c>
      <c r="C21" s="312">
        <v>100.02</v>
      </c>
      <c r="D21" s="322">
        <v>10.98</v>
      </c>
      <c r="E21" s="322">
        <v>88.04</v>
      </c>
      <c r="F21" s="312">
        <v>3111.8269999999998</v>
      </c>
      <c r="G21" s="322">
        <f t="shared" si="1"/>
        <v>93.35</v>
      </c>
      <c r="H21" s="298">
        <v>3111.8269999999998</v>
      </c>
      <c r="I21" s="322">
        <v>93.35481</v>
      </c>
      <c r="J21" s="323">
        <f t="shared" si="2"/>
        <v>-0.004810000000006198</v>
      </c>
      <c r="K21" s="322">
        <f t="shared" si="0"/>
        <v>5.66519000000001</v>
      </c>
      <c r="L21" s="322">
        <v>0</v>
      </c>
      <c r="M21" s="322">
        <v>0</v>
      </c>
    </row>
    <row r="22" spans="1:13" ht="12.75">
      <c r="A22" s="295" t="s">
        <v>300</v>
      </c>
      <c r="B22" s="296" t="s">
        <v>877</v>
      </c>
      <c r="C22" s="312">
        <v>20.63</v>
      </c>
      <c r="D22" s="322">
        <v>2.27</v>
      </c>
      <c r="E22" s="322">
        <v>18.16</v>
      </c>
      <c r="F22" s="312">
        <v>620.234</v>
      </c>
      <c r="G22" s="322">
        <f t="shared" si="1"/>
        <v>18.61</v>
      </c>
      <c r="H22" s="298">
        <v>620.234</v>
      </c>
      <c r="I22" s="322">
        <v>18.60702</v>
      </c>
      <c r="J22" s="323">
        <f t="shared" si="2"/>
        <v>0.002980000000000871</v>
      </c>
      <c r="K22" s="322">
        <f t="shared" si="0"/>
        <v>1.8229800000000012</v>
      </c>
      <c r="L22" s="322">
        <v>0</v>
      </c>
      <c r="M22" s="322">
        <v>0</v>
      </c>
    </row>
    <row r="23" spans="1:13" ht="12.75">
      <c r="A23" s="295" t="s">
        <v>301</v>
      </c>
      <c r="B23" s="296" t="s">
        <v>878</v>
      </c>
      <c r="C23" s="312">
        <v>118.74</v>
      </c>
      <c r="D23" s="322">
        <v>13.09</v>
      </c>
      <c r="E23" s="322">
        <v>104.52</v>
      </c>
      <c r="F23" s="312">
        <v>3277.321</v>
      </c>
      <c r="G23" s="322">
        <f t="shared" si="1"/>
        <v>98.32</v>
      </c>
      <c r="H23" s="298">
        <v>3277.321</v>
      </c>
      <c r="I23" s="322">
        <v>98.31963</v>
      </c>
      <c r="J23" s="323">
        <f t="shared" si="2"/>
        <v>0.00036999999998954536</v>
      </c>
      <c r="K23" s="322">
        <f t="shared" si="0"/>
        <v>19.290369999999996</v>
      </c>
      <c r="L23" s="322">
        <v>0</v>
      </c>
      <c r="M23" s="322">
        <v>0</v>
      </c>
    </row>
    <row r="24" spans="1:13" ht="12.75">
      <c r="A24" s="295" t="s">
        <v>329</v>
      </c>
      <c r="B24" s="296" t="s">
        <v>879</v>
      </c>
      <c r="C24" s="312">
        <v>92.2</v>
      </c>
      <c r="D24" s="322">
        <v>10.12</v>
      </c>
      <c r="E24" s="322">
        <v>81.16</v>
      </c>
      <c r="F24" s="312">
        <v>2863.209</v>
      </c>
      <c r="G24" s="322">
        <f t="shared" si="1"/>
        <v>85.9</v>
      </c>
      <c r="H24" s="298">
        <v>2863.209</v>
      </c>
      <c r="I24" s="322">
        <v>85.89627</v>
      </c>
      <c r="J24" s="323">
        <f t="shared" si="2"/>
        <v>0.003730000000004452</v>
      </c>
      <c r="K24" s="322">
        <f t="shared" si="0"/>
        <v>5.38373</v>
      </c>
      <c r="L24" s="322">
        <v>0</v>
      </c>
      <c r="M24" s="322">
        <v>0</v>
      </c>
    </row>
    <row r="25" spans="1:13" ht="12.75">
      <c r="A25" s="295" t="s">
        <v>330</v>
      </c>
      <c r="B25" s="296" t="s">
        <v>880</v>
      </c>
      <c r="C25" s="312">
        <v>84.38</v>
      </c>
      <c r="D25" s="322">
        <v>9.26</v>
      </c>
      <c r="E25" s="322">
        <v>64.27</v>
      </c>
      <c r="F25" s="312">
        <v>1437.922</v>
      </c>
      <c r="G25" s="322">
        <f t="shared" si="1"/>
        <v>43.14</v>
      </c>
      <c r="H25" s="298">
        <v>1437.922</v>
      </c>
      <c r="I25" s="322">
        <v>43.13766</v>
      </c>
      <c r="J25" s="323">
        <f t="shared" si="2"/>
        <v>0.0023400000000037835</v>
      </c>
      <c r="K25" s="322">
        <f t="shared" si="0"/>
        <v>30.392340000000004</v>
      </c>
      <c r="L25" s="322">
        <v>10</v>
      </c>
      <c r="M25" s="313" t="s">
        <v>966</v>
      </c>
    </row>
    <row r="26" spans="1:13" ht="12.75">
      <c r="A26" s="295" t="s">
        <v>331</v>
      </c>
      <c r="B26" s="296" t="s">
        <v>881</v>
      </c>
      <c r="C26" s="312">
        <v>88.94</v>
      </c>
      <c r="D26" s="322">
        <v>9.76</v>
      </c>
      <c r="E26" s="322">
        <v>78.29</v>
      </c>
      <c r="F26" s="312">
        <v>2744.928</v>
      </c>
      <c r="G26" s="322">
        <f t="shared" si="1"/>
        <v>82.35</v>
      </c>
      <c r="H26" s="298">
        <v>2744.928</v>
      </c>
      <c r="I26" s="322">
        <v>82.34784</v>
      </c>
      <c r="J26" s="323">
        <f t="shared" si="2"/>
        <v>0.0021599999999892816</v>
      </c>
      <c r="K26" s="322">
        <f t="shared" si="0"/>
        <v>5.702160000000006</v>
      </c>
      <c r="L26" s="322">
        <v>0</v>
      </c>
      <c r="M26" s="322">
        <v>0</v>
      </c>
    </row>
    <row r="27" spans="1:13" ht="12.75">
      <c r="A27" s="295" t="s">
        <v>332</v>
      </c>
      <c r="B27" s="296" t="s">
        <v>882</v>
      </c>
      <c r="C27" s="312">
        <v>72.94</v>
      </c>
      <c r="D27" s="322">
        <v>8.02</v>
      </c>
      <c r="E27" s="322">
        <v>64.2</v>
      </c>
      <c r="F27" s="312">
        <v>2011.069</v>
      </c>
      <c r="G27" s="322">
        <f t="shared" si="1"/>
        <v>60.33</v>
      </c>
      <c r="H27" s="298">
        <v>1785.403</v>
      </c>
      <c r="I27" s="322">
        <v>60.33267</v>
      </c>
      <c r="J27" s="323">
        <f t="shared" si="2"/>
        <v>-0.0026700000000019486</v>
      </c>
      <c r="K27" s="322">
        <f t="shared" si="0"/>
        <v>11.887329999999999</v>
      </c>
      <c r="L27" s="322">
        <v>0</v>
      </c>
      <c r="M27" s="322">
        <v>0</v>
      </c>
    </row>
    <row r="28" spans="1:13" ht="12.75">
      <c r="A28" s="295" t="s">
        <v>883</v>
      </c>
      <c r="B28" s="296" t="s">
        <v>884</v>
      </c>
      <c r="C28" s="312">
        <v>142.84</v>
      </c>
      <c r="D28" s="322">
        <v>15.69</v>
      </c>
      <c r="E28" s="322">
        <v>115.73</v>
      </c>
      <c r="F28" s="312">
        <v>3309.046</v>
      </c>
      <c r="G28" s="322">
        <f t="shared" si="1"/>
        <v>99.27</v>
      </c>
      <c r="H28" s="298">
        <v>3534.712</v>
      </c>
      <c r="I28" s="322">
        <v>99.27078</v>
      </c>
      <c r="J28" s="323">
        <f t="shared" si="2"/>
        <v>-0.0007800000000059981</v>
      </c>
      <c r="K28" s="322">
        <f t="shared" si="0"/>
        <v>32.149220000000014</v>
      </c>
      <c r="L28" s="322">
        <v>0</v>
      </c>
      <c r="M28" s="322">
        <v>0</v>
      </c>
    </row>
    <row r="29" spans="1:13" ht="12.75">
      <c r="A29" s="295" t="s">
        <v>885</v>
      </c>
      <c r="B29" s="296" t="s">
        <v>886</v>
      </c>
      <c r="C29" s="312">
        <v>93.57</v>
      </c>
      <c r="D29" s="322">
        <v>10.27</v>
      </c>
      <c r="E29" s="322">
        <v>82.36</v>
      </c>
      <c r="F29" s="312">
        <v>2868.18145</v>
      </c>
      <c r="G29" s="322">
        <f t="shared" si="1"/>
        <v>86.05</v>
      </c>
      <c r="H29" s="298">
        <v>2868.18145</v>
      </c>
      <c r="I29" s="322">
        <v>86.04545</v>
      </c>
      <c r="J29" s="323">
        <f t="shared" si="2"/>
        <v>0.004549999999994725</v>
      </c>
      <c r="K29" s="322">
        <f t="shared" si="0"/>
        <v>6.584549999999993</v>
      </c>
      <c r="L29" s="322">
        <v>0</v>
      </c>
      <c r="M29" s="322">
        <v>0</v>
      </c>
    </row>
    <row r="30" spans="1:13" ht="12.75">
      <c r="A30" s="295" t="s">
        <v>887</v>
      </c>
      <c r="B30" s="296" t="s">
        <v>888</v>
      </c>
      <c r="C30" s="312">
        <v>134.83</v>
      </c>
      <c r="D30" s="322">
        <v>9</v>
      </c>
      <c r="E30" s="322">
        <v>118.68</v>
      </c>
      <c r="F30" s="312">
        <v>3856.716</v>
      </c>
      <c r="G30" s="322">
        <f t="shared" si="1"/>
        <v>115.7</v>
      </c>
      <c r="H30" s="298">
        <v>3856.716</v>
      </c>
      <c r="I30" s="322">
        <v>115.70148</v>
      </c>
      <c r="J30" s="323">
        <f t="shared" si="2"/>
        <v>-0.001480000000000814</v>
      </c>
      <c r="K30" s="322">
        <f t="shared" si="0"/>
        <v>11.978520000000003</v>
      </c>
      <c r="L30" s="322">
        <v>31</v>
      </c>
      <c r="M30" s="322">
        <v>84.72228</v>
      </c>
    </row>
    <row r="31" spans="1:13" ht="12.75">
      <c r="A31" s="295" t="s">
        <v>889</v>
      </c>
      <c r="B31" s="296" t="s">
        <v>890</v>
      </c>
      <c r="C31" s="312">
        <v>110.52</v>
      </c>
      <c r="D31" s="322">
        <v>12.13</v>
      </c>
      <c r="E31" s="322">
        <v>97.28</v>
      </c>
      <c r="F31" s="312">
        <v>3435.389</v>
      </c>
      <c r="G31" s="322">
        <f t="shared" si="1"/>
        <v>103.06</v>
      </c>
      <c r="H31" s="298">
        <v>3435.389</v>
      </c>
      <c r="I31" s="322">
        <v>103.06167</v>
      </c>
      <c r="J31" s="323">
        <f t="shared" si="2"/>
        <v>-0.0016700000000042792</v>
      </c>
      <c r="K31" s="322">
        <f t="shared" si="0"/>
        <v>6.34832999999999</v>
      </c>
      <c r="L31" s="322">
        <v>0</v>
      </c>
      <c r="M31" s="322">
        <v>0</v>
      </c>
    </row>
    <row r="32" spans="1:13" ht="12.75">
      <c r="A32" s="295" t="s">
        <v>891</v>
      </c>
      <c r="B32" s="296" t="s">
        <v>892</v>
      </c>
      <c r="C32" s="312">
        <v>134.21</v>
      </c>
      <c r="D32" s="322">
        <v>14.78</v>
      </c>
      <c r="E32" s="322">
        <v>118.14</v>
      </c>
      <c r="F32" s="312">
        <v>2717.318</v>
      </c>
      <c r="G32" s="322">
        <f t="shared" si="1"/>
        <v>81.52</v>
      </c>
      <c r="H32" s="298">
        <v>2717.318</v>
      </c>
      <c r="I32" s="322">
        <v>81.51954</v>
      </c>
      <c r="J32" s="323">
        <f t="shared" si="2"/>
        <v>0.0004599999999896909</v>
      </c>
      <c r="K32" s="322">
        <f t="shared" si="0"/>
        <v>51.40045999999998</v>
      </c>
      <c r="L32" s="322">
        <v>0</v>
      </c>
      <c r="M32" s="322">
        <v>0</v>
      </c>
    </row>
    <row r="33" spans="1:13" ht="12.75">
      <c r="A33" s="295" t="s">
        <v>893</v>
      </c>
      <c r="B33" s="296" t="s">
        <v>894</v>
      </c>
      <c r="C33" s="312">
        <v>102.88</v>
      </c>
      <c r="D33" s="322">
        <v>11.3</v>
      </c>
      <c r="E33" s="322">
        <v>100.56</v>
      </c>
      <c r="F33" s="312">
        <v>3520.1731</v>
      </c>
      <c r="G33" s="322">
        <f t="shared" si="1"/>
        <v>105.61</v>
      </c>
      <c r="H33" s="298">
        <v>3520.1731</v>
      </c>
      <c r="I33" s="322">
        <v>105.6052</v>
      </c>
      <c r="J33" s="323">
        <f t="shared" si="2"/>
        <v>0.004800000000003024</v>
      </c>
      <c r="K33" s="322">
        <f t="shared" si="0"/>
        <v>6.254800000000003</v>
      </c>
      <c r="L33" s="322">
        <v>0</v>
      </c>
      <c r="M33" s="322">
        <v>0</v>
      </c>
    </row>
    <row r="34" spans="1:13" ht="12.75">
      <c r="A34" s="295" t="s">
        <v>895</v>
      </c>
      <c r="B34" s="296" t="s">
        <v>896</v>
      </c>
      <c r="C34" s="312">
        <v>326.9</v>
      </c>
      <c r="D34" s="322">
        <v>35.58</v>
      </c>
      <c r="E34" s="322">
        <v>287.75</v>
      </c>
      <c r="F34" s="312">
        <v>9477.816050000001</v>
      </c>
      <c r="G34" s="322">
        <f t="shared" si="1"/>
        <v>284.33</v>
      </c>
      <c r="H34" s="298">
        <v>9477.816050000001</v>
      </c>
      <c r="I34" s="322">
        <v>284.33448</v>
      </c>
      <c r="J34" s="323">
        <f t="shared" si="2"/>
        <v>-0.004480000000000928</v>
      </c>
      <c r="K34" s="322">
        <f t="shared" si="0"/>
        <v>38.99552</v>
      </c>
      <c r="L34" s="322">
        <v>0</v>
      </c>
      <c r="M34" s="322">
        <v>0</v>
      </c>
    </row>
    <row r="35" spans="1:13" ht="12.75">
      <c r="A35" s="295" t="s">
        <v>897</v>
      </c>
      <c r="B35" s="296" t="s">
        <v>898</v>
      </c>
      <c r="C35" s="312">
        <v>76.24</v>
      </c>
      <c r="D35" s="322">
        <v>8.37</v>
      </c>
      <c r="E35" s="322">
        <v>67.11</v>
      </c>
      <c r="F35" s="312">
        <v>2154.1369999999997</v>
      </c>
      <c r="G35" s="322">
        <f t="shared" si="1"/>
        <v>64.62</v>
      </c>
      <c r="H35" s="298">
        <v>2154.1369999999997</v>
      </c>
      <c r="I35" s="322">
        <v>64.62411</v>
      </c>
      <c r="J35" s="323">
        <f t="shared" si="2"/>
        <v>-0.0041099999999971715</v>
      </c>
      <c r="K35" s="322">
        <f t="shared" si="0"/>
        <v>10.855890000000002</v>
      </c>
      <c r="L35" s="322">
        <v>0</v>
      </c>
      <c r="M35" s="322">
        <v>0</v>
      </c>
    </row>
    <row r="36" spans="1:13" ht="12.75">
      <c r="A36" s="295" t="s">
        <v>899</v>
      </c>
      <c r="B36" s="296" t="s">
        <v>900</v>
      </c>
      <c r="C36" s="312">
        <v>98.77</v>
      </c>
      <c r="D36" s="322">
        <v>10.81</v>
      </c>
      <c r="E36" s="322">
        <v>86.94</v>
      </c>
      <c r="F36" s="312">
        <v>2950.514</v>
      </c>
      <c r="G36" s="322">
        <f t="shared" si="1"/>
        <v>88.52</v>
      </c>
      <c r="H36" s="298">
        <v>2950.514</v>
      </c>
      <c r="I36" s="322">
        <v>88.51542</v>
      </c>
      <c r="J36" s="323">
        <f t="shared" si="2"/>
        <v>0.0045799999999900365</v>
      </c>
      <c r="K36" s="322">
        <f t="shared" si="0"/>
        <v>9.234579999999994</v>
      </c>
      <c r="L36" s="322">
        <v>0</v>
      </c>
      <c r="M36" s="322">
        <v>0</v>
      </c>
    </row>
    <row r="37" spans="1:13" ht="12.75">
      <c r="A37" s="295" t="s">
        <v>901</v>
      </c>
      <c r="B37" s="296" t="s">
        <v>902</v>
      </c>
      <c r="C37" s="312">
        <v>164.19</v>
      </c>
      <c r="D37" s="322">
        <v>18.03</v>
      </c>
      <c r="E37" s="322">
        <v>144.53</v>
      </c>
      <c r="F37" s="312">
        <v>4160.621</v>
      </c>
      <c r="G37" s="322">
        <f t="shared" si="1"/>
        <v>124.82</v>
      </c>
      <c r="H37" s="298">
        <v>4160.621</v>
      </c>
      <c r="I37" s="322">
        <v>124.81863</v>
      </c>
      <c r="J37" s="323">
        <f t="shared" si="2"/>
        <v>0.0013699999999943202</v>
      </c>
      <c r="K37" s="322">
        <f t="shared" si="0"/>
        <v>37.74137</v>
      </c>
      <c r="L37" s="322">
        <v>0</v>
      </c>
      <c r="M37" s="322">
        <v>34.92967</v>
      </c>
    </row>
    <row r="38" spans="1:13" ht="12.75">
      <c r="A38" s="295" t="s">
        <v>903</v>
      </c>
      <c r="B38" s="296" t="s">
        <v>904</v>
      </c>
      <c r="C38" s="312">
        <v>98.3</v>
      </c>
      <c r="D38" s="322">
        <v>10.79</v>
      </c>
      <c r="E38" s="322">
        <v>86.53</v>
      </c>
      <c r="F38" s="312">
        <v>2416.889</v>
      </c>
      <c r="G38" s="322">
        <f t="shared" si="1"/>
        <v>72.51</v>
      </c>
      <c r="H38" s="298">
        <v>2416.889</v>
      </c>
      <c r="I38" s="322">
        <v>72.50667</v>
      </c>
      <c r="J38" s="323">
        <f t="shared" si="2"/>
        <v>0.003330000000005384</v>
      </c>
      <c r="K38" s="322">
        <f t="shared" si="0"/>
        <v>24.813329999999993</v>
      </c>
      <c r="L38" s="322">
        <v>0</v>
      </c>
      <c r="M38" s="322">
        <v>0</v>
      </c>
    </row>
    <row r="39" spans="1:13" ht="12.75">
      <c r="A39" s="295" t="s">
        <v>905</v>
      </c>
      <c r="B39" s="296" t="s">
        <v>906</v>
      </c>
      <c r="C39" s="312">
        <v>76.71</v>
      </c>
      <c r="D39" s="322">
        <v>8.31</v>
      </c>
      <c r="E39" s="322">
        <v>67.53</v>
      </c>
      <c r="F39" s="312">
        <v>2451.648</v>
      </c>
      <c r="G39" s="322">
        <f t="shared" si="1"/>
        <v>73.55</v>
      </c>
      <c r="H39" s="298">
        <v>2451.648</v>
      </c>
      <c r="I39" s="322">
        <v>73.54944</v>
      </c>
      <c r="J39" s="323">
        <f t="shared" si="2"/>
        <v>0.0005599999999930105</v>
      </c>
      <c r="K39" s="322">
        <f t="shared" si="0"/>
        <v>2.2905599999999993</v>
      </c>
      <c r="L39" s="322">
        <v>0</v>
      </c>
      <c r="M39" s="322">
        <v>0</v>
      </c>
    </row>
    <row r="40" spans="1:13" ht="12.75">
      <c r="A40" s="295" t="s">
        <v>907</v>
      </c>
      <c r="B40" s="297" t="s">
        <v>908</v>
      </c>
      <c r="C40" s="312">
        <v>0</v>
      </c>
      <c r="D40" s="322">
        <v>0</v>
      </c>
      <c r="E40" s="322">
        <v>0</v>
      </c>
      <c r="F40" s="312">
        <v>0</v>
      </c>
      <c r="G40" s="322">
        <f t="shared" si="1"/>
        <v>0</v>
      </c>
      <c r="H40" s="322">
        <v>0</v>
      </c>
      <c r="I40" s="322">
        <v>0</v>
      </c>
      <c r="J40" s="323">
        <f t="shared" si="2"/>
        <v>0</v>
      </c>
      <c r="K40" s="322">
        <f t="shared" si="0"/>
        <v>0</v>
      </c>
      <c r="L40" s="322">
        <v>0</v>
      </c>
      <c r="M40" s="322">
        <v>0</v>
      </c>
    </row>
    <row r="41" spans="1:13" ht="12.75">
      <c r="A41" s="295" t="s">
        <v>909</v>
      </c>
      <c r="B41" s="297" t="s">
        <v>910</v>
      </c>
      <c r="C41" s="312">
        <v>0</v>
      </c>
      <c r="D41" s="322">
        <v>0</v>
      </c>
      <c r="E41" s="322">
        <v>0</v>
      </c>
      <c r="F41" s="312">
        <v>0</v>
      </c>
      <c r="G41" s="322">
        <f t="shared" si="1"/>
        <v>0</v>
      </c>
      <c r="H41" s="322">
        <v>0</v>
      </c>
      <c r="I41" s="322">
        <v>0</v>
      </c>
      <c r="J41" s="323">
        <f t="shared" si="2"/>
        <v>0</v>
      </c>
      <c r="K41" s="322">
        <f t="shared" si="0"/>
        <v>0</v>
      </c>
      <c r="L41" s="322">
        <v>0</v>
      </c>
      <c r="M41" s="322">
        <v>0</v>
      </c>
    </row>
    <row r="42" spans="1:13" ht="12.75">
      <c r="A42" s="295" t="s">
        <v>911</v>
      </c>
      <c r="B42" s="297" t="s">
        <v>912</v>
      </c>
      <c r="C42" s="312">
        <v>0</v>
      </c>
      <c r="D42" s="322">
        <v>0</v>
      </c>
      <c r="E42" s="322">
        <v>0</v>
      </c>
      <c r="F42" s="312">
        <v>0</v>
      </c>
      <c r="G42" s="322">
        <f t="shared" si="1"/>
        <v>0</v>
      </c>
      <c r="H42" s="322">
        <v>0</v>
      </c>
      <c r="I42" s="322">
        <v>0</v>
      </c>
      <c r="J42" s="323">
        <f t="shared" si="2"/>
        <v>0</v>
      </c>
      <c r="K42" s="322">
        <f t="shared" si="0"/>
        <v>0</v>
      </c>
      <c r="L42" s="322">
        <v>0</v>
      </c>
      <c r="M42" s="322">
        <v>0</v>
      </c>
    </row>
    <row r="43" spans="1:13" ht="12.75">
      <c r="A43" s="295" t="s">
        <v>913</v>
      </c>
      <c r="B43" s="297" t="s">
        <v>914</v>
      </c>
      <c r="C43" s="312">
        <v>0</v>
      </c>
      <c r="D43" s="322">
        <v>0</v>
      </c>
      <c r="E43" s="322">
        <v>0</v>
      </c>
      <c r="F43" s="312">
        <v>0</v>
      </c>
      <c r="G43" s="322">
        <f t="shared" si="1"/>
        <v>0</v>
      </c>
      <c r="H43" s="322">
        <v>0</v>
      </c>
      <c r="I43" s="322">
        <v>0</v>
      </c>
      <c r="J43" s="323">
        <f t="shared" si="2"/>
        <v>0</v>
      </c>
      <c r="K43" s="322">
        <f t="shared" si="0"/>
        <v>0</v>
      </c>
      <c r="L43" s="322">
        <v>0</v>
      </c>
      <c r="M43" s="322">
        <v>0</v>
      </c>
    </row>
    <row r="44" spans="1:13" ht="38.25">
      <c r="A44" s="295" t="s">
        <v>915</v>
      </c>
      <c r="B44" s="297" t="s">
        <v>916</v>
      </c>
      <c r="C44" s="312">
        <v>0</v>
      </c>
      <c r="D44" s="322">
        <v>0</v>
      </c>
      <c r="E44" s="322">
        <v>0</v>
      </c>
      <c r="F44" s="312">
        <v>0</v>
      </c>
      <c r="G44" s="322">
        <f t="shared" si="1"/>
        <v>0</v>
      </c>
      <c r="H44" s="322">
        <v>0</v>
      </c>
      <c r="I44" s="322">
        <v>0</v>
      </c>
      <c r="J44" s="323">
        <f t="shared" si="2"/>
        <v>0</v>
      </c>
      <c r="K44" s="322">
        <f t="shared" si="0"/>
        <v>0</v>
      </c>
      <c r="L44" s="322">
        <v>0</v>
      </c>
      <c r="M44" s="322">
        <v>0</v>
      </c>
    </row>
    <row r="45" spans="1:13" ht="25.5">
      <c r="A45" s="295" t="s">
        <v>917</v>
      </c>
      <c r="B45" s="297" t="s">
        <v>918</v>
      </c>
      <c r="C45" s="312">
        <v>0</v>
      </c>
      <c r="D45" s="322">
        <v>0</v>
      </c>
      <c r="E45" s="322">
        <v>0</v>
      </c>
      <c r="F45" s="312">
        <v>0</v>
      </c>
      <c r="G45" s="322">
        <f t="shared" si="1"/>
        <v>0</v>
      </c>
      <c r="H45" s="322">
        <v>0</v>
      </c>
      <c r="I45" s="322">
        <v>0</v>
      </c>
      <c r="J45" s="323">
        <f t="shared" si="2"/>
        <v>0</v>
      </c>
      <c r="K45" s="322">
        <f t="shared" si="0"/>
        <v>0</v>
      </c>
      <c r="L45" s="322">
        <v>0</v>
      </c>
      <c r="M45" s="322">
        <v>0</v>
      </c>
    </row>
    <row r="46" spans="1:13" ht="12.75">
      <c r="A46" s="229" t="s">
        <v>19</v>
      </c>
      <c r="B46" s="307"/>
      <c r="C46" s="542">
        <f aca="true" t="shared" si="3" ref="C46:H46">SUM(C13:C45)</f>
        <v>3172.9300000000003</v>
      </c>
      <c r="D46" s="542">
        <f t="shared" si="3"/>
        <v>348.47</v>
      </c>
      <c r="E46" s="542">
        <f>SUM(E13:E45)</f>
        <v>2792.950000000001</v>
      </c>
      <c r="F46" s="322">
        <f t="shared" si="3"/>
        <v>91258.47059999999</v>
      </c>
      <c r="G46" s="322">
        <f t="shared" si="1"/>
        <v>2737.75</v>
      </c>
      <c r="H46" s="298">
        <f t="shared" si="3"/>
        <v>91258.47059999999</v>
      </c>
      <c r="I46" s="324">
        <f>SUM(I13:I45)</f>
        <v>2737.754130000001</v>
      </c>
      <c r="J46" s="324">
        <v>0</v>
      </c>
      <c r="K46" s="324">
        <f>SUM(K13:K45)</f>
        <v>403.66587000000004</v>
      </c>
      <c r="L46" s="324">
        <f>SUM(L13:L45)</f>
        <v>41</v>
      </c>
      <c r="M46" s="324">
        <f>SUM(M13:M45)</f>
        <v>119.65195</v>
      </c>
    </row>
    <row r="47" ht="12.75">
      <c r="A47" s="338" t="s">
        <v>923</v>
      </c>
    </row>
    <row r="48" ht="12.75">
      <c r="A48" s="338" t="s">
        <v>967</v>
      </c>
    </row>
    <row r="49" ht="15.75" customHeight="1">
      <c r="E49" s="465">
        <f>D46+E46</f>
        <v>3141.420000000001</v>
      </c>
    </row>
    <row r="50" spans="1:13" ht="15.75" customHeight="1">
      <c r="A50" s="703" t="s">
        <v>13</v>
      </c>
      <c r="B50" s="703"/>
      <c r="C50" s="703"/>
      <c r="D50" s="703"/>
      <c r="E50" s="703"/>
      <c r="F50" s="703"/>
      <c r="G50" s="703"/>
      <c r="H50" s="703"/>
      <c r="I50" s="703"/>
      <c r="J50" s="703"/>
      <c r="K50" s="703"/>
      <c r="L50" s="328"/>
      <c r="M50" s="328"/>
    </row>
    <row r="51" spans="1:13" ht="15.75" customHeight="1">
      <c r="A51" s="703" t="s">
        <v>14</v>
      </c>
      <c r="B51" s="703"/>
      <c r="C51" s="703"/>
      <c r="D51" s="703"/>
      <c r="E51" s="703"/>
      <c r="F51" s="703"/>
      <c r="G51" s="703"/>
      <c r="H51" s="703"/>
      <c r="I51" s="703"/>
      <c r="J51" s="703"/>
      <c r="K51" s="703"/>
      <c r="L51" s="328"/>
      <c r="M51" s="328"/>
    </row>
    <row r="52" spans="1:13" ht="12.75" customHeight="1">
      <c r="A52" s="703" t="s">
        <v>20</v>
      </c>
      <c r="B52" s="703"/>
      <c r="C52" s="703"/>
      <c r="D52" s="703"/>
      <c r="E52" s="703"/>
      <c r="F52" s="703"/>
      <c r="G52" s="703"/>
      <c r="H52" s="703"/>
      <c r="I52" s="703"/>
      <c r="J52" s="703"/>
      <c r="K52" s="703"/>
      <c r="L52" s="328"/>
      <c r="M52" s="328"/>
    </row>
    <row r="53" spans="1:13" ht="12.75">
      <c r="A53" s="303" t="s">
        <v>23</v>
      </c>
      <c r="B53" s="303"/>
      <c r="C53" s="303"/>
      <c r="D53" s="303"/>
      <c r="E53" s="303"/>
      <c r="F53" s="303"/>
      <c r="G53" s="300"/>
      <c r="H53" s="300"/>
      <c r="I53" s="300"/>
      <c r="J53" s="300"/>
      <c r="K53" s="701" t="s">
        <v>86</v>
      </c>
      <c r="L53" s="701"/>
      <c r="M53" s="701"/>
    </row>
    <row r="54" spans="1:13" ht="12.75">
      <c r="A54" s="303"/>
      <c r="B54" s="300"/>
      <c r="C54" s="465">
        <v>1826.39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</row>
    <row r="55" ht="12.75">
      <c r="C55" s="338">
        <v>1336.47</v>
      </c>
    </row>
    <row r="56" ht="12.75">
      <c r="C56" s="338">
        <v>10.07</v>
      </c>
    </row>
    <row r="57" ht="12.75">
      <c r="C57" s="465">
        <f>SUM(C54:C56)</f>
        <v>3172.9300000000003</v>
      </c>
    </row>
  </sheetData>
  <sheetProtection/>
  <mergeCells count="21">
    <mergeCell ref="K53:M53"/>
    <mergeCell ref="A50:K50"/>
    <mergeCell ref="A51:K51"/>
    <mergeCell ref="D9:D11"/>
    <mergeCell ref="E9:E11"/>
    <mergeCell ref="L7:M7"/>
    <mergeCell ref="H9:I10"/>
    <mergeCell ref="L9:L11"/>
    <mergeCell ref="A8:B8"/>
    <mergeCell ref="F9:G10"/>
    <mergeCell ref="K1:M1"/>
    <mergeCell ref="B3:K3"/>
    <mergeCell ref="B4:K4"/>
    <mergeCell ref="C9:C11"/>
    <mergeCell ref="J9:J11"/>
    <mergeCell ref="G8:M8"/>
    <mergeCell ref="B9:B11"/>
    <mergeCell ref="A52:K52"/>
    <mergeCell ref="M9:M11"/>
    <mergeCell ref="K9:K11"/>
    <mergeCell ref="A9:A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SheetLayoutView="90" zoomScalePageLayoutView="0" workbookViewId="0" topLeftCell="A28">
      <selection activeCell="Q9" sqref="Q9"/>
    </sheetView>
  </sheetViews>
  <sheetFormatPr defaultColWidth="9.140625" defaultRowHeight="12.75"/>
  <cols>
    <col min="1" max="1" width="5.57421875" style="15" customWidth="1"/>
    <col min="2" max="2" width="18.7109375" style="15" customWidth="1"/>
    <col min="3" max="3" width="10.57421875" style="15" customWidth="1"/>
    <col min="4" max="4" width="9.8515625" style="15" customWidth="1"/>
    <col min="5" max="5" width="8.7109375" style="15" customWidth="1"/>
    <col min="6" max="6" width="10.8515625" style="15" customWidth="1"/>
    <col min="7" max="7" width="15.8515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7.28125" style="15" customWidth="1"/>
    <col min="13" max="13" width="9.140625" style="15" hidden="1" customWidth="1"/>
    <col min="14" max="16384" width="9.140625" style="15" customWidth="1"/>
  </cols>
  <sheetData>
    <row r="1" spans="4:16" ht="15">
      <c r="D1" s="30"/>
      <c r="E1" s="30"/>
      <c r="F1" s="30"/>
      <c r="G1" s="30"/>
      <c r="H1" s="30"/>
      <c r="I1" s="30"/>
      <c r="J1" s="30"/>
      <c r="K1" s="30"/>
      <c r="L1" s="731" t="s">
        <v>448</v>
      </c>
      <c r="M1" s="731"/>
      <c r="N1" s="731"/>
      <c r="O1" s="35"/>
      <c r="P1" s="35"/>
    </row>
    <row r="2" spans="1:16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37"/>
      <c r="N2" s="37"/>
      <c r="O2" s="37"/>
      <c r="P2" s="37"/>
    </row>
    <row r="3" spans="1:16" ht="20.25">
      <c r="A3" s="732" t="s">
        <v>656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36"/>
      <c r="N3" s="36"/>
      <c r="O3" s="36"/>
      <c r="P3" s="36"/>
    </row>
    <row r="4" ht="10.5" customHeight="1"/>
    <row r="5" spans="1:12" ht="19.5" customHeight="1">
      <c r="A5" s="694" t="s">
        <v>678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580" t="s">
        <v>919</v>
      </c>
      <c r="B7" s="580"/>
      <c r="F7" s="718" t="s">
        <v>21</v>
      </c>
      <c r="G7" s="718"/>
      <c r="H7" s="718"/>
      <c r="I7" s="718"/>
      <c r="J7" s="718"/>
      <c r="K7" s="718"/>
      <c r="L7" s="718"/>
    </row>
    <row r="8" spans="1:12" ht="12.75">
      <c r="A8" s="14"/>
      <c r="F8" s="16"/>
      <c r="G8" s="91"/>
      <c r="H8" s="91"/>
      <c r="I8" s="717" t="s">
        <v>828</v>
      </c>
      <c r="J8" s="717"/>
      <c r="K8" s="717"/>
      <c r="L8" s="717"/>
    </row>
    <row r="9" spans="1:18" s="14" customFormat="1" ht="12.75">
      <c r="A9" s="586" t="s">
        <v>2</v>
      </c>
      <c r="B9" s="586" t="s">
        <v>3</v>
      </c>
      <c r="C9" s="590" t="s">
        <v>27</v>
      </c>
      <c r="D9" s="610"/>
      <c r="E9" s="610"/>
      <c r="F9" s="610"/>
      <c r="G9" s="610"/>
      <c r="H9" s="590" t="s">
        <v>28</v>
      </c>
      <c r="I9" s="610"/>
      <c r="J9" s="610"/>
      <c r="K9" s="610"/>
      <c r="L9" s="610"/>
      <c r="R9" s="26"/>
    </row>
    <row r="10" spans="1:12" s="14" customFormat="1" ht="63.75">
      <c r="A10" s="586"/>
      <c r="B10" s="586"/>
      <c r="C10" s="5" t="s">
        <v>673</v>
      </c>
      <c r="D10" s="5" t="s">
        <v>675</v>
      </c>
      <c r="E10" s="5" t="s">
        <v>72</v>
      </c>
      <c r="F10" s="5" t="s">
        <v>73</v>
      </c>
      <c r="G10" s="5" t="s">
        <v>381</v>
      </c>
      <c r="H10" s="5" t="s">
        <v>673</v>
      </c>
      <c r="I10" s="5" t="s">
        <v>675</v>
      </c>
      <c r="J10" s="5" t="s">
        <v>72</v>
      </c>
      <c r="K10" s="5" t="s">
        <v>73</v>
      </c>
      <c r="L10" s="5" t="s">
        <v>382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s="14" customFormat="1" ht="12.75">
      <c r="A12" s="291" t="s">
        <v>273</v>
      </c>
      <c r="B12" s="292" t="s">
        <v>868</v>
      </c>
      <c r="C12" s="244" t="s">
        <v>7</v>
      </c>
      <c r="D12" s="244" t="s">
        <v>7</v>
      </c>
      <c r="E12" s="244" t="s">
        <v>7</v>
      </c>
      <c r="F12" s="244" t="s">
        <v>7</v>
      </c>
      <c r="G12" s="244" t="s">
        <v>7</v>
      </c>
      <c r="H12" s="244" t="s">
        <v>7</v>
      </c>
      <c r="I12" s="244" t="s">
        <v>7</v>
      </c>
      <c r="J12" s="244" t="s">
        <v>7</v>
      </c>
      <c r="K12" s="244" t="s">
        <v>7</v>
      </c>
      <c r="L12" s="244" t="s">
        <v>7</v>
      </c>
    </row>
    <row r="13" spans="1:12" s="14" customFormat="1" ht="12.75">
      <c r="A13" s="291" t="s">
        <v>274</v>
      </c>
      <c r="B13" s="292" t="s">
        <v>869</v>
      </c>
      <c r="C13" s="244" t="s">
        <v>7</v>
      </c>
      <c r="D13" s="244" t="s">
        <v>7</v>
      </c>
      <c r="E13" s="244" t="s">
        <v>7</v>
      </c>
      <c r="F13" s="244" t="s">
        <v>7</v>
      </c>
      <c r="G13" s="244" t="s">
        <v>7</v>
      </c>
      <c r="H13" s="244" t="s">
        <v>7</v>
      </c>
      <c r="I13" s="244" t="s">
        <v>7</v>
      </c>
      <c r="J13" s="244" t="s">
        <v>7</v>
      </c>
      <c r="K13" s="244" t="s">
        <v>7</v>
      </c>
      <c r="L13" s="244" t="s">
        <v>7</v>
      </c>
    </row>
    <row r="14" spans="1:12" s="14" customFormat="1" ht="12.75">
      <c r="A14" s="291" t="s">
        <v>275</v>
      </c>
      <c r="B14" s="292" t="s">
        <v>870</v>
      </c>
      <c r="C14" s="244" t="s">
        <v>7</v>
      </c>
      <c r="D14" s="244" t="s">
        <v>7</v>
      </c>
      <c r="E14" s="244" t="s">
        <v>7</v>
      </c>
      <c r="F14" s="244" t="s">
        <v>7</v>
      </c>
      <c r="G14" s="244" t="s">
        <v>7</v>
      </c>
      <c r="H14" s="244" t="s">
        <v>7</v>
      </c>
      <c r="I14" s="244" t="s">
        <v>7</v>
      </c>
      <c r="J14" s="244" t="s">
        <v>7</v>
      </c>
      <c r="K14" s="244" t="s">
        <v>7</v>
      </c>
      <c r="L14" s="244" t="s">
        <v>7</v>
      </c>
    </row>
    <row r="15" spans="1:12" s="14" customFormat="1" ht="12.75">
      <c r="A15" s="291" t="s">
        <v>276</v>
      </c>
      <c r="B15" s="292" t="s">
        <v>871</v>
      </c>
      <c r="C15" s="244" t="s">
        <v>7</v>
      </c>
      <c r="D15" s="244" t="s">
        <v>7</v>
      </c>
      <c r="E15" s="244" t="s">
        <v>7</v>
      </c>
      <c r="F15" s="244" t="s">
        <v>7</v>
      </c>
      <c r="G15" s="244" t="s">
        <v>7</v>
      </c>
      <c r="H15" s="244" t="s">
        <v>7</v>
      </c>
      <c r="I15" s="244" t="s">
        <v>7</v>
      </c>
      <c r="J15" s="244" t="s">
        <v>7</v>
      </c>
      <c r="K15" s="244" t="s">
        <v>7</v>
      </c>
      <c r="L15" s="244" t="s">
        <v>7</v>
      </c>
    </row>
    <row r="16" spans="1:12" s="14" customFormat="1" ht="12.75">
      <c r="A16" s="291" t="s">
        <v>277</v>
      </c>
      <c r="B16" s="292" t="s">
        <v>872</v>
      </c>
      <c r="C16" s="244" t="s">
        <v>7</v>
      </c>
      <c r="D16" s="244" t="s">
        <v>7</v>
      </c>
      <c r="E16" s="244" t="s">
        <v>7</v>
      </c>
      <c r="F16" s="244" t="s">
        <v>7</v>
      </c>
      <c r="G16" s="244" t="s">
        <v>7</v>
      </c>
      <c r="H16" s="244" t="s">
        <v>7</v>
      </c>
      <c r="I16" s="244" t="s">
        <v>7</v>
      </c>
      <c r="J16" s="244" t="s">
        <v>7</v>
      </c>
      <c r="K16" s="244" t="s">
        <v>7</v>
      </c>
      <c r="L16" s="244" t="s">
        <v>7</v>
      </c>
    </row>
    <row r="17" spans="1:12" s="14" customFormat="1" ht="12.75">
      <c r="A17" s="291" t="s">
        <v>278</v>
      </c>
      <c r="B17" s="292" t="s">
        <v>873</v>
      </c>
      <c r="C17" s="244" t="s">
        <v>7</v>
      </c>
      <c r="D17" s="244" t="s">
        <v>7</v>
      </c>
      <c r="E17" s="244" t="s">
        <v>7</v>
      </c>
      <c r="F17" s="244" t="s">
        <v>7</v>
      </c>
      <c r="G17" s="244" t="s">
        <v>7</v>
      </c>
      <c r="H17" s="244" t="s">
        <v>7</v>
      </c>
      <c r="I17" s="244" t="s">
        <v>7</v>
      </c>
      <c r="J17" s="244" t="s">
        <v>7</v>
      </c>
      <c r="K17" s="244" t="s">
        <v>7</v>
      </c>
      <c r="L17" s="244" t="s">
        <v>7</v>
      </c>
    </row>
    <row r="18" spans="1:12" s="14" customFormat="1" ht="12.75">
      <c r="A18" s="291" t="s">
        <v>279</v>
      </c>
      <c r="B18" s="292" t="s">
        <v>874</v>
      </c>
      <c r="C18" s="244" t="s">
        <v>7</v>
      </c>
      <c r="D18" s="244" t="s">
        <v>7</v>
      </c>
      <c r="E18" s="244" t="s">
        <v>7</v>
      </c>
      <c r="F18" s="244" t="s">
        <v>7</v>
      </c>
      <c r="G18" s="244" t="s">
        <v>7</v>
      </c>
      <c r="H18" s="244" t="s">
        <v>7</v>
      </c>
      <c r="I18" s="244" t="s">
        <v>7</v>
      </c>
      <c r="J18" s="244" t="s">
        <v>7</v>
      </c>
      <c r="K18" s="244" t="s">
        <v>7</v>
      </c>
      <c r="L18" s="244" t="s">
        <v>7</v>
      </c>
    </row>
    <row r="19" spans="1:12" s="14" customFormat="1" ht="12.75">
      <c r="A19" s="291" t="s">
        <v>280</v>
      </c>
      <c r="B19" s="292" t="s">
        <v>875</v>
      </c>
      <c r="C19" s="244" t="s">
        <v>7</v>
      </c>
      <c r="D19" s="244" t="s">
        <v>7</v>
      </c>
      <c r="E19" s="244" t="s">
        <v>7</v>
      </c>
      <c r="F19" s="244" t="s">
        <v>7</v>
      </c>
      <c r="G19" s="244" t="s">
        <v>7</v>
      </c>
      <c r="H19" s="244" t="s">
        <v>7</v>
      </c>
      <c r="I19" s="244" t="s">
        <v>7</v>
      </c>
      <c r="J19" s="244" t="s">
        <v>7</v>
      </c>
      <c r="K19" s="244" t="s">
        <v>7</v>
      </c>
      <c r="L19" s="244" t="s">
        <v>7</v>
      </c>
    </row>
    <row r="20" spans="1:12" s="14" customFormat="1" ht="12.75">
      <c r="A20" s="291" t="s">
        <v>299</v>
      </c>
      <c r="B20" s="292" t="s">
        <v>876</v>
      </c>
      <c r="C20" s="244" t="s">
        <v>7</v>
      </c>
      <c r="D20" s="244" t="s">
        <v>7</v>
      </c>
      <c r="E20" s="244" t="s">
        <v>7</v>
      </c>
      <c r="F20" s="244" t="s">
        <v>7</v>
      </c>
      <c r="G20" s="244" t="s">
        <v>7</v>
      </c>
      <c r="H20" s="244" t="s">
        <v>7</v>
      </c>
      <c r="I20" s="244" t="s">
        <v>7</v>
      </c>
      <c r="J20" s="244" t="s">
        <v>7</v>
      </c>
      <c r="K20" s="244" t="s">
        <v>7</v>
      </c>
      <c r="L20" s="244" t="s">
        <v>7</v>
      </c>
    </row>
    <row r="21" spans="1:12" s="14" customFormat="1" ht="12.75">
      <c r="A21" s="291" t="s">
        <v>300</v>
      </c>
      <c r="B21" s="292" t="s">
        <v>877</v>
      </c>
      <c r="C21" s="244" t="s">
        <v>7</v>
      </c>
      <c r="D21" s="244" t="s">
        <v>7</v>
      </c>
      <c r="E21" s="244" t="s">
        <v>7</v>
      </c>
      <c r="F21" s="244" t="s">
        <v>7</v>
      </c>
      <c r="G21" s="244" t="s">
        <v>7</v>
      </c>
      <c r="H21" s="244" t="s">
        <v>7</v>
      </c>
      <c r="I21" s="244" t="s">
        <v>7</v>
      </c>
      <c r="J21" s="244" t="s">
        <v>7</v>
      </c>
      <c r="K21" s="244" t="s">
        <v>7</v>
      </c>
      <c r="L21" s="244" t="s">
        <v>7</v>
      </c>
    </row>
    <row r="22" spans="1:12" s="14" customFormat="1" ht="12.75">
      <c r="A22" s="291" t="s">
        <v>301</v>
      </c>
      <c r="B22" s="292" t="s">
        <v>878</v>
      </c>
      <c r="C22" s="244" t="s">
        <v>7</v>
      </c>
      <c r="D22" s="244" t="s">
        <v>7</v>
      </c>
      <c r="E22" s="244" t="s">
        <v>7</v>
      </c>
      <c r="F22" s="244" t="s">
        <v>7</v>
      </c>
      <c r="G22" s="244" t="s">
        <v>7</v>
      </c>
      <c r="H22" s="244" t="s">
        <v>7</v>
      </c>
      <c r="I22" s="244" t="s">
        <v>7</v>
      </c>
      <c r="J22" s="244" t="s">
        <v>7</v>
      </c>
      <c r="K22" s="244" t="s">
        <v>7</v>
      </c>
      <c r="L22" s="244" t="s">
        <v>7</v>
      </c>
    </row>
    <row r="23" spans="1:12" s="14" customFormat="1" ht="12.75">
      <c r="A23" s="291" t="s">
        <v>329</v>
      </c>
      <c r="B23" s="292" t="s">
        <v>879</v>
      </c>
      <c r="C23" s="244" t="s">
        <v>7</v>
      </c>
      <c r="D23" s="244" t="s">
        <v>7</v>
      </c>
      <c r="E23" s="244" t="s">
        <v>7</v>
      </c>
      <c r="F23" s="244" t="s">
        <v>7</v>
      </c>
      <c r="G23" s="244" t="s">
        <v>7</v>
      </c>
      <c r="H23" s="244" t="s">
        <v>7</v>
      </c>
      <c r="I23" s="244" t="s">
        <v>7</v>
      </c>
      <c r="J23" s="244" t="s">
        <v>7</v>
      </c>
      <c r="K23" s="244" t="s">
        <v>7</v>
      </c>
      <c r="L23" s="244" t="s">
        <v>7</v>
      </c>
    </row>
    <row r="24" spans="1:12" s="14" customFormat="1" ht="12.75">
      <c r="A24" s="291" t="s">
        <v>330</v>
      </c>
      <c r="B24" s="292" t="s">
        <v>880</v>
      </c>
      <c r="C24" s="244" t="s">
        <v>7</v>
      </c>
      <c r="D24" s="244" t="s">
        <v>7</v>
      </c>
      <c r="E24" s="244" t="s">
        <v>7</v>
      </c>
      <c r="F24" s="244" t="s">
        <v>7</v>
      </c>
      <c r="G24" s="244" t="s">
        <v>7</v>
      </c>
      <c r="H24" s="244" t="s">
        <v>7</v>
      </c>
      <c r="I24" s="244" t="s">
        <v>7</v>
      </c>
      <c r="J24" s="244" t="s">
        <v>7</v>
      </c>
      <c r="K24" s="244" t="s">
        <v>7</v>
      </c>
      <c r="L24" s="244" t="s">
        <v>7</v>
      </c>
    </row>
    <row r="25" spans="1:12" s="14" customFormat="1" ht="12.75">
      <c r="A25" s="291" t="s">
        <v>331</v>
      </c>
      <c r="B25" s="292" t="s">
        <v>881</v>
      </c>
      <c r="C25" s="244" t="s">
        <v>7</v>
      </c>
      <c r="D25" s="244" t="s">
        <v>7</v>
      </c>
      <c r="E25" s="244" t="s">
        <v>7</v>
      </c>
      <c r="F25" s="244" t="s">
        <v>7</v>
      </c>
      <c r="G25" s="244" t="s">
        <v>7</v>
      </c>
      <c r="H25" s="244" t="s">
        <v>7</v>
      </c>
      <c r="I25" s="244" t="s">
        <v>7</v>
      </c>
      <c r="J25" s="244" t="s">
        <v>7</v>
      </c>
      <c r="K25" s="244" t="s">
        <v>7</v>
      </c>
      <c r="L25" s="244" t="s">
        <v>7</v>
      </c>
    </row>
    <row r="26" spans="1:12" s="14" customFormat="1" ht="12.75">
      <c r="A26" s="291" t="s">
        <v>332</v>
      </c>
      <c r="B26" s="292" t="s">
        <v>882</v>
      </c>
      <c r="C26" s="244" t="s">
        <v>7</v>
      </c>
      <c r="D26" s="244" t="s">
        <v>7</v>
      </c>
      <c r="E26" s="244" t="s">
        <v>7</v>
      </c>
      <c r="F26" s="244" t="s">
        <v>7</v>
      </c>
      <c r="G26" s="244" t="s">
        <v>7</v>
      </c>
      <c r="H26" s="244" t="s">
        <v>7</v>
      </c>
      <c r="I26" s="244" t="s">
        <v>7</v>
      </c>
      <c r="J26" s="244" t="s">
        <v>7</v>
      </c>
      <c r="K26" s="244" t="s">
        <v>7</v>
      </c>
      <c r="L26" s="244" t="s">
        <v>7</v>
      </c>
    </row>
    <row r="27" spans="1:12" s="14" customFormat="1" ht="12.75">
      <c r="A27" s="291" t="s">
        <v>883</v>
      </c>
      <c r="B27" s="292" t="s">
        <v>884</v>
      </c>
      <c r="C27" s="244" t="s">
        <v>7</v>
      </c>
      <c r="D27" s="244" t="s">
        <v>7</v>
      </c>
      <c r="E27" s="244" t="s">
        <v>7</v>
      </c>
      <c r="F27" s="244" t="s">
        <v>7</v>
      </c>
      <c r="G27" s="244" t="s">
        <v>7</v>
      </c>
      <c r="H27" s="244" t="s">
        <v>7</v>
      </c>
      <c r="I27" s="244" t="s">
        <v>7</v>
      </c>
      <c r="J27" s="244" t="s">
        <v>7</v>
      </c>
      <c r="K27" s="244" t="s">
        <v>7</v>
      </c>
      <c r="L27" s="244" t="s">
        <v>7</v>
      </c>
    </row>
    <row r="28" spans="1:12" s="14" customFormat="1" ht="12.75">
      <c r="A28" s="291" t="s">
        <v>885</v>
      </c>
      <c r="B28" s="292" t="s">
        <v>886</v>
      </c>
      <c r="C28" s="244" t="s">
        <v>7</v>
      </c>
      <c r="D28" s="244" t="s">
        <v>7</v>
      </c>
      <c r="E28" s="244" t="s">
        <v>7</v>
      </c>
      <c r="F28" s="244" t="s">
        <v>7</v>
      </c>
      <c r="G28" s="244" t="s">
        <v>7</v>
      </c>
      <c r="H28" s="244" t="s">
        <v>7</v>
      </c>
      <c r="I28" s="244" t="s">
        <v>7</v>
      </c>
      <c r="J28" s="244" t="s">
        <v>7</v>
      </c>
      <c r="K28" s="244" t="s">
        <v>7</v>
      </c>
      <c r="L28" s="244" t="s">
        <v>7</v>
      </c>
    </row>
    <row r="29" spans="1:12" s="14" customFormat="1" ht="12.75">
      <c r="A29" s="291" t="s">
        <v>887</v>
      </c>
      <c r="B29" s="292" t="s">
        <v>888</v>
      </c>
      <c r="C29" s="244" t="s">
        <v>7</v>
      </c>
      <c r="D29" s="244" t="s">
        <v>7</v>
      </c>
      <c r="E29" s="244" t="s">
        <v>7</v>
      </c>
      <c r="F29" s="244" t="s">
        <v>7</v>
      </c>
      <c r="G29" s="244" t="s">
        <v>7</v>
      </c>
      <c r="H29" s="244" t="s">
        <v>7</v>
      </c>
      <c r="I29" s="244" t="s">
        <v>7</v>
      </c>
      <c r="J29" s="244" t="s">
        <v>7</v>
      </c>
      <c r="K29" s="244" t="s">
        <v>7</v>
      </c>
      <c r="L29" s="244" t="s">
        <v>7</v>
      </c>
    </row>
    <row r="30" spans="1:12" s="14" customFormat="1" ht="12.75">
      <c r="A30" s="291" t="s">
        <v>889</v>
      </c>
      <c r="B30" s="292" t="s">
        <v>890</v>
      </c>
      <c r="C30" s="244" t="s">
        <v>7</v>
      </c>
      <c r="D30" s="244" t="s">
        <v>7</v>
      </c>
      <c r="E30" s="244" t="s">
        <v>7</v>
      </c>
      <c r="F30" s="244" t="s">
        <v>7</v>
      </c>
      <c r="G30" s="244" t="s">
        <v>7</v>
      </c>
      <c r="H30" s="244" t="s">
        <v>7</v>
      </c>
      <c r="I30" s="244" t="s">
        <v>7</v>
      </c>
      <c r="J30" s="244" t="s">
        <v>7</v>
      </c>
      <c r="K30" s="244" t="s">
        <v>7</v>
      </c>
      <c r="L30" s="244" t="s">
        <v>7</v>
      </c>
    </row>
    <row r="31" spans="1:12" s="14" customFormat="1" ht="12.75">
      <c r="A31" s="291" t="s">
        <v>891</v>
      </c>
      <c r="B31" s="292" t="s">
        <v>892</v>
      </c>
      <c r="C31" s="244" t="s">
        <v>7</v>
      </c>
      <c r="D31" s="244" t="s">
        <v>7</v>
      </c>
      <c r="E31" s="244" t="s">
        <v>7</v>
      </c>
      <c r="F31" s="244" t="s">
        <v>7</v>
      </c>
      <c r="G31" s="244" t="s">
        <v>7</v>
      </c>
      <c r="H31" s="244" t="s">
        <v>7</v>
      </c>
      <c r="I31" s="244" t="s">
        <v>7</v>
      </c>
      <c r="J31" s="244" t="s">
        <v>7</v>
      </c>
      <c r="K31" s="244" t="s">
        <v>7</v>
      </c>
      <c r="L31" s="244" t="s">
        <v>7</v>
      </c>
    </row>
    <row r="32" spans="1:12" s="14" customFormat="1" ht="12.75">
      <c r="A32" s="291" t="s">
        <v>893</v>
      </c>
      <c r="B32" s="292" t="s">
        <v>894</v>
      </c>
      <c r="C32" s="244" t="s">
        <v>7</v>
      </c>
      <c r="D32" s="244" t="s">
        <v>7</v>
      </c>
      <c r="E32" s="244" t="s">
        <v>7</v>
      </c>
      <c r="F32" s="244" t="s">
        <v>7</v>
      </c>
      <c r="G32" s="244" t="s">
        <v>7</v>
      </c>
      <c r="H32" s="244" t="s">
        <v>7</v>
      </c>
      <c r="I32" s="244" t="s">
        <v>7</v>
      </c>
      <c r="J32" s="244" t="s">
        <v>7</v>
      </c>
      <c r="K32" s="244" t="s">
        <v>7</v>
      </c>
      <c r="L32" s="244" t="s">
        <v>7</v>
      </c>
    </row>
    <row r="33" spans="1:12" s="14" customFormat="1" ht="12.75">
      <c r="A33" s="291" t="s">
        <v>895</v>
      </c>
      <c r="B33" s="292" t="s">
        <v>896</v>
      </c>
      <c r="C33" s="244" t="s">
        <v>7</v>
      </c>
      <c r="D33" s="244" t="s">
        <v>7</v>
      </c>
      <c r="E33" s="244" t="s">
        <v>7</v>
      </c>
      <c r="F33" s="244" t="s">
        <v>7</v>
      </c>
      <c r="G33" s="244" t="s">
        <v>7</v>
      </c>
      <c r="H33" s="244" t="s">
        <v>7</v>
      </c>
      <c r="I33" s="244" t="s">
        <v>7</v>
      </c>
      <c r="J33" s="244" t="s">
        <v>7</v>
      </c>
      <c r="K33" s="244" t="s">
        <v>7</v>
      </c>
      <c r="L33" s="244" t="s">
        <v>7</v>
      </c>
    </row>
    <row r="34" spans="1:12" s="14" customFormat="1" ht="12.75">
      <c r="A34" s="291" t="s">
        <v>897</v>
      </c>
      <c r="B34" s="292" t="s">
        <v>898</v>
      </c>
      <c r="C34" s="244" t="s">
        <v>7</v>
      </c>
      <c r="D34" s="244" t="s">
        <v>7</v>
      </c>
      <c r="E34" s="244" t="s">
        <v>7</v>
      </c>
      <c r="F34" s="244" t="s">
        <v>7</v>
      </c>
      <c r="G34" s="244" t="s">
        <v>7</v>
      </c>
      <c r="H34" s="244" t="s">
        <v>7</v>
      </c>
      <c r="I34" s="244" t="s">
        <v>7</v>
      </c>
      <c r="J34" s="244" t="s">
        <v>7</v>
      </c>
      <c r="K34" s="244" t="s">
        <v>7</v>
      </c>
      <c r="L34" s="244" t="s">
        <v>7</v>
      </c>
    </row>
    <row r="35" spans="1:12" s="14" customFormat="1" ht="12.75">
      <c r="A35" s="291" t="s">
        <v>899</v>
      </c>
      <c r="B35" s="292" t="s">
        <v>900</v>
      </c>
      <c r="C35" s="244" t="s">
        <v>7</v>
      </c>
      <c r="D35" s="244" t="s">
        <v>7</v>
      </c>
      <c r="E35" s="244" t="s">
        <v>7</v>
      </c>
      <c r="F35" s="244" t="s">
        <v>7</v>
      </c>
      <c r="G35" s="244" t="s">
        <v>7</v>
      </c>
      <c r="H35" s="244" t="s">
        <v>7</v>
      </c>
      <c r="I35" s="244" t="s">
        <v>7</v>
      </c>
      <c r="J35" s="244" t="s">
        <v>7</v>
      </c>
      <c r="K35" s="244" t="s">
        <v>7</v>
      </c>
      <c r="L35" s="244" t="s">
        <v>7</v>
      </c>
    </row>
    <row r="36" spans="1:12" s="14" customFormat="1" ht="12.75">
      <c r="A36" s="291" t="s">
        <v>901</v>
      </c>
      <c r="B36" s="292" t="s">
        <v>902</v>
      </c>
      <c r="C36" s="244" t="s">
        <v>7</v>
      </c>
      <c r="D36" s="244" t="s">
        <v>7</v>
      </c>
      <c r="E36" s="244" t="s">
        <v>7</v>
      </c>
      <c r="F36" s="244" t="s">
        <v>7</v>
      </c>
      <c r="G36" s="244" t="s">
        <v>7</v>
      </c>
      <c r="H36" s="244" t="s">
        <v>7</v>
      </c>
      <c r="I36" s="244" t="s">
        <v>7</v>
      </c>
      <c r="J36" s="244" t="s">
        <v>7</v>
      </c>
      <c r="K36" s="244" t="s">
        <v>7</v>
      </c>
      <c r="L36" s="244" t="s">
        <v>7</v>
      </c>
    </row>
    <row r="37" spans="1:12" s="14" customFormat="1" ht="12.75">
      <c r="A37" s="291" t="s">
        <v>903</v>
      </c>
      <c r="B37" s="292" t="s">
        <v>904</v>
      </c>
      <c r="C37" s="244" t="s">
        <v>7</v>
      </c>
      <c r="D37" s="244" t="s">
        <v>7</v>
      </c>
      <c r="E37" s="244" t="s">
        <v>7</v>
      </c>
      <c r="F37" s="244" t="s">
        <v>7</v>
      </c>
      <c r="G37" s="244" t="s">
        <v>7</v>
      </c>
      <c r="H37" s="244" t="s">
        <v>7</v>
      </c>
      <c r="I37" s="244" t="s">
        <v>7</v>
      </c>
      <c r="J37" s="244" t="s">
        <v>7</v>
      </c>
      <c r="K37" s="244" t="s">
        <v>7</v>
      </c>
      <c r="L37" s="244" t="s">
        <v>7</v>
      </c>
    </row>
    <row r="38" spans="1:12" s="14" customFormat="1" ht="12.75">
      <c r="A38" s="291" t="s">
        <v>905</v>
      </c>
      <c r="B38" s="292" t="s">
        <v>906</v>
      </c>
      <c r="C38" s="244" t="s">
        <v>7</v>
      </c>
      <c r="D38" s="244" t="s">
        <v>7</v>
      </c>
      <c r="E38" s="244" t="s">
        <v>7</v>
      </c>
      <c r="F38" s="244" t="s">
        <v>7</v>
      </c>
      <c r="G38" s="244" t="s">
        <v>7</v>
      </c>
      <c r="H38" s="244" t="s">
        <v>7</v>
      </c>
      <c r="I38" s="244" t="s">
        <v>7</v>
      </c>
      <c r="J38" s="244" t="s">
        <v>7</v>
      </c>
      <c r="K38" s="244" t="s">
        <v>7</v>
      </c>
      <c r="L38" s="244" t="s">
        <v>7</v>
      </c>
    </row>
    <row r="39" spans="1:12" s="14" customFormat="1" ht="12.75">
      <c r="A39" s="291" t="s">
        <v>907</v>
      </c>
      <c r="B39" s="293" t="s">
        <v>908</v>
      </c>
      <c r="C39" s="244" t="s">
        <v>7</v>
      </c>
      <c r="D39" s="244" t="s">
        <v>7</v>
      </c>
      <c r="E39" s="244" t="s">
        <v>7</v>
      </c>
      <c r="F39" s="244" t="s">
        <v>7</v>
      </c>
      <c r="G39" s="244" t="s">
        <v>7</v>
      </c>
      <c r="H39" s="244" t="s">
        <v>7</v>
      </c>
      <c r="I39" s="244" t="s">
        <v>7</v>
      </c>
      <c r="J39" s="244" t="s">
        <v>7</v>
      </c>
      <c r="K39" s="244" t="s">
        <v>7</v>
      </c>
      <c r="L39" s="244" t="s">
        <v>7</v>
      </c>
    </row>
    <row r="40" spans="1:12" s="14" customFormat="1" ht="12.75">
      <c r="A40" s="291" t="s">
        <v>909</v>
      </c>
      <c r="B40" s="293" t="s">
        <v>910</v>
      </c>
      <c r="C40" s="244" t="s">
        <v>7</v>
      </c>
      <c r="D40" s="244" t="s">
        <v>7</v>
      </c>
      <c r="E40" s="244" t="s">
        <v>7</v>
      </c>
      <c r="F40" s="244" t="s">
        <v>7</v>
      </c>
      <c r="G40" s="244" t="s">
        <v>7</v>
      </c>
      <c r="H40" s="244" t="s">
        <v>7</v>
      </c>
      <c r="I40" s="244" t="s">
        <v>7</v>
      </c>
      <c r="J40" s="244" t="s">
        <v>7</v>
      </c>
      <c r="K40" s="244" t="s">
        <v>7</v>
      </c>
      <c r="L40" s="244" t="s">
        <v>7</v>
      </c>
    </row>
    <row r="41" spans="1:12" s="14" customFormat="1" ht="12.75">
      <c r="A41" s="291" t="s">
        <v>911</v>
      </c>
      <c r="B41" s="293" t="s">
        <v>912</v>
      </c>
      <c r="C41" s="244" t="s">
        <v>7</v>
      </c>
      <c r="D41" s="244" t="s">
        <v>7</v>
      </c>
      <c r="E41" s="244" t="s">
        <v>7</v>
      </c>
      <c r="F41" s="244" t="s">
        <v>7</v>
      </c>
      <c r="G41" s="244" t="s">
        <v>7</v>
      </c>
      <c r="H41" s="244" t="s">
        <v>7</v>
      </c>
      <c r="I41" s="244" t="s">
        <v>7</v>
      </c>
      <c r="J41" s="244" t="s">
        <v>7</v>
      </c>
      <c r="K41" s="244" t="s">
        <v>7</v>
      </c>
      <c r="L41" s="244" t="s">
        <v>7</v>
      </c>
    </row>
    <row r="42" spans="1:12" s="14" customFormat="1" ht="12.75">
      <c r="A42" s="291" t="s">
        <v>913</v>
      </c>
      <c r="B42" s="293" t="s">
        <v>914</v>
      </c>
      <c r="C42" s="244" t="s">
        <v>7</v>
      </c>
      <c r="D42" s="244" t="s">
        <v>7</v>
      </c>
      <c r="E42" s="244" t="s">
        <v>7</v>
      </c>
      <c r="F42" s="244" t="s">
        <v>7</v>
      </c>
      <c r="G42" s="244" t="s">
        <v>7</v>
      </c>
      <c r="H42" s="244" t="s">
        <v>7</v>
      </c>
      <c r="I42" s="244" t="s">
        <v>7</v>
      </c>
      <c r="J42" s="244" t="s">
        <v>7</v>
      </c>
      <c r="K42" s="244" t="s">
        <v>7</v>
      </c>
      <c r="L42" s="244" t="s">
        <v>7</v>
      </c>
    </row>
    <row r="43" spans="1:12" s="14" customFormat="1" ht="25.5">
      <c r="A43" s="291" t="s">
        <v>915</v>
      </c>
      <c r="B43" s="293" t="s">
        <v>916</v>
      </c>
      <c r="C43" s="244" t="s">
        <v>7</v>
      </c>
      <c r="D43" s="244" t="s">
        <v>7</v>
      </c>
      <c r="E43" s="244" t="s">
        <v>7</v>
      </c>
      <c r="F43" s="244" t="s">
        <v>7</v>
      </c>
      <c r="G43" s="244" t="s">
        <v>7</v>
      </c>
      <c r="H43" s="244" t="s">
        <v>7</v>
      </c>
      <c r="I43" s="244" t="s">
        <v>7</v>
      </c>
      <c r="J43" s="244" t="s">
        <v>7</v>
      </c>
      <c r="K43" s="244" t="s">
        <v>7</v>
      </c>
      <c r="L43" s="244" t="s">
        <v>7</v>
      </c>
    </row>
    <row r="44" spans="1:12" s="14" customFormat="1" ht="12.75">
      <c r="A44" s="291" t="s">
        <v>917</v>
      </c>
      <c r="B44" s="293" t="s">
        <v>918</v>
      </c>
      <c r="C44" s="244" t="s">
        <v>7</v>
      </c>
      <c r="D44" s="244" t="s">
        <v>7</v>
      </c>
      <c r="E44" s="244" t="s">
        <v>7</v>
      </c>
      <c r="F44" s="244" t="s">
        <v>7</v>
      </c>
      <c r="G44" s="244" t="s">
        <v>7</v>
      </c>
      <c r="H44" s="244" t="s">
        <v>7</v>
      </c>
      <c r="I44" s="244" t="s">
        <v>7</v>
      </c>
      <c r="J44" s="244" t="s">
        <v>7</v>
      </c>
      <c r="K44" s="244" t="s">
        <v>7</v>
      </c>
      <c r="L44" s="244" t="s">
        <v>7</v>
      </c>
    </row>
    <row r="45" spans="1:12" s="14" customFormat="1" ht="12.75">
      <c r="A45" s="3" t="s">
        <v>19</v>
      </c>
      <c r="B45" s="19"/>
      <c r="C45" s="244" t="s">
        <v>7</v>
      </c>
      <c r="D45" s="244" t="s">
        <v>7</v>
      </c>
      <c r="E45" s="244" t="s">
        <v>7</v>
      </c>
      <c r="F45" s="244" t="s">
        <v>7</v>
      </c>
      <c r="G45" s="244" t="s">
        <v>7</v>
      </c>
      <c r="H45" s="244" t="s">
        <v>7</v>
      </c>
      <c r="I45" s="244" t="s">
        <v>7</v>
      </c>
      <c r="J45" s="244" t="s">
        <v>7</v>
      </c>
      <c r="K45" s="244" t="s">
        <v>7</v>
      </c>
      <c r="L45" s="244" t="s">
        <v>7</v>
      </c>
    </row>
    <row r="46" spans="1:12" ht="12.75">
      <c r="A46" s="21" t="s">
        <v>380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.75">
      <c r="A47" s="20" t="s">
        <v>379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4.25" customHeight="1">
      <c r="A50" s="569" t="s">
        <v>13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</row>
    <row r="51" spans="1:12" ht="12.75">
      <c r="A51" s="569" t="s">
        <v>14</v>
      </c>
      <c r="B51" s="569"/>
      <c r="C51" s="569"/>
      <c r="D51" s="569"/>
      <c r="E51" s="569"/>
      <c r="F51" s="569"/>
      <c r="G51" s="569"/>
      <c r="H51" s="569"/>
      <c r="I51" s="569"/>
      <c r="J51" s="569"/>
      <c r="K51" s="569"/>
      <c r="L51" s="569"/>
    </row>
    <row r="52" spans="1:12" ht="12.75">
      <c r="A52" s="569" t="s">
        <v>20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</row>
    <row r="53" spans="1:13" ht="12.75">
      <c r="A53" s="14" t="s">
        <v>23</v>
      </c>
      <c r="B53" s="14"/>
      <c r="C53" s="14"/>
      <c r="D53" s="14"/>
      <c r="E53" s="14"/>
      <c r="F53" s="14"/>
      <c r="J53" s="580" t="s">
        <v>86</v>
      </c>
      <c r="K53" s="580"/>
      <c r="L53" s="580"/>
      <c r="M53" s="580"/>
    </row>
    <row r="54" ht="12.75">
      <c r="A54" s="14"/>
    </row>
    <row r="55" spans="1:12" ht="12.75">
      <c r="A55" s="695"/>
      <c r="B55" s="695"/>
      <c r="C55" s="695"/>
      <c r="D55" s="695"/>
      <c r="E55" s="695"/>
      <c r="F55" s="695"/>
      <c r="G55" s="695"/>
      <c r="H55" s="695"/>
      <c r="I55" s="695"/>
      <c r="J55" s="695"/>
      <c r="K55" s="695"/>
      <c r="L55" s="695"/>
    </row>
  </sheetData>
  <sheetProtection/>
  <mergeCells count="16">
    <mergeCell ref="A51:L51"/>
    <mergeCell ref="A52:L52"/>
    <mergeCell ref="J53:M53"/>
    <mergeCell ref="A55:L55"/>
    <mergeCell ref="I8:L8"/>
    <mergeCell ref="A9:A10"/>
    <mergeCell ref="B9:B10"/>
    <mergeCell ref="C9:G9"/>
    <mergeCell ref="H9:L9"/>
    <mergeCell ref="A50:L50"/>
    <mergeCell ref="L1:N1"/>
    <mergeCell ref="A2:L2"/>
    <mergeCell ref="A3:L3"/>
    <mergeCell ref="A5:L5"/>
    <mergeCell ref="A7:B7"/>
    <mergeCell ref="F7:L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5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SheetLayoutView="90" zoomScalePageLayoutView="0" workbookViewId="0" topLeftCell="A30">
      <selection activeCell="E49" sqref="E49"/>
    </sheetView>
  </sheetViews>
  <sheetFormatPr defaultColWidth="9.140625" defaultRowHeight="12.75"/>
  <cols>
    <col min="1" max="1" width="7.421875" style="300" customWidth="1"/>
    <col min="2" max="2" width="17.140625" style="300" customWidth="1"/>
    <col min="3" max="3" width="8.7109375" style="300" customWidth="1"/>
    <col min="4" max="4" width="10.140625" style="300" customWidth="1"/>
    <col min="5" max="5" width="8.57421875" style="300" bestFit="1" customWidth="1"/>
    <col min="6" max="7" width="7.28125" style="300" customWidth="1"/>
    <col min="8" max="8" width="8.140625" style="300" customWidth="1"/>
    <col min="9" max="9" width="9.28125" style="300" customWidth="1"/>
    <col min="10" max="10" width="10.7109375" style="300" customWidth="1"/>
    <col min="11" max="11" width="8.421875" style="300" customWidth="1"/>
    <col min="12" max="12" width="8.7109375" style="300" customWidth="1"/>
    <col min="13" max="13" width="7.8515625" style="300" customWidth="1"/>
    <col min="14" max="14" width="8.57421875" style="300" customWidth="1"/>
    <col min="15" max="15" width="13.7109375" style="300" customWidth="1"/>
    <col min="16" max="16" width="11.8515625" style="300" customWidth="1"/>
    <col min="17" max="17" width="11.7109375" style="300" customWidth="1"/>
    <col min="18" max="16384" width="9.140625" style="300" customWidth="1"/>
  </cols>
  <sheetData>
    <row r="1" spans="8:18" s="299" customFormat="1" ht="15">
      <c r="H1" s="333"/>
      <c r="I1" s="333"/>
      <c r="J1" s="333"/>
      <c r="K1" s="333"/>
      <c r="L1" s="333"/>
      <c r="M1" s="333"/>
      <c r="N1" s="333"/>
      <c r="O1" s="333"/>
      <c r="P1" s="734" t="s">
        <v>66</v>
      </c>
      <c r="Q1" s="734"/>
      <c r="R1" s="334"/>
    </row>
    <row r="2" spans="1:18" s="299" customFormat="1" ht="15">
      <c r="A2" s="721" t="s">
        <v>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301"/>
    </row>
    <row r="3" spans="1:18" s="299" customFormat="1" ht="20.25">
      <c r="A3" s="708" t="s">
        <v>656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302"/>
    </row>
    <row r="4" s="299" customFormat="1" ht="10.5" customHeight="1"/>
    <row r="5" spans="1:17" ht="12.75">
      <c r="A5" s="20"/>
      <c r="B5" s="20"/>
      <c r="C5" s="20"/>
      <c r="D5" s="20"/>
      <c r="E5" s="350"/>
      <c r="F5" s="350"/>
      <c r="G5" s="350"/>
      <c r="H5" s="350"/>
      <c r="I5" s="350"/>
      <c r="J5" s="350"/>
      <c r="K5" s="350"/>
      <c r="L5" s="350"/>
      <c r="M5" s="350"/>
      <c r="N5" s="20"/>
      <c r="O5" s="20"/>
      <c r="P5" s="350"/>
      <c r="Q5" s="309"/>
    </row>
    <row r="6" spans="1:17" ht="18" customHeight="1">
      <c r="A6" s="709" t="s">
        <v>762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</row>
    <row r="7" ht="9.75" customHeight="1"/>
    <row r="8" ht="0.75" customHeight="1"/>
    <row r="9" spans="1:17" ht="12.75">
      <c r="A9" s="701" t="s">
        <v>919</v>
      </c>
      <c r="B9" s="701"/>
      <c r="Q9" s="351" t="s">
        <v>25</v>
      </c>
    </row>
    <row r="10" spans="1:17" ht="15.75">
      <c r="A10" s="352"/>
      <c r="N10" s="735" t="s">
        <v>828</v>
      </c>
      <c r="O10" s="735"/>
      <c r="P10" s="735"/>
      <c r="Q10" s="735"/>
    </row>
    <row r="11" spans="1:17" ht="28.5" customHeight="1">
      <c r="A11" s="713" t="s">
        <v>2</v>
      </c>
      <c r="B11" s="713" t="s">
        <v>3</v>
      </c>
      <c r="C11" s="713" t="s">
        <v>679</v>
      </c>
      <c r="D11" s="713"/>
      <c r="E11" s="713"/>
      <c r="F11" s="713" t="s">
        <v>680</v>
      </c>
      <c r="G11" s="713"/>
      <c r="H11" s="713"/>
      <c r="I11" s="713" t="s">
        <v>384</v>
      </c>
      <c r="J11" s="713"/>
      <c r="K11" s="713"/>
      <c r="L11" s="713" t="s">
        <v>96</v>
      </c>
      <c r="M11" s="713"/>
      <c r="N11" s="713"/>
      <c r="O11" s="713" t="s">
        <v>832</v>
      </c>
      <c r="P11" s="713"/>
      <c r="Q11" s="713"/>
    </row>
    <row r="12" spans="1:17" ht="39.75" customHeight="1">
      <c r="A12" s="713"/>
      <c r="B12" s="713"/>
      <c r="C12" s="24" t="s">
        <v>118</v>
      </c>
      <c r="D12" s="24" t="s">
        <v>758</v>
      </c>
      <c r="E12" s="353" t="s">
        <v>19</v>
      </c>
      <c r="F12" s="24" t="s">
        <v>118</v>
      </c>
      <c r="G12" s="24" t="s">
        <v>759</v>
      </c>
      <c r="H12" s="353" t="s">
        <v>19</v>
      </c>
      <c r="I12" s="24" t="s">
        <v>118</v>
      </c>
      <c r="J12" s="24" t="s">
        <v>759</v>
      </c>
      <c r="K12" s="353" t="s">
        <v>19</v>
      </c>
      <c r="L12" s="24" t="s">
        <v>118</v>
      </c>
      <c r="M12" s="24" t="s">
        <v>759</v>
      </c>
      <c r="N12" s="353" t="s">
        <v>19</v>
      </c>
      <c r="O12" s="24" t="s">
        <v>238</v>
      </c>
      <c r="P12" s="24" t="s">
        <v>760</v>
      </c>
      <c r="Q12" s="24" t="s">
        <v>119</v>
      </c>
    </row>
    <row r="13" spans="1:17" s="347" customFormat="1" ht="12.75">
      <c r="A13" s="348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48">
        <v>16</v>
      </c>
      <c r="Q13" s="348">
        <v>17</v>
      </c>
    </row>
    <row r="14" spans="1:17" s="347" customFormat="1" ht="12.75">
      <c r="A14" s="295" t="s">
        <v>273</v>
      </c>
      <c r="B14" s="296" t="s">
        <v>868</v>
      </c>
      <c r="C14" s="344">
        <v>684.74</v>
      </c>
      <c r="D14" s="344">
        <v>73.02000000000001</v>
      </c>
      <c r="E14" s="345">
        <f>SUM(C14:D14)</f>
        <v>757.76</v>
      </c>
      <c r="F14" s="345">
        <v>36.98</v>
      </c>
      <c r="G14" s="345">
        <v>0</v>
      </c>
      <c r="H14" s="345">
        <f>SUM(F14:G14)</f>
        <v>36.98</v>
      </c>
      <c r="I14" s="345">
        <v>654.49</v>
      </c>
      <c r="J14" s="345">
        <v>74.46</v>
      </c>
      <c r="K14" s="346">
        <f>+I14+J14</f>
        <v>728.95</v>
      </c>
      <c r="L14" s="358">
        <v>540.9599999999999</v>
      </c>
      <c r="M14" s="358">
        <v>74.46</v>
      </c>
      <c r="N14" s="324">
        <f>+L14+M14</f>
        <v>615.42</v>
      </c>
      <c r="O14" s="359">
        <f>F14+I14-L14</f>
        <v>150.5100000000001</v>
      </c>
      <c r="P14" s="359">
        <f>G14+J14-M14</f>
        <v>0</v>
      </c>
      <c r="Q14" s="359">
        <f>H14+K14-N14</f>
        <v>150.5100000000001</v>
      </c>
    </row>
    <row r="15" spans="1:17" s="347" customFormat="1" ht="12.75">
      <c r="A15" s="295" t="s">
        <v>274</v>
      </c>
      <c r="B15" s="296" t="s">
        <v>869</v>
      </c>
      <c r="C15" s="344">
        <v>1242.65</v>
      </c>
      <c r="D15" s="344">
        <v>138.81</v>
      </c>
      <c r="E15" s="345">
        <f aca="true" t="shared" si="0" ref="E15:E46">SUM(C15:D15)</f>
        <v>1381.46</v>
      </c>
      <c r="F15" s="345">
        <v>29.06</v>
      </c>
      <c r="G15" s="345">
        <v>0</v>
      </c>
      <c r="H15" s="345">
        <f aca="true" t="shared" si="1" ref="H15:H46">SUM(F15:G15)</f>
        <v>29.06</v>
      </c>
      <c r="I15" s="345">
        <v>1187.75</v>
      </c>
      <c r="J15" s="345">
        <v>141.55</v>
      </c>
      <c r="K15" s="346">
        <f aca="true" t="shared" si="2" ref="K15:K46">+I15+J15</f>
        <v>1329.3</v>
      </c>
      <c r="L15" s="358">
        <v>1194.0800000000002</v>
      </c>
      <c r="M15" s="358">
        <v>141.55</v>
      </c>
      <c r="N15" s="324">
        <f aca="true" t="shared" si="3" ref="N15:N40">+L15+M15</f>
        <v>1335.63</v>
      </c>
      <c r="O15" s="359">
        <f aca="true" t="shared" si="4" ref="O15:O46">F15+I15-L15</f>
        <v>22.72999999999979</v>
      </c>
      <c r="P15" s="359">
        <f aca="true" t="shared" si="5" ref="P15:P46">G15+J15-M15</f>
        <v>0</v>
      </c>
      <c r="Q15" s="359">
        <f aca="true" t="shared" si="6" ref="Q15:Q46">H15+K15-N15</f>
        <v>22.72999999999979</v>
      </c>
    </row>
    <row r="16" spans="1:17" s="347" customFormat="1" ht="12.75">
      <c r="A16" s="295" t="s">
        <v>275</v>
      </c>
      <c r="B16" s="296" t="s">
        <v>870</v>
      </c>
      <c r="C16" s="344">
        <v>576.23</v>
      </c>
      <c r="D16" s="344">
        <v>63.51</v>
      </c>
      <c r="E16" s="345">
        <f t="shared" si="0"/>
        <v>639.74</v>
      </c>
      <c r="F16" s="345">
        <v>36.1</v>
      </c>
      <c r="G16" s="345">
        <v>0</v>
      </c>
      <c r="H16" s="345">
        <f t="shared" si="1"/>
        <v>36.1</v>
      </c>
      <c r="I16" s="345">
        <v>550.77</v>
      </c>
      <c r="J16" s="345">
        <v>64.76</v>
      </c>
      <c r="K16" s="346">
        <f t="shared" si="2"/>
        <v>615.53</v>
      </c>
      <c r="L16" s="358">
        <v>548.22</v>
      </c>
      <c r="M16" s="358">
        <v>64.76</v>
      </c>
      <c r="N16" s="324">
        <f t="shared" si="3"/>
        <v>612.98</v>
      </c>
      <c r="O16" s="359">
        <f t="shared" si="4"/>
        <v>38.64999999999998</v>
      </c>
      <c r="P16" s="359">
        <f t="shared" si="5"/>
        <v>0</v>
      </c>
      <c r="Q16" s="359">
        <f t="shared" si="6"/>
        <v>38.64999999999998</v>
      </c>
    </row>
    <row r="17" spans="1:17" s="347" customFormat="1" ht="12.75">
      <c r="A17" s="295" t="s">
        <v>276</v>
      </c>
      <c r="B17" s="296" t="s">
        <v>871</v>
      </c>
      <c r="C17" s="344">
        <v>1261.36</v>
      </c>
      <c r="D17" s="344">
        <v>136.02</v>
      </c>
      <c r="E17" s="345">
        <f t="shared" si="0"/>
        <v>1397.3799999999999</v>
      </c>
      <c r="F17" s="345">
        <v>21.21</v>
      </c>
      <c r="G17" s="345">
        <v>0</v>
      </c>
      <c r="H17" s="345">
        <f t="shared" si="1"/>
        <v>21.21</v>
      </c>
      <c r="I17" s="345">
        <v>1205.63</v>
      </c>
      <c r="J17" s="345">
        <v>138.7</v>
      </c>
      <c r="K17" s="346">
        <f t="shared" si="2"/>
        <v>1344.3300000000002</v>
      </c>
      <c r="L17" s="358">
        <v>1154.77</v>
      </c>
      <c r="M17" s="358">
        <v>138.7</v>
      </c>
      <c r="N17" s="324">
        <f t="shared" si="3"/>
        <v>1293.47</v>
      </c>
      <c r="O17" s="359">
        <f t="shared" si="4"/>
        <v>72.07000000000016</v>
      </c>
      <c r="P17" s="359">
        <f t="shared" si="5"/>
        <v>0</v>
      </c>
      <c r="Q17" s="359">
        <f t="shared" si="6"/>
        <v>72.07000000000016</v>
      </c>
    </row>
    <row r="18" spans="1:17" s="347" customFormat="1" ht="12.75">
      <c r="A18" s="295" t="s">
        <v>277</v>
      </c>
      <c r="B18" s="296" t="s">
        <v>872</v>
      </c>
      <c r="C18" s="344">
        <v>385.57</v>
      </c>
      <c r="D18" s="344">
        <v>42.5</v>
      </c>
      <c r="E18" s="345">
        <f t="shared" si="0"/>
        <v>428.07</v>
      </c>
      <c r="F18" s="345">
        <v>26.33</v>
      </c>
      <c r="G18" s="345">
        <v>0</v>
      </c>
      <c r="H18" s="345">
        <f t="shared" si="1"/>
        <v>26.33</v>
      </c>
      <c r="I18" s="345">
        <v>368.54</v>
      </c>
      <c r="J18" s="345">
        <v>43.34</v>
      </c>
      <c r="K18" s="346">
        <f t="shared" si="2"/>
        <v>411.88</v>
      </c>
      <c r="L18" s="358">
        <v>362.37</v>
      </c>
      <c r="M18" s="358">
        <v>43.34</v>
      </c>
      <c r="N18" s="324">
        <f t="shared" si="3"/>
        <v>405.71000000000004</v>
      </c>
      <c r="O18" s="359">
        <f t="shared" si="4"/>
        <v>32.5</v>
      </c>
      <c r="P18" s="359">
        <f t="shared" si="5"/>
        <v>0</v>
      </c>
      <c r="Q18" s="359">
        <f t="shared" si="6"/>
        <v>32.49999999999994</v>
      </c>
    </row>
    <row r="19" spans="1:17" s="347" customFormat="1" ht="12.75">
      <c r="A19" s="295" t="s">
        <v>278</v>
      </c>
      <c r="B19" s="296" t="s">
        <v>873</v>
      </c>
      <c r="C19" s="344">
        <v>802.07</v>
      </c>
      <c r="D19" s="344">
        <v>88.4</v>
      </c>
      <c r="E19" s="345">
        <f t="shared" si="0"/>
        <v>890.47</v>
      </c>
      <c r="F19" s="345">
        <v>21.13</v>
      </c>
      <c r="G19" s="345">
        <v>0</v>
      </c>
      <c r="H19" s="345">
        <f t="shared" si="1"/>
        <v>21.13</v>
      </c>
      <c r="I19" s="345">
        <v>766.64</v>
      </c>
      <c r="J19" s="345">
        <v>90.14</v>
      </c>
      <c r="K19" s="346">
        <f t="shared" si="2"/>
        <v>856.78</v>
      </c>
      <c r="L19" s="358">
        <v>737.81</v>
      </c>
      <c r="M19" s="358">
        <v>90.14</v>
      </c>
      <c r="N19" s="324">
        <f t="shared" si="3"/>
        <v>827.9499999999999</v>
      </c>
      <c r="O19" s="359">
        <f t="shared" si="4"/>
        <v>49.960000000000036</v>
      </c>
      <c r="P19" s="359">
        <f t="shared" si="5"/>
        <v>0</v>
      </c>
      <c r="Q19" s="359">
        <f t="shared" si="6"/>
        <v>49.960000000000036</v>
      </c>
    </row>
    <row r="20" spans="1:17" s="347" customFormat="1" ht="12.75">
      <c r="A20" s="295" t="s">
        <v>279</v>
      </c>
      <c r="B20" s="296" t="s">
        <v>874</v>
      </c>
      <c r="C20" s="344">
        <v>510.06</v>
      </c>
      <c r="D20" s="344">
        <v>56.22</v>
      </c>
      <c r="E20" s="345">
        <f t="shared" si="0"/>
        <v>566.28</v>
      </c>
      <c r="F20" s="345">
        <v>28.09</v>
      </c>
      <c r="G20" s="345">
        <v>0</v>
      </c>
      <c r="H20" s="345">
        <f t="shared" si="1"/>
        <v>28.09</v>
      </c>
      <c r="I20" s="345">
        <v>487.53</v>
      </c>
      <c r="J20" s="345">
        <v>57.33</v>
      </c>
      <c r="K20" s="346">
        <f t="shared" si="2"/>
        <v>544.86</v>
      </c>
      <c r="L20" s="358">
        <v>472.28000000000003</v>
      </c>
      <c r="M20" s="358">
        <v>57.33</v>
      </c>
      <c r="N20" s="324">
        <f t="shared" si="3"/>
        <v>529.61</v>
      </c>
      <c r="O20" s="359">
        <f t="shared" si="4"/>
        <v>43.339999999999975</v>
      </c>
      <c r="P20" s="359">
        <f t="shared" si="5"/>
        <v>0</v>
      </c>
      <c r="Q20" s="359">
        <f t="shared" si="6"/>
        <v>43.34000000000003</v>
      </c>
    </row>
    <row r="21" spans="1:17" s="347" customFormat="1" ht="12.75">
      <c r="A21" s="295" t="s">
        <v>280</v>
      </c>
      <c r="B21" s="296" t="s">
        <v>875</v>
      </c>
      <c r="C21" s="344">
        <v>1915.78</v>
      </c>
      <c r="D21" s="344">
        <v>216.9</v>
      </c>
      <c r="E21" s="345">
        <f t="shared" si="0"/>
        <v>2132.68</v>
      </c>
      <c r="F21" s="345">
        <v>68.01</v>
      </c>
      <c r="G21" s="345">
        <v>0</v>
      </c>
      <c r="H21" s="345">
        <f t="shared" si="1"/>
        <v>68.01</v>
      </c>
      <c r="I21" s="345">
        <v>1831.14</v>
      </c>
      <c r="J21" s="345">
        <v>221.18</v>
      </c>
      <c r="K21" s="346">
        <f t="shared" si="2"/>
        <v>2052.32</v>
      </c>
      <c r="L21" s="358">
        <v>1867.2500000000002</v>
      </c>
      <c r="M21" s="358">
        <v>221.18</v>
      </c>
      <c r="N21" s="324">
        <f t="shared" si="3"/>
        <v>2088.4300000000003</v>
      </c>
      <c r="O21" s="359">
        <f t="shared" si="4"/>
        <v>31.899999999999864</v>
      </c>
      <c r="P21" s="359">
        <f t="shared" si="5"/>
        <v>0</v>
      </c>
      <c r="Q21" s="359">
        <f t="shared" si="6"/>
        <v>31.90000000000009</v>
      </c>
    </row>
    <row r="22" spans="1:17" s="347" customFormat="1" ht="12.75">
      <c r="A22" s="295" t="s">
        <v>299</v>
      </c>
      <c r="B22" s="296" t="s">
        <v>876</v>
      </c>
      <c r="C22" s="344">
        <v>760.03</v>
      </c>
      <c r="D22" s="344">
        <v>80.77</v>
      </c>
      <c r="E22" s="345">
        <f t="shared" si="0"/>
        <v>840.8</v>
      </c>
      <c r="F22" s="345">
        <v>25.93</v>
      </c>
      <c r="G22" s="345">
        <v>0</v>
      </c>
      <c r="H22" s="345">
        <f t="shared" si="1"/>
        <v>25.93</v>
      </c>
      <c r="I22" s="345">
        <v>726.45</v>
      </c>
      <c r="J22" s="345">
        <v>82.36</v>
      </c>
      <c r="K22" s="346">
        <f t="shared" si="2"/>
        <v>808.8100000000001</v>
      </c>
      <c r="L22" s="358">
        <v>664.39</v>
      </c>
      <c r="M22" s="358">
        <v>82.36</v>
      </c>
      <c r="N22" s="324">
        <f t="shared" si="3"/>
        <v>746.75</v>
      </c>
      <c r="O22" s="359">
        <f t="shared" si="4"/>
        <v>87.99000000000001</v>
      </c>
      <c r="P22" s="359">
        <f t="shared" si="5"/>
        <v>0</v>
      </c>
      <c r="Q22" s="359">
        <f t="shared" si="6"/>
        <v>87.99000000000001</v>
      </c>
    </row>
    <row r="23" spans="1:17" s="347" customFormat="1" ht="12.75">
      <c r="A23" s="295" t="s">
        <v>300</v>
      </c>
      <c r="B23" s="296" t="s">
        <v>877</v>
      </c>
      <c r="C23" s="344">
        <v>205.48000000000002</v>
      </c>
      <c r="D23" s="344">
        <v>20.200000000000003</v>
      </c>
      <c r="E23" s="345">
        <f t="shared" si="0"/>
        <v>225.68</v>
      </c>
      <c r="F23" s="345">
        <v>34.74</v>
      </c>
      <c r="G23" s="345">
        <v>0</v>
      </c>
      <c r="H23" s="345">
        <f t="shared" si="1"/>
        <v>34.74</v>
      </c>
      <c r="I23" s="345">
        <v>196.4</v>
      </c>
      <c r="J23" s="345">
        <v>20.6</v>
      </c>
      <c r="K23" s="346">
        <f t="shared" si="2"/>
        <v>217</v>
      </c>
      <c r="L23" s="358">
        <v>100.80000000000001</v>
      </c>
      <c r="M23" s="358">
        <v>20.6</v>
      </c>
      <c r="N23" s="324">
        <f t="shared" si="3"/>
        <v>121.4</v>
      </c>
      <c r="O23" s="359">
        <f t="shared" si="4"/>
        <v>130.34</v>
      </c>
      <c r="P23" s="359">
        <f t="shared" si="5"/>
        <v>0</v>
      </c>
      <c r="Q23" s="359">
        <f t="shared" si="6"/>
        <v>130.34</v>
      </c>
    </row>
    <row r="24" spans="1:17" s="347" customFormat="1" ht="12.75">
      <c r="A24" s="295" t="s">
        <v>301</v>
      </c>
      <c r="B24" s="296" t="s">
        <v>878</v>
      </c>
      <c r="C24" s="344">
        <v>948.34</v>
      </c>
      <c r="D24" s="344">
        <v>97.91</v>
      </c>
      <c r="E24" s="345">
        <f t="shared" si="0"/>
        <v>1046.25</v>
      </c>
      <c r="F24" s="345">
        <v>28.49</v>
      </c>
      <c r="G24" s="345">
        <v>0</v>
      </c>
      <c r="H24" s="345">
        <f t="shared" si="1"/>
        <v>28.49</v>
      </c>
      <c r="I24" s="345">
        <v>906.44</v>
      </c>
      <c r="J24" s="345">
        <v>99.84</v>
      </c>
      <c r="K24" s="346">
        <f t="shared" si="2"/>
        <v>1006.2800000000001</v>
      </c>
      <c r="L24" s="358">
        <v>867.51</v>
      </c>
      <c r="M24" s="358">
        <v>99.84</v>
      </c>
      <c r="N24" s="324">
        <f t="shared" si="3"/>
        <v>967.35</v>
      </c>
      <c r="O24" s="359">
        <f t="shared" si="4"/>
        <v>67.42000000000007</v>
      </c>
      <c r="P24" s="359">
        <f t="shared" si="5"/>
        <v>0</v>
      </c>
      <c r="Q24" s="359">
        <f t="shared" si="6"/>
        <v>67.41999999999996</v>
      </c>
    </row>
    <row r="25" spans="1:17" s="347" customFormat="1" ht="12.75">
      <c r="A25" s="295" t="s">
        <v>329</v>
      </c>
      <c r="B25" s="296" t="s">
        <v>879</v>
      </c>
      <c r="C25" s="344">
        <v>633.79</v>
      </c>
      <c r="D25" s="344">
        <v>67.85</v>
      </c>
      <c r="E25" s="345">
        <f t="shared" si="0"/>
        <v>701.64</v>
      </c>
      <c r="F25" s="345">
        <v>40.98</v>
      </c>
      <c r="G25" s="345">
        <v>0</v>
      </c>
      <c r="H25" s="345">
        <f t="shared" si="1"/>
        <v>40.98</v>
      </c>
      <c r="I25" s="345">
        <v>605.79</v>
      </c>
      <c r="J25" s="345">
        <v>69.19</v>
      </c>
      <c r="K25" s="346">
        <f t="shared" si="2"/>
        <v>674.98</v>
      </c>
      <c r="L25" s="358">
        <v>549.4100000000001</v>
      </c>
      <c r="M25" s="358">
        <v>69.19</v>
      </c>
      <c r="N25" s="324">
        <f t="shared" si="3"/>
        <v>618.6000000000001</v>
      </c>
      <c r="O25" s="359">
        <f t="shared" si="4"/>
        <v>97.3599999999999</v>
      </c>
      <c r="P25" s="359">
        <f t="shared" si="5"/>
        <v>0</v>
      </c>
      <c r="Q25" s="359">
        <f t="shared" si="6"/>
        <v>97.3599999999999</v>
      </c>
    </row>
    <row r="26" spans="1:17" s="347" customFormat="1" ht="12.75">
      <c r="A26" s="295" t="s">
        <v>330</v>
      </c>
      <c r="B26" s="296" t="s">
        <v>880</v>
      </c>
      <c r="C26" s="344">
        <v>573.08</v>
      </c>
      <c r="D26" s="344">
        <v>59.260000000000005</v>
      </c>
      <c r="E26" s="345">
        <f t="shared" si="0"/>
        <v>632.34</v>
      </c>
      <c r="F26" s="345">
        <v>38.91</v>
      </c>
      <c r="G26" s="345">
        <v>0</v>
      </c>
      <c r="H26" s="345">
        <f t="shared" si="1"/>
        <v>38.91</v>
      </c>
      <c r="I26" s="345">
        <v>547.76</v>
      </c>
      <c r="J26" s="345">
        <v>60.43</v>
      </c>
      <c r="K26" s="346">
        <f t="shared" si="2"/>
        <v>608.1899999999999</v>
      </c>
      <c r="L26" s="358">
        <v>451.55</v>
      </c>
      <c r="M26" s="358">
        <v>60.43</v>
      </c>
      <c r="N26" s="324">
        <f t="shared" si="3"/>
        <v>511.98</v>
      </c>
      <c r="O26" s="359">
        <f t="shared" si="4"/>
        <v>135.11999999999995</v>
      </c>
      <c r="P26" s="359">
        <f t="shared" si="5"/>
        <v>0</v>
      </c>
      <c r="Q26" s="359">
        <f t="shared" si="6"/>
        <v>135.1199999999999</v>
      </c>
    </row>
    <row r="27" spans="1:17" s="347" customFormat="1" ht="12.75">
      <c r="A27" s="295" t="s">
        <v>331</v>
      </c>
      <c r="B27" s="296" t="s">
        <v>881</v>
      </c>
      <c r="C27" s="344">
        <v>578.53</v>
      </c>
      <c r="D27" s="344">
        <v>66.64</v>
      </c>
      <c r="E27" s="345">
        <f t="shared" si="0"/>
        <v>645.17</v>
      </c>
      <c r="F27" s="345">
        <v>43.7</v>
      </c>
      <c r="G27" s="345">
        <v>0</v>
      </c>
      <c r="H27" s="345">
        <f t="shared" si="1"/>
        <v>43.7</v>
      </c>
      <c r="I27" s="345">
        <v>552.97</v>
      </c>
      <c r="J27" s="345">
        <v>67.96</v>
      </c>
      <c r="K27" s="346">
        <f t="shared" si="2"/>
        <v>620.9300000000001</v>
      </c>
      <c r="L27" s="358">
        <v>503.6000000000001</v>
      </c>
      <c r="M27" s="358">
        <v>67.96</v>
      </c>
      <c r="N27" s="324">
        <f t="shared" si="3"/>
        <v>571.5600000000001</v>
      </c>
      <c r="O27" s="359">
        <f t="shared" si="4"/>
        <v>93.07</v>
      </c>
      <c r="P27" s="359">
        <f t="shared" si="5"/>
        <v>0</v>
      </c>
      <c r="Q27" s="359">
        <f t="shared" si="6"/>
        <v>93.07000000000005</v>
      </c>
    </row>
    <row r="28" spans="1:17" s="347" customFormat="1" ht="12.75">
      <c r="A28" s="295" t="s">
        <v>332</v>
      </c>
      <c r="B28" s="296" t="s">
        <v>882</v>
      </c>
      <c r="C28" s="344">
        <v>447.48</v>
      </c>
      <c r="D28" s="344">
        <v>46.73</v>
      </c>
      <c r="E28" s="345">
        <f t="shared" si="0"/>
        <v>494.21000000000004</v>
      </c>
      <c r="F28" s="345">
        <v>39.14</v>
      </c>
      <c r="G28" s="345">
        <v>0</v>
      </c>
      <c r="H28" s="345">
        <f t="shared" si="1"/>
        <v>39.14</v>
      </c>
      <c r="I28" s="345">
        <v>427.71</v>
      </c>
      <c r="J28" s="345">
        <v>47.65</v>
      </c>
      <c r="K28" s="346">
        <f t="shared" si="2"/>
        <v>475.35999999999996</v>
      </c>
      <c r="L28" s="358">
        <v>324.27000000000004</v>
      </c>
      <c r="M28" s="358">
        <v>47.65</v>
      </c>
      <c r="N28" s="324">
        <f t="shared" si="3"/>
        <v>371.92</v>
      </c>
      <c r="O28" s="359">
        <f t="shared" si="4"/>
        <v>142.57999999999993</v>
      </c>
      <c r="P28" s="359">
        <f t="shared" si="5"/>
        <v>0</v>
      </c>
      <c r="Q28" s="359">
        <f t="shared" si="6"/>
        <v>142.57999999999998</v>
      </c>
    </row>
    <row r="29" spans="1:17" s="347" customFormat="1" ht="12.75">
      <c r="A29" s="295" t="s">
        <v>883</v>
      </c>
      <c r="B29" s="296" t="s">
        <v>884</v>
      </c>
      <c r="C29" s="344">
        <v>897.88</v>
      </c>
      <c r="D29" s="344">
        <v>98.96</v>
      </c>
      <c r="E29" s="345">
        <f t="shared" si="0"/>
        <v>996.84</v>
      </c>
      <c r="F29" s="345">
        <v>38.98</v>
      </c>
      <c r="G29" s="345">
        <v>0</v>
      </c>
      <c r="H29" s="345">
        <f t="shared" si="1"/>
        <v>38.98</v>
      </c>
      <c r="I29" s="345">
        <v>858.21</v>
      </c>
      <c r="J29" s="345">
        <v>100.91</v>
      </c>
      <c r="K29" s="346">
        <f t="shared" si="2"/>
        <v>959.12</v>
      </c>
      <c r="L29" s="358">
        <v>837.1</v>
      </c>
      <c r="M29" s="358">
        <v>100.91</v>
      </c>
      <c r="N29" s="324">
        <f t="shared" si="3"/>
        <v>938.01</v>
      </c>
      <c r="O29" s="359">
        <f t="shared" si="4"/>
        <v>60.09000000000003</v>
      </c>
      <c r="P29" s="359">
        <f t="shared" si="5"/>
        <v>0</v>
      </c>
      <c r="Q29" s="359">
        <f t="shared" si="6"/>
        <v>60.09000000000003</v>
      </c>
    </row>
    <row r="30" spans="1:17" s="347" customFormat="1" ht="12.75">
      <c r="A30" s="295" t="s">
        <v>885</v>
      </c>
      <c r="B30" s="296" t="s">
        <v>886</v>
      </c>
      <c r="C30" s="344">
        <v>701.84</v>
      </c>
      <c r="D30" s="344">
        <v>77.35</v>
      </c>
      <c r="E30" s="345">
        <f t="shared" si="0"/>
        <v>779.19</v>
      </c>
      <c r="F30" s="345">
        <v>44.1</v>
      </c>
      <c r="G30" s="345">
        <v>0</v>
      </c>
      <c r="H30" s="345">
        <f t="shared" si="1"/>
        <v>44.1</v>
      </c>
      <c r="I30" s="345">
        <v>670.83</v>
      </c>
      <c r="J30" s="345">
        <v>78.88</v>
      </c>
      <c r="K30" s="346">
        <f t="shared" si="2"/>
        <v>749.71</v>
      </c>
      <c r="L30" s="358">
        <v>597.4399999999999</v>
      </c>
      <c r="M30" s="358">
        <v>78.88</v>
      </c>
      <c r="N30" s="324">
        <f t="shared" si="3"/>
        <v>676.3199999999999</v>
      </c>
      <c r="O30" s="359">
        <f t="shared" si="4"/>
        <v>117.49000000000012</v>
      </c>
      <c r="P30" s="359">
        <f t="shared" si="5"/>
        <v>0</v>
      </c>
      <c r="Q30" s="359">
        <f t="shared" si="6"/>
        <v>117.49000000000012</v>
      </c>
    </row>
    <row r="31" spans="1:17" s="347" customFormat="1" ht="12.75">
      <c r="A31" s="295" t="s">
        <v>887</v>
      </c>
      <c r="B31" s="296" t="s">
        <v>888</v>
      </c>
      <c r="C31" s="344">
        <v>1083.6</v>
      </c>
      <c r="D31" s="344">
        <v>115.03</v>
      </c>
      <c r="E31" s="345">
        <f t="shared" si="0"/>
        <v>1198.6299999999999</v>
      </c>
      <c r="F31" s="345">
        <v>39.47</v>
      </c>
      <c r="G31" s="345">
        <v>0</v>
      </c>
      <c r="H31" s="345">
        <f t="shared" si="1"/>
        <v>39.47</v>
      </c>
      <c r="I31" s="345">
        <v>1035.73</v>
      </c>
      <c r="J31" s="345">
        <v>117.3</v>
      </c>
      <c r="K31" s="346">
        <f t="shared" si="2"/>
        <v>1153.03</v>
      </c>
      <c r="L31" s="358">
        <v>1028.3500000000001</v>
      </c>
      <c r="M31" s="358">
        <v>117.3</v>
      </c>
      <c r="N31" s="324">
        <f t="shared" si="3"/>
        <v>1145.65</v>
      </c>
      <c r="O31" s="359">
        <f t="shared" si="4"/>
        <v>46.84999999999991</v>
      </c>
      <c r="P31" s="359">
        <f t="shared" si="5"/>
        <v>0</v>
      </c>
      <c r="Q31" s="359">
        <f t="shared" si="6"/>
        <v>46.84999999999991</v>
      </c>
    </row>
    <row r="32" spans="1:17" s="347" customFormat="1" ht="12.75">
      <c r="A32" s="295" t="s">
        <v>889</v>
      </c>
      <c r="B32" s="296" t="s">
        <v>890</v>
      </c>
      <c r="C32" s="344">
        <v>813.62</v>
      </c>
      <c r="D32" s="344">
        <v>84.67</v>
      </c>
      <c r="E32" s="345">
        <f t="shared" si="0"/>
        <v>898.29</v>
      </c>
      <c r="F32" s="345">
        <v>30.42</v>
      </c>
      <c r="G32" s="345">
        <v>0</v>
      </c>
      <c r="H32" s="345">
        <f t="shared" si="1"/>
        <v>30.42</v>
      </c>
      <c r="I32" s="345">
        <v>777.68</v>
      </c>
      <c r="J32" s="345">
        <v>86.34</v>
      </c>
      <c r="K32" s="346">
        <f t="shared" si="2"/>
        <v>864.02</v>
      </c>
      <c r="L32" s="358">
        <v>692.28</v>
      </c>
      <c r="M32" s="358">
        <v>86.34</v>
      </c>
      <c r="N32" s="324">
        <f t="shared" si="3"/>
        <v>778.62</v>
      </c>
      <c r="O32" s="359">
        <f t="shared" si="4"/>
        <v>115.81999999999994</v>
      </c>
      <c r="P32" s="359">
        <f t="shared" si="5"/>
        <v>0</v>
      </c>
      <c r="Q32" s="359">
        <f t="shared" si="6"/>
        <v>115.81999999999994</v>
      </c>
    </row>
    <row r="33" spans="1:17" s="347" customFormat="1" ht="12.75">
      <c r="A33" s="295" t="s">
        <v>891</v>
      </c>
      <c r="B33" s="296" t="s">
        <v>892</v>
      </c>
      <c r="C33" s="344">
        <v>838.96</v>
      </c>
      <c r="D33" s="344">
        <v>91.04</v>
      </c>
      <c r="E33" s="345">
        <f t="shared" si="0"/>
        <v>930</v>
      </c>
      <c r="F33" s="345">
        <v>31.060000000000002</v>
      </c>
      <c r="G33" s="345">
        <v>0</v>
      </c>
      <c r="H33" s="345">
        <f t="shared" si="1"/>
        <v>31.060000000000002</v>
      </c>
      <c r="I33" s="345">
        <v>801.9</v>
      </c>
      <c r="J33" s="345">
        <v>92.84</v>
      </c>
      <c r="K33" s="346">
        <f t="shared" si="2"/>
        <v>894.74</v>
      </c>
      <c r="L33" s="358">
        <v>706.4499999999999</v>
      </c>
      <c r="M33" s="358">
        <v>92.84</v>
      </c>
      <c r="N33" s="324">
        <f t="shared" si="3"/>
        <v>799.29</v>
      </c>
      <c r="O33" s="359">
        <f t="shared" si="4"/>
        <v>126.5100000000001</v>
      </c>
      <c r="P33" s="359">
        <f t="shared" si="5"/>
        <v>0</v>
      </c>
      <c r="Q33" s="359">
        <f t="shared" si="6"/>
        <v>126.50999999999999</v>
      </c>
    </row>
    <row r="34" spans="1:17" s="347" customFormat="1" ht="12.75">
      <c r="A34" s="295" t="s">
        <v>893</v>
      </c>
      <c r="B34" s="296" t="s">
        <v>894</v>
      </c>
      <c r="C34" s="344">
        <v>740.79</v>
      </c>
      <c r="D34" s="344">
        <v>92.67</v>
      </c>
      <c r="E34" s="345">
        <f t="shared" si="0"/>
        <v>833.4599999999999</v>
      </c>
      <c r="F34" s="345">
        <v>38.17</v>
      </c>
      <c r="G34" s="345">
        <v>0</v>
      </c>
      <c r="H34" s="345">
        <f t="shared" si="1"/>
        <v>38.17</v>
      </c>
      <c r="I34" s="345">
        <v>708.06</v>
      </c>
      <c r="J34" s="345">
        <v>94.5</v>
      </c>
      <c r="K34" s="346">
        <f t="shared" si="2"/>
        <v>802.56</v>
      </c>
      <c r="L34" s="358">
        <v>728.38</v>
      </c>
      <c r="M34" s="358">
        <v>94.5</v>
      </c>
      <c r="N34" s="324">
        <f t="shared" si="3"/>
        <v>822.88</v>
      </c>
      <c r="O34" s="359">
        <f t="shared" si="4"/>
        <v>17.84999999999991</v>
      </c>
      <c r="P34" s="359">
        <f t="shared" si="5"/>
        <v>0</v>
      </c>
      <c r="Q34" s="359">
        <f t="shared" si="6"/>
        <v>17.84999999999991</v>
      </c>
    </row>
    <row r="35" spans="1:17" s="347" customFormat="1" ht="12.75">
      <c r="A35" s="295" t="s">
        <v>895</v>
      </c>
      <c r="B35" s="296" t="s">
        <v>896</v>
      </c>
      <c r="C35" s="344">
        <v>2245.88</v>
      </c>
      <c r="D35" s="344">
        <v>249.42</v>
      </c>
      <c r="E35" s="345">
        <f t="shared" si="0"/>
        <v>2495.3</v>
      </c>
      <c r="F35" s="345">
        <v>39.38</v>
      </c>
      <c r="G35" s="345">
        <v>0</v>
      </c>
      <c r="H35" s="345">
        <f t="shared" si="1"/>
        <v>39.38</v>
      </c>
      <c r="I35" s="345">
        <v>2146.66</v>
      </c>
      <c r="J35" s="345">
        <v>254.34</v>
      </c>
      <c r="K35" s="346">
        <f t="shared" si="2"/>
        <v>2401</v>
      </c>
      <c r="L35" s="358">
        <v>2161.6</v>
      </c>
      <c r="M35" s="358">
        <v>254.34</v>
      </c>
      <c r="N35" s="324">
        <f t="shared" si="3"/>
        <v>2415.94</v>
      </c>
      <c r="O35" s="359">
        <f t="shared" si="4"/>
        <v>24.440000000000055</v>
      </c>
      <c r="P35" s="359">
        <f t="shared" si="5"/>
        <v>0</v>
      </c>
      <c r="Q35" s="359">
        <f t="shared" si="6"/>
        <v>24.440000000000055</v>
      </c>
    </row>
    <row r="36" spans="1:17" s="347" customFormat="1" ht="12.75">
      <c r="A36" s="295" t="s">
        <v>897</v>
      </c>
      <c r="B36" s="296" t="s">
        <v>898</v>
      </c>
      <c r="C36" s="344">
        <v>497.65</v>
      </c>
      <c r="D36" s="344">
        <v>56.489999999999995</v>
      </c>
      <c r="E36" s="345">
        <f t="shared" si="0"/>
        <v>554.14</v>
      </c>
      <c r="F36" s="345">
        <v>46.5</v>
      </c>
      <c r="G36" s="345">
        <v>0</v>
      </c>
      <c r="H36" s="345">
        <f t="shared" si="1"/>
        <v>46.5</v>
      </c>
      <c r="I36" s="345">
        <v>475.66</v>
      </c>
      <c r="J36" s="345">
        <v>57.61</v>
      </c>
      <c r="K36" s="346">
        <f t="shared" si="2"/>
        <v>533.27</v>
      </c>
      <c r="L36" s="358">
        <v>430.28999999999996</v>
      </c>
      <c r="M36" s="358">
        <v>57.61</v>
      </c>
      <c r="N36" s="324">
        <f t="shared" si="3"/>
        <v>487.9</v>
      </c>
      <c r="O36" s="359">
        <f t="shared" si="4"/>
        <v>91.87000000000012</v>
      </c>
      <c r="P36" s="359">
        <f t="shared" si="5"/>
        <v>0</v>
      </c>
      <c r="Q36" s="359">
        <f t="shared" si="6"/>
        <v>91.87</v>
      </c>
    </row>
    <row r="37" spans="1:17" s="347" customFormat="1" ht="12.75">
      <c r="A37" s="295" t="s">
        <v>899</v>
      </c>
      <c r="B37" s="296" t="s">
        <v>900</v>
      </c>
      <c r="C37" s="344">
        <v>646.27</v>
      </c>
      <c r="D37" s="344">
        <v>71.23</v>
      </c>
      <c r="E37" s="345">
        <f t="shared" si="0"/>
        <v>717.5</v>
      </c>
      <c r="F37" s="345">
        <v>39.15</v>
      </c>
      <c r="G37" s="345">
        <v>0</v>
      </c>
      <c r="H37" s="345">
        <f t="shared" si="1"/>
        <v>39.15</v>
      </c>
      <c r="I37" s="345">
        <v>617.72</v>
      </c>
      <c r="J37" s="345">
        <v>72.64</v>
      </c>
      <c r="K37" s="346">
        <f t="shared" si="2"/>
        <v>690.36</v>
      </c>
      <c r="L37" s="358">
        <v>590.34</v>
      </c>
      <c r="M37" s="358">
        <v>72.64</v>
      </c>
      <c r="N37" s="324">
        <f t="shared" si="3"/>
        <v>662.98</v>
      </c>
      <c r="O37" s="359">
        <f t="shared" si="4"/>
        <v>66.52999999999997</v>
      </c>
      <c r="P37" s="359">
        <f t="shared" si="5"/>
        <v>0</v>
      </c>
      <c r="Q37" s="359">
        <f t="shared" si="6"/>
        <v>66.52999999999997</v>
      </c>
    </row>
    <row r="38" spans="1:17" s="347" customFormat="1" ht="12.75">
      <c r="A38" s="295" t="s">
        <v>901</v>
      </c>
      <c r="B38" s="296" t="s">
        <v>902</v>
      </c>
      <c r="C38" s="344">
        <v>1351.01</v>
      </c>
      <c r="D38" s="344">
        <v>153.39</v>
      </c>
      <c r="E38" s="345">
        <f t="shared" si="0"/>
        <v>1504.4</v>
      </c>
      <c r="F38" s="345">
        <v>48.11</v>
      </c>
      <c r="G38" s="345">
        <v>0</v>
      </c>
      <c r="H38" s="345">
        <f t="shared" si="1"/>
        <v>48.11</v>
      </c>
      <c r="I38" s="345">
        <v>1291.32</v>
      </c>
      <c r="J38" s="345">
        <v>156.42</v>
      </c>
      <c r="K38" s="346">
        <f t="shared" si="2"/>
        <v>1447.74</v>
      </c>
      <c r="L38" s="358">
        <v>1282.46</v>
      </c>
      <c r="M38" s="358">
        <v>156.42</v>
      </c>
      <c r="N38" s="324">
        <f t="shared" si="3"/>
        <v>1438.88</v>
      </c>
      <c r="O38" s="359">
        <f t="shared" si="4"/>
        <v>56.9699999999998</v>
      </c>
      <c r="P38" s="359">
        <f t="shared" si="5"/>
        <v>0</v>
      </c>
      <c r="Q38" s="359">
        <f t="shared" si="6"/>
        <v>56.9699999999998</v>
      </c>
    </row>
    <row r="39" spans="1:17" s="347" customFormat="1" ht="12.75">
      <c r="A39" s="295" t="s">
        <v>903</v>
      </c>
      <c r="B39" s="296" t="s">
        <v>904</v>
      </c>
      <c r="C39" s="344">
        <v>765.96</v>
      </c>
      <c r="D39" s="344">
        <v>92.74</v>
      </c>
      <c r="E39" s="345">
        <f t="shared" si="0"/>
        <v>858.7</v>
      </c>
      <c r="F39" s="345">
        <v>43.62</v>
      </c>
      <c r="G39" s="345">
        <v>0</v>
      </c>
      <c r="H39" s="345">
        <f t="shared" si="1"/>
        <v>43.62</v>
      </c>
      <c r="I39" s="345">
        <v>732.14</v>
      </c>
      <c r="J39" s="345">
        <v>94.58</v>
      </c>
      <c r="K39" s="346">
        <f t="shared" si="2"/>
        <v>826.72</v>
      </c>
      <c r="L39" s="358">
        <v>733.2299999999999</v>
      </c>
      <c r="M39" s="358">
        <v>94.58</v>
      </c>
      <c r="N39" s="324">
        <f t="shared" si="3"/>
        <v>827.81</v>
      </c>
      <c r="O39" s="359">
        <f t="shared" si="4"/>
        <v>42.530000000000086</v>
      </c>
      <c r="P39" s="359">
        <f t="shared" si="5"/>
        <v>0</v>
      </c>
      <c r="Q39" s="359">
        <f t="shared" si="6"/>
        <v>42.530000000000086</v>
      </c>
    </row>
    <row r="40" spans="1:17" s="347" customFormat="1" ht="12.75">
      <c r="A40" s="295" t="s">
        <v>905</v>
      </c>
      <c r="B40" s="296" t="s">
        <v>906</v>
      </c>
      <c r="C40" s="344">
        <v>538.56</v>
      </c>
      <c r="D40" s="344">
        <v>58.33</v>
      </c>
      <c r="E40" s="345">
        <f t="shared" si="0"/>
        <v>596.89</v>
      </c>
      <c r="F40" s="345">
        <v>42.76</v>
      </c>
      <c r="G40" s="345">
        <v>0</v>
      </c>
      <c r="H40" s="345">
        <f t="shared" si="1"/>
        <v>42.76</v>
      </c>
      <c r="I40" s="345">
        <v>514.77</v>
      </c>
      <c r="J40" s="345">
        <v>59.48</v>
      </c>
      <c r="K40" s="346">
        <f t="shared" si="2"/>
        <v>574.25</v>
      </c>
      <c r="L40" s="358">
        <v>516.04</v>
      </c>
      <c r="M40" s="358">
        <v>59.48</v>
      </c>
      <c r="N40" s="324">
        <f t="shared" si="3"/>
        <v>575.52</v>
      </c>
      <c r="O40" s="359">
        <f t="shared" si="4"/>
        <v>41.49000000000001</v>
      </c>
      <c r="P40" s="359">
        <f t="shared" si="5"/>
        <v>0</v>
      </c>
      <c r="Q40" s="359">
        <f t="shared" si="6"/>
        <v>41.49000000000001</v>
      </c>
    </row>
    <row r="41" spans="1:17" s="347" customFormat="1" ht="12.75">
      <c r="A41" s="295" t="s">
        <v>907</v>
      </c>
      <c r="B41" s="297" t="s">
        <v>908</v>
      </c>
      <c r="C41" s="344">
        <v>0</v>
      </c>
      <c r="D41" s="344">
        <v>0</v>
      </c>
      <c r="E41" s="345">
        <f t="shared" si="0"/>
        <v>0</v>
      </c>
      <c r="F41" s="345">
        <v>0</v>
      </c>
      <c r="G41" s="345">
        <v>0</v>
      </c>
      <c r="H41" s="345">
        <f t="shared" si="1"/>
        <v>0</v>
      </c>
      <c r="I41" s="345">
        <v>0</v>
      </c>
      <c r="J41" s="345">
        <v>0</v>
      </c>
      <c r="K41" s="346">
        <f t="shared" si="2"/>
        <v>0</v>
      </c>
      <c r="L41" s="345">
        <v>0</v>
      </c>
      <c r="M41" s="345">
        <v>0</v>
      </c>
      <c r="N41" s="345">
        <v>0</v>
      </c>
      <c r="O41" s="359">
        <f t="shared" si="4"/>
        <v>0</v>
      </c>
      <c r="P41" s="359">
        <f t="shared" si="5"/>
        <v>0</v>
      </c>
      <c r="Q41" s="359">
        <f t="shared" si="6"/>
        <v>0</v>
      </c>
    </row>
    <row r="42" spans="1:17" ht="12.75">
      <c r="A42" s="295" t="s">
        <v>909</v>
      </c>
      <c r="B42" s="297" t="s">
        <v>910</v>
      </c>
      <c r="C42" s="349">
        <v>0</v>
      </c>
      <c r="D42" s="349">
        <v>0</v>
      </c>
      <c r="E42" s="345">
        <f t="shared" si="0"/>
        <v>0</v>
      </c>
      <c r="F42" s="354">
        <v>0</v>
      </c>
      <c r="G42" s="354">
        <v>0</v>
      </c>
      <c r="H42" s="345">
        <f t="shared" si="1"/>
        <v>0</v>
      </c>
      <c r="I42" s="345">
        <v>0</v>
      </c>
      <c r="J42" s="345">
        <v>0</v>
      </c>
      <c r="K42" s="346">
        <f t="shared" si="2"/>
        <v>0</v>
      </c>
      <c r="L42" s="345">
        <v>0</v>
      </c>
      <c r="M42" s="345">
        <v>0</v>
      </c>
      <c r="N42" s="345">
        <v>0</v>
      </c>
      <c r="O42" s="359">
        <f t="shared" si="4"/>
        <v>0</v>
      </c>
      <c r="P42" s="359">
        <f t="shared" si="5"/>
        <v>0</v>
      </c>
      <c r="Q42" s="359">
        <f t="shared" si="6"/>
        <v>0</v>
      </c>
    </row>
    <row r="43" spans="1:17" ht="12.75">
      <c r="A43" s="295" t="s">
        <v>911</v>
      </c>
      <c r="B43" s="297" t="s">
        <v>912</v>
      </c>
      <c r="C43" s="349">
        <v>0</v>
      </c>
      <c r="D43" s="349">
        <v>0</v>
      </c>
      <c r="E43" s="345">
        <f t="shared" si="0"/>
        <v>0</v>
      </c>
      <c r="F43" s="354">
        <v>0</v>
      </c>
      <c r="G43" s="354">
        <v>0</v>
      </c>
      <c r="H43" s="345">
        <f t="shared" si="1"/>
        <v>0</v>
      </c>
      <c r="I43" s="345">
        <v>0</v>
      </c>
      <c r="J43" s="345">
        <v>0</v>
      </c>
      <c r="K43" s="346">
        <f t="shared" si="2"/>
        <v>0</v>
      </c>
      <c r="L43" s="345">
        <v>0</v>
      </c>
      <c r="M43" s="345">
        <v>0</v>
      </c>
      <c r="N43" s="345">
        <v>0</v>
      </c>
      <c r="O43" s="359">
        <f t="shared" si="4"/>
        <v>0</v>
      </c>
      <c r="P43" s="359">
        <f t="shared" si="5"/>
        <v>0</v>
      </c>
      <c r="Q43" s="359">
        <f t="shared" si="6"/>
        <v>0</v>
      </c>
    </row>
    <row r="44" spans="1:17" ht="12.75">
      <c r="A44" s="295" t="s">
        <v>913</v>
      </c>
      <c r="B44" s="297" t="s">
        <v>914</v>
      </c>
      <c r="C44" s="349">
        <v>0</v>
      </c>
      <c r="D44" s="349">
        <v>0</v>
      </c>
      <c r="E44" s="345">
        <f t="shared" si="0"/>
        <v>0</v>
      </c>
      <c r="F44" s="354">
        <v>0</v>
      </c>
      <c r="G44" s="354">
        <v>0</v>
      </c>
      <c r="H44" s="345">
        <f t="shared" si="1"/>
        <v>0</v>
      </c>
      <c r="I44" s="345">
        <v>0</v>
      </c>
      <c r="J44" s="345">
        <v>0</v>
      </c>
      <c r="K44" s="346">
        <f t="shared" si="2"/>
        <v>0</v>
      </c>
      <c r="L44" s="345">
        <v>0</v>
      </c>
      <c r="M44" s="345">
        <v>0</v>
      </c>
      <c r="N44" s="345">
        <v>0</v>
      </c>
      <c r="O44" s="359">
        <f t="shared" si="4"/>
        <v>0</v>
      </c>
      <c r="P44" s="359">
        <f t="shared" si="5"/>
        <v>0</v>
      </c>
      <c r="Q44" s="359">
        <f t="shared" si="6"/>
        <v>0</v>
      </c>
    </row>
    <row r="45" spans="1:17" ht="25.5">
      <c r="A45" s="295" t="s">
        <v>915</v>
      </c>
      <c r="B45" s="297" t="s">
        <v>916</v>
      </c>
      <c r="C45" s="349">
        <v>0</v>
      </c>
      <c r="D45" s="349">
        <v>0</v>
      </c>
      <c r="E45" s="345">
        <f t="shared" si="0"/>
        <v>0</v>
      </c>
      <c r="F45" s="354">
        <v>0</v>
      </c>
      <c r="G45" s="354">
        <v>0</v>
      </c>
      <c r="H45" s="345">
        <f t="shared" si="1"/>
        <v>0</v>
      </c>
      <c r="I45" s="345">
        <v>0</v>
      </c>
      <c r="J45" s="345">
        <v>0</v>
      </c>
      <c r="K45" s="346">
        <f t="shared" si="2"/>
        <v>0</v>
      </c>
      <c r="L45" s="345">
        <v>0</v>
      </c>
      <c r="M45" s="345">
        <v>0</v>
      </c>
      <c r="N45" s="345">
        <v>0</v>
      </c>
      <c r="O45" s="359">
        <f t="shared" si="4"/>
        <v>0</v>
      </c>
      <c r="P45" s="359">
        <f t="shared" si="5"/>
        <v>0</v>
      </c>
      <c r="Q45" s="359">
        <f t="shared" si="6"/>
        <v>0</v>
      </c>
    </row>
    <row r="46" spans="1:17" ht="25.5">
      <c r="A46" s="295" t="s">
        <v>917</v>
      </c>
      <c r="B46" s="297" t="s">
        <v>918</v>
      </c>
      <c r="C46" s="349">
        <v>0</v>
      </c>
      <c r="D46" s="349">
        <v>0</v>
      </c>
      <c r="E46" s="345">
        <f t="shared" si="0"/>
        <v>0</v>
      </c>
      <c r="F46" s="354">
        <v>0</v>
      </c>
      <c r="G46" s="354">
        <v>0</v>
      </c>
      <c r="H46" s="345">
        <f t="shared" si="1"/>
        <v>0</v>
      </c>
      <c r="I46" s="345">
        <v>0</v>
      </c>
      <c r="J46" s="345">
        <v>0</v>
      </c>
      <c r="K46" s="346">
        <f t="shared" si="2"/>
        <v>0</v>
      </c>
      <c r="L46" s="345">
        <v>0</v>
      </c>
      <c r="M46" s="345">
        <v>0</v>
      </c>
      <c r="N46" s="345">
        <v>0</v>
      </c>
      <c r="O46" s="359">
        <f t="shared" si="4"/>
        <v>0</v>
      </c>
      <c r="P46" s="359">
        <f t="shared" si="5"/>
        <v>0</v>
      </c>
      <c r="Q46" s="359">
        <f t="shared" si="6"/>
        <v>0</v>
      </c>
    </row>
    <row r="47" spans="1:17" ht="12.75">
      <c r="A47" s="229" t="s">
        <v>19</v>
      </c>
      <c r="B47" s="307"/>
      <c r="C47" s="543">
        <f aca="true" t="shared" si="7" ref="C47:Q47">SUM(C14:C46)</f>
        <v>22647.210000000003</v>
      </c>
      <c r="D47" s="543">
        <f>SUM(D14:D46)</f>
        <v>2496.0599999999995</v>
      </c>
      <c r="E47" s="538">
        <f>SUM(E14:E46)</f>
        <v>25143.27</v>
      </c>
      <c r="F47" s="542">
        <f t="shared" si="7"/>
        <v>1000.5200000000001</v>
      </c>
      <c r="G47" s="324">
        <f t="shared" si="7"/>
        <v>0</v>
      </c>
      <c r="H47" s="464">
        <f t="shared" si="7"/>
        <v>1000.5200000000001</v>
      </c>
      <c r="I47" s="542">
        <f t="shared" si="7"/>
        <v>21646.689999999995</v>
      </c>
      <c r="J47" s="324">
        <f t="shared" si="7"/>
        <v>2545.33</v>
      </c>
      <c r="K47" s="464">
        <f t="shared" si="7"/>
        <v>24192.020000000008</v>
      </c>
      <c r="L47" s="324">
        <f>SUM(L14:L46)</f>
        <v>20643.230000000003</v>
      </c>
      <c r="M47" s="324">
        <f t="shared" si="7"/>
        <v>2545.33</v>
      </c>
      <c r="N47" s="464">
        <f>SUM(N14:N46)</f>
        <v>23188.560000000005</v>
      </c>
      <c r="O47" s="324">
        <f t="shared" si="7"/>
        <v>2003.9799999999998</v>
      </c>
      <c r="P47" s="324">
        <f t="shared" si="7"/>
        <v>0</v>
      </c>
      <c r="Q47" s="464">
        <f t="shared" si="7"/>
        <v>2003.9799999999998</v>
      </c>
    </row>
    <row r="48" spans="1:17" ht="12.75">
      <c r="A48" s="310" t="s">
        <v>19</v>
      </c>
      <c r="B48" s="309"/>
      <c r="C48" s="309">
        <v>16637.265834241476</v>
      </c>
      <c r="D48" s="309">
        <v>1855.2307577152526</v>
      </c>
      <c r="E48" s="525">
        <v>18492.496591956737</v>
      </c>
      <c r="F48" s="357">
        <v>652.4</v>
      </c>
      <c r="G48" s="357">
        <v>0</v>
      </c>
      <c r="H48" s="525">
        <v>652.4</v>
      </c>
      <c r="I48" s="357">
        <v>15984.870000000003</v>
      </c>
      <c r="J48" s="357">
        <v>1793.52</v>
      </c>
      <c r="K48" s="525">
        <v>17778.39</v>
      </c>
      <c r="L48" s="357">
        <v>16376.69</v>
      </c>
      <c r="M48" s="357">
        <v>1793.52</v>
      </c>
      <c r="N48" s="525">
        <v>18170.21</v>
      </c>
      <c r="O48" s="357">
        <v>260.5800000000002</v>
      </c>
      <c r="P48" s="357">
        <v>0</v>
      </c>
      <c r="Q48" s="525">
        <v>260.5800000000003</v>
      </c>
    </row>
    <row r="49" spans="1:17" ht="12.75">
      <c r="A49" s="310"/>
      <c r="B49" s="309"/>
      <c r="C49" s="309"/>
      <c r="D49" s="309"/>
      <c r="E49" s="357">
        <f>SUM(E47:E48)</f>
        <v>43635.76659195674</v>
      </c>
      <c r="F49" s="357">
        <f>SUM(F47:F48)</f>
        <v>1652.92</v>
      </c>
      <c r="G49" s="357"/>
      <c r="H49" s="357">
        <f>SUM(H47:H48)</f>
        <v>1652.92</v>
      </c>
      <c r="I49" s="357">
        <f>SUM(I47:I48)</f>
        <v>37631.56</v>
      </c>
      <c r="J49" s="357"/>
      <c r="K49" s="357">
        <f>SUM(K47:K48)</f>
        <v>41970.41</v>
      </c>
      <c r="L49" s="357"/>
      <c r="M49" s="357"/>
      <c r="N49" s="357">
        <f>SUM(N47:N48)</f>
        <v>41358.770000000004</v>
      </c>
      <c r="O49" s="357"/>
      <c r="P49" s="357"/>
      <c r="Q49" s="357">
        <f>SUM(Q47:Q48)</f>
        <v>2264.56</v>
      </c>
    </row>
    <row r="50" spans="1:17" ht="12.75">
      <c r="A50" s="310"/>
      <c r="B50" s="305"/>
      <c r="C50" s="305"/>
      <c r="D50" s="305"/>
      <c r="E50" s="309"/>
      <c r="F50" s="357"/>
      <c r="G50" s="309"/>
      <c r="H50" s="309"/>
      <c r="I50" s="309"/>
      <c r="J50" s="305"/>
      <c r="K50" s="309"/>
      <c r="L50" s="357"/>
      <c r="M50" s="357"/>
      <c r="N50" s="533">
        <f>N49/E49</f>
        <v>0.9478181141344623</v>
      </c>
      <c r="O50" s="309"/>
      <c r="P50" s="309"/>
      <c r="Q50" s="309"/>
    </row>
    <row r="51" spans="1:17" ht="14.25" customHeight="1">
      <c r="A51" s="733" t="s">
        <v>761</v>
      </c>
      <c r="B51" s="733"/>
      <c r="C51" s="733"/>
      <c r="D51" s="733"/>
      <c r="E51" s="733"/>
      <c r="F51" s="733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33"/>
    </row>
    <row r="52" spans="1:17" ht="15.75" customHeight="1">
      <c r="A52" s="355"/>
      <c r="B52" s="356"/>
      <c r="C52" s="356"/>
      <c r="D52" s="356"/>
      <c r="E52" s="356"/>
      <c r="F52" s="356"/>
      <c r="G52" s="356"/>
      <c r="H52" s="356"/>
      <c r="I52" s="356"/>
      <c r="J52" s="356">
        <f>I47/9</f>
        <v>2405.1877777777772</v>
      </c>
      <c r="K52" s="356"/>
      <c r="L52" s="356"/>
      <c r="M52" s="356"/>
      <c r="N52" s="356"/>
      <c r="O52" s="356"/>
      <c r="P52" s="356"/>
      <c r="Q52" s="356"/>
    </row>
    <row r="53" spans="1:17" ht="15.75" customHeight="1">
      <c r="A53" s="303" t="s">
        <v>12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P53" s="703" t="s">
        <v>13</v>
      </c>
      <c r="Q53" s="703"/>
    </row>
    <row r="54" spans="1:17" ht="12.75" customHeight="1">
      <c r="A54" s="703" t="s">
        <v>14</v>
      </c>
      <c r="B54" s="703"/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3"/>
    </row>
    <row r="55" spans="1:17" ht="12.75" customHeight="1">
      <c r="A55" s="703" t="s">
        <v>20</v>
      </c>
      <c r="B55" s="703"/>
      <c r="C55" s="703"/>
      <c r="D55" s="703"/>
      <c r="E55" s="703"/>
      <c r="F55" s="703"/>
      <c r="G55" s="703"/>
      <c r="H55" s="703"/>
      <c r="I55" s="703"/>
      <c r="J55" s="703"/>
      <c r="K55" s="703"/>
      <c r="L55" s="703"/>
      <c r="M55" s="703"/>
      <c r="N55" s="703"/>
      <c r="O55" s="703"/>
      <c r="P55" s="703"/>
      <c r="Q55" s="703"/>
    </row>
    <row r="56" spans="1:17" ht="12.75">
      <c r="A56" s="303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O56" s="701" t="s">
        <v>86</v>
      </c>
      <c r="P56" s="701"/>
      <c r="Q56" s="701"/>
    </row>
  </sheetData>
  <sheetProtection/>
  <mergeCells count="18">
    <mergeCell ref="P1:Q1"/>
    <mergeCell ref="A2:Q2"/>
    <mergeCell ref="A3:Q3"/>
    <mergeCell ref="A55:Q55"/>
    <mergeCell ref="N10:Q10"/>
    <mergeCell ref="A6:Q6"/>
    <mergeCell ref="A11:A12"/>
    <mergeCell ref="B11:B12"/>
    <mergeCell ref="I11:K11"/>
    <mergeCell ref="A9:B9"/>
    <mergeCell ref="O56:Q56"/>
    <mergeCell ref="O11:Q11"/>
    <mergeCell ref="L11:N11"/>
    <mergeCell ref="A54:Q54"/>
    <mergeCell ref="P53:Q53"/>
    <mergeCell ref="C11:E11"/>
    <mergeCell ref="F11:H11"/>
    <mergeCell ref="A51:Q5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85" zoomScaleNormal="85" zoomScaleSheetLayoutView="90" zoomScalePageLayoutView="0" workbookViewId="0" topLeftCell="A27">
      <selection activeCell="I46" sqref="I46"/>
    </sheetView>
  </sheetViews>
  <sheetFormatPr defaultColWidth="9.140625" defaultRowHeight="12.75"/>
  <cols>
    <col min="1" max="1" width="7.421875" style="300" customWidth="1"/>
    <col min="2" max="2" width="17.140625" style="300" customWidth="1"/>
    <col min="3" max="3" width="8.7109375" style="300" customWidth="1"/>
    <col min="4" max="4" width="8.140625" style="300" customWidth="1"/>
    <col min="5" max="5" width="10.00390625" style="300" customWidth="1"/>
    <col min="6" max="7" width="7.28125" style="300" customWidth="1"/>
    <col min="8" max="8" width="8.140625" style="300" customWidth="1"/>
    <col min="9" max="9" width="9.28125" style="300" customWidth="1"/>
    <col min="10" max="10" width="10.00390625" style="300" customWidth="1"/>
    <col min="11" max="11" width="8.421875" style="300" customWidth="1"/>
    <col min="12" max="12" width="8.7109375" style="300" customWidth="1"/>
    <col min="13" max="13" width="8.28125" style="300" customWidth="1"/>
    <col min="14" max="14" width="9.7109375" style="300" customWidth="1"/>
    <col min="15" max="15" width="10.57421875" style="300" bestFit="1" customWidth="1"/>
    <col min="16" max="16" width="11.8515625" style="300" customWidth="1"/>
    <col min="17" max="17" width="9.7109375" style="300" customWidth="1"/>
    <col min="18" max="16384" width="9.140625" style="300" customWidth="1"/>
  </cols>
  <sheetData>
    <row r="1" spans="8:21" s="299" customFormat="1" ht="15">
      <c r="H1" s="333"/>
      <c r="I1" s="333"/>
      <c r="J1" s="333"/>
      <c r="K1" s="333"/>
      <c r="L1" s="333"/>
      <c r="M1" s="333"/>
      <c r="N1" s="333"/>
      <c r="O1" s="333"/>
      <c r="P1" s="734" t="s">
        <v>95</v>
      </c>
      <c r="Q1" s="734"/>
      <c r="R1" s="740"/>
      <c r="S1" s="300"/>
      <c r="T1" s="334"/>
      <c r="U1" s="334"/>
    </row>
    <row r="2" spans="1:21" s="299" customFormat="1" ht="15">
      <c r="A2" s="721" t="s">
        <v>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40"/>
      <c r="S2" s="301"/>
      <c r="T2" s="301"/>
      <c r="U2" s="301"/>
    </row>
    <row r="3" spans="1:21" s="299" customFormat="1" ht="20.25">
      <c r="A3" s="708" t="s">
        <v>656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40"/>
      <c r="S3" s="302"/>
      <c r="T3" s="302"/>
      <c r="U3" s="302"/>
    </row>
    <row r="4" s="299" customFormat="1" ht="10.5" customHeight="1">
      <c r="R4" s="740"/>
    </row>
    <row r="5" spans="1:18" ht="9" customHeight="1">
      <c r="A5" s="20"/>
      <c r="B5" s="20"/>
      <c r="C5" s="20"/>
      <c r="D5" s="20"/>
      <c r="E5" s="350"/>
      <c r="F5" s="350"/>
      <c r="G5" s="350"/>
      <c r="H5" s="350"/>
      <c r="I5" s="350"/>
      <c r="J5" s="350"/>
      <c r="K5" s="350"/>
      <c r="L5" s="350"/>
      <c r="M5" s="350"/>
      <c r="N5" s="20"/>
      <c r="O5" s="20"/>
      <c r="P5" s="350"/>
      <c r="Q5" s="309"/>
      <c r="R5" s="740"/>
    </row>
    <row r="6" spans="2:18" ht="18" customHeight="1">
      <c r="B6" s="360"/>
      <c r="C6" s="360"/>
      <c r="D6" s="736" t="s">
        <v>763</v>
      </c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R6" s="740"/>
    </row>
    <row r="7" ht="5.25" customHeight="1">
      <c r="R7" s="740"/>
    </row>
    <row r="8" spans="1:18" ht="12.75">
      <c r="A8" s="701" t="s">
        <v>919</v>
      </c>
      <c r="B8" s="701"/>
      <c r="Q8" s="351" t="s">
        <v>25</v>
      </c>
      <c r="R8" s="740"/>
    </row>
    <row r="9" spans="1:19" ht="15.75">
      <c r="A9" s="352"/>
      <c r="N9" s="735" t="s">
        <v>828</v>
      </c>
      <c r="O9" s="735"/>
      <c r="P9" s="735"/>
      <c r="Q9" s="735"/>
      <c r="R9" s="740"/>
      <c r="S9" s="309"/>
    </row>
    <row r="10" spans="1:18" ht="36.75" customHeight="1">
      <c r="A10" s="737" t="s">
        <v>2</v>
      </c>
      <c r="B10" s="737" t="s">
        <v>3</v>
      </c>
      <c r="C10" s="713" t="s">
        <v>681</v>
      </c>
      <c r="D10" s="713"/>
      <c r="E10" s="713"/>
      <c r="F10" s="713" t="s">
        <v>682</v>
      </c>
      <c r="G10" s="713"/>
      <c r="H10" s="713"/>
      <c r="I10" s="741" t="s">
        <v>384</v>
      </c>
      <c r="J10" s="742"/>
      <c r="K10" s="743"/>
      <c r="L10" s="741" t="s">
        <v>96</v>
      </c>
      <c r="M10" s="742"/>
      <c r="N10" s="743"/>
      <c r="O10" s="710" t="s">
        <v>833</v>
      </c>
      <c r="P10" s="711"/>
      <c r="Q10" s="712"/>
      <c r="R10" s="740"/>
    </row>
    <row r="11" spans="1:17" ht="39.75" customHeight="1">
      <c r="A11" s="738"/>
      <c r="B11" s="738"/>
      <c r="C11" s="24" t="s">
        <v>118</v>
      </c>
      <c r="D11" s="24" t="s">
        <v>758</v>
      </c>
      <c r="E11" s="353" t="s">
        <v>19</v>
      </c>
      <c r="F11" s="24" t="s">
        <v>118</v>
      </c>
      <c r="G11" s="24" t="s">
        <v>759</v>
      </c>
      <c r="H11" s="353" t="s">
        <v>19</v>
      </c>
      <c r="I11" s="24" t="s">
        <v>118</v>
      </c>
      <c r="J11" s="24" t="s">
        <v>759</v>
      </c>
      <c r="K11" s="353" t="s">
        <v>19</v>
      </c>
      <c r="L11" s="24" t="s">
        <v>118</v>
      </c>
      <c r="M11" s="24" t="s">
        <v>759</v>
      </c>
      <c r="N11" s="353" t="s">
        <v>19</v>
      </c>
      <c r="O11" s="24" t="s">
        <v>238</v>
      </c>
      <c r="P11" s="24" t="s">
        <v>760</v>
      </c>
      <c r="Q11" s="24" t="s">
        <v>119</v>
      </c>
    </row>
    <row r="12" spans="1:17" s="347" customFormat="1" ht="12.75">
      <c r="A12" s="348">
        <v>1</v>
      </c>
      <c r="B12" s="348">
        <v>2</v>
      </c>
      <c r="C12" s="348">
        <v>3</v>
      </c>
      <c r="D12" s="348">
        <v>4</v>
      </c>
      <c r="E12" s="348">
        <v>5</v>
      </c>
      <c r="F12" s="348">
        <v>6</v>
      </c>
      <c r="G12" s="348">
        <v>7</v>
      </c>
      <c r="H12" s="348">
        <v>8</v>
      </c>
      <c r="I12" s="348">
        <v>9</v>
      </c>
      <c r="J12" s="348">
        <v>10</v>
      </c>
      <c r="K12" s="348">
        <v>11</v>
      </c>
      <c r="L12" s="348">
        <v>12</v>
      </c>
      <c r="M12" s="348">
        <v>13</v>
      </c>
      <c r="N12" s="348">
        <v>14</v>
      </c>
      <c r="O12" s="348">
        <v>15</v>
      </c>
      <c r="P12" s="348">
        <v>16</v>
      </c>
      <c r="Q12" s="348">
        <v>17</v>
      </c>
    </row>
    <row r="13" spans="1:17" s="347" customFormat="1" ht="12.75">
      <c r="A13" s="295" t="s">
        <v>273</v>
      </c>
      <c r="B13" s="296" t="s">
        <v>868</v>
      </c>
      <c r="C13" s="359">
        <v>503.378915955454</v>
      </c>
      <c r="D13" s="359">
        <v>91.79505048828365</v>
      </c>
      <c r="E13" s="358">
        <f>SUM(C13:D13)</f>
        <v>595.1739664437376</v>
      </c>
      <c r="F13" s="345">
        <v>16.25</v>
      </c>
      <c r="G13" s="345">
        <v>0</v>
      </c>
      <c r="H13" s="345">
        <f>SUM(F13:G13)</f>
        <v>16.25</v>
      </c>
      <c r="I13" s="359">
        <v>461.09000000000003</v>
      </c>
      <c r="J13" s="359">
        <v>88.74</v>
      </c>
      <c r="K13" s="358">
        <f>SUM(I13:J13)</f>
        <v>549.83</v>
      </c>
      <c r="L13" s="359">
        <v>464.77</v>
      </c>
      <c r="M13" s="359">
        <v>88.74</v>
      </c>
      <c r="N13" s="359">
        <f>SUM(L13:M13)</f>
        <v>553.51</v>
      </c>
      <c r="O13" s="361">
        <f>F13+I13-L13</f>
        <v>12.57000000000005</v>
      </c>
      <c r="P13" s="358">
        <f>G13+J13-M13</f>
        <v>0</v>
      </c>
      <c r="Q13" s="358">
        <f>H13+K13-N13</f>
        <v>12.57000000000005</v>
      </c>
    </row>
    <row r="14" spans="1:17" s="347" customFormat="1" ht="12.75">
      <c r="A14" s="295" t="s">
        <v>274</v>
      </c>
      <c r="B14" s="296" t="s">
        <v>869</v>
      </c>
      <c r="C14" s="359">
        <v>1081.2369068305638</v>
      </c>
      <c r="D14" s="359">
        <v>83.10562387784489</v>
      </c>
      <c r="E14" s="358">
        <f aca="true" t="shared" si="0" ref="E14:E45">SUM(C14:D14)</f>
        <v>1164.3425307084087</v>
      </c>
      <c r="F14" s="345">
        <v>25.76</v>
      </c>
      <c r="G14" s="345">
        <v>0</v>
      </c>
      <c r="H14" s="345">
        <f aca="true" t="shared" si="1" ref="H14:H45">SUM(F14:G14)</f>
        <v>25.76</v>
      </c>
      <c r="I14" s="359">
        <v>1078.94</v>
      </c>
      <c r="J14" s="359">
        <v>80.34</v>
      </c>
      <c r="K14" s="358">
        <f aca="true" t="shared" si="2" ref="K14:K45">SUM(I14:J14)</f>
        <v>1159.28</v>
      </c>
      <c r="L14" s="359">
        <v>1099.7</v>
      </c>
      <c r="M14" s="359">
        <v>80.34</v>
      </c>
      <c r="N14" s="359">
        <f aca="true" t="shared" si="3" ref="N14:N45">SUM(L14:M14)</f>
        <v>1180.04</v>
      </c>
      <c r="O14" s="361">
        <f aca="true" t="shared" si="4" ref="O14:O45">F14+I14-L14</f>
        <v>5</v>
      </c>
      <c r="P14" s="358">
        <f aca="true" t="shared" si="5" ref="P14:P45">G14+J14-M14</f>
        <v>0</v>
      </c>
      <c r="Q14" s="358">
        <f aca="true" t="shared" si="6" ref="Q14:Q45">H14+K14-N14</f>
        <v>5</v>
      </c>
    </row>
    <row r="15" spans="1:17" s="347" customFormat="1" ht="12.75">
      <c r="A15" s="295" t="s">
        <v>275</v>
      </c>
      <c r="B15" s="296" t="s">
        <v>870</v>
      </c>
      <c r="C15" s="359">
        <v>444.9042021330372</v>
      </c>
      <c r="D15" s="359">
        <v>46.2826801321472</v>
      </c>
      <c r="E15" s="358">
        <f t="shared" si="0"/>
        <v>491.1868822651844</v>
      </c>
      <c r="F15" s="345">
        <v>20.82</v>
      </c>
      <c r="G15" s="345">
        <v>0</v>
      </c>
      <c r="H15" s="345">
        <f t="shared" si="1"/>
        <v>20.82</v>
      </c>
      <c r="I15" s="359">
        <v>441.69</v>
      </c>
      <c r="J15" s="359">
        <v>44.74</v>
      </c>
      <c r="K15" s="358">
        <f t="shared" si="2"/>
        <v>486.43</v>
      </c>
      <c r="L15" s="359">
        <v>458.51</v>
      </c>
      <c r="M15" s="359">
        <v>44.74</v>
      </c>
      <c r="N15" s="359">
        <f t="shared" si="3"/>
        <v>503.25</v>
      </c>
      <c r="O15" s="361">
        <f t="shared" si="4"/>
        <v>4</v>
      </c>
      <c r="P15" s="358">
        <f t="shared" si="5"/>
        <v>0</v>
      </c>
      <c r="Q15" s="358">
        <f t="shared" si="6"/>
        <v>4</v>
      </c>
    </row>
    <row r="16" spans="1:17" s="347" customFormat="1" ht="12.75">
      <c r="A16" s="295" t="s">
        <v>276</v>
      </c>
      <c r="B16" s="296" t="s">
        <v>871</v>
      </c>
      <c r="C16" s="359">
        <v>874.3156195204236</v>
      </c>
      <c r="D16" s="359">
        <v>99.9</v>
      </c>
      <c r="E16" s="358">
        <f t="shared" si="0"/>
        <v>974.2156195204236</v>
      </c>
      <c r="F16" s="345">
        <v>25.69</v>
      </c>
      <c r="G16" s="345">
        <v>0</v>
      </c>
      <c r="H16" s="345">
        <f t="shared" si="1"/>
        <v>25.69</v>
      </c>
      <c r="I16" s="359">
        <v>849.25</v>
      </c>
      <c r="J16" s="359">
        <v>96.58</v>
      </c>
      <c r="K16" s="358">
        <f t="shared" si="2"/>
        <v>945.83</v>
      </c>
      <c r="L16" s="359">
        <v>867.7199999999999</v>
      </c>
      <c r="M16" s="359">
        <v>96.58</v>
      </c>
      <c r="N16" s="359">
        <f t="shared" si="3"/>
        <v>964.3</v>
      </c>
      <c r="O16" s="361">
        <f t="shared" si="4"/>
        <v>7.220000000000141</v>
      </c>
      <c r="P16" s="358">
        <f t="shared" si="5"/>
        <v>0</v>
      </c>
      <c r="Q16" s="358">
        <f t="shared" si="6"/>
        <v>7.220000000000141</v>
      </c>
    </row>
    <row r="17" spans="1:17" s="347" customFormat="1" ht="12.75">
      <c r="A17" s="295" t="s">
        <v>277</v>
      </c>
      <c r="B17" s="296" t="s">
        <v>872</v>
      </c>
      <c r="C17" s="359">
        <v>302.54828784471084</v>
      </c>
      <c r="D17" s="359">
        <v>33.729835461746916</v>
      </c>
      <c r="E17" s="358">
        <f t="shared" si="0"/>
        <v>336.27812330645776</v>
      </c>
      <c r="F17" s="345">
        <v>16.56</v>
      </c>
      <c r="G17" s="345">
        <v>0</v>
      </c>
      <c r="H17" s="345">
        <f t="shared" si="1"/>
        <v>16.56</v>
      </c>
      <c r="I17" s="359">
        <v>290.68</v>
      </c>
      <c r="J17" s="359">
        <v>32.61</v>
      </c>
      <c r="K17" s="358">
        <f t="shared" si="2"/>
        <v>323.29</v>
      </c>
      <c r="L17" s="359">
        <v>301.32</v>
      </c>
      <c r="M17" s="359">
        <v>32.61</v>
      </c>
      <c r="N17" s="359">
        <f t="shared" si="3"/>
        <v>333.93</v>
      </c>
      <c r="O17" s="361">
        <f t="shared" si="4"/>
        <v>5.920000000000016</v>
      </c>
      <c r="P17" s="358">
        <f t="shared" si="5"/>
        <v>0</v>
      </c>
      <c r="Q17" s="358">
        <f t="shared" si="6"/>
        <v>5.920000000000016</v>
      </c>
    </row>
    <row r="18" spans="1:17" s="347" customFormat="1" ht="12.75">
      <c r="A18" s="295" t="s">
        <v>278</v>
      </c>
      <c r="B18" s="296" t="s">
        <v>873</v>
      </c>
      <c r="C18" s="359">
        <v>451.37376872940416</v>
      </c>
      <c r="D18" s="359">
        <v>50.321762054742926</v>
      </c>
      <c r="E18" s="358">
        <f t="shared" si="0"/>
        <v>501.6955307841471</v>
      </c>
      <c r="F18" s="345">
        <v>24.15</v>
      </c>
      <c r="G18" s="345">
        <v>0</v>
      </c>
      <c r="H18" s="345">
        <f t="shared" si="1"/>
        <v>24.15</v>
      </c>
      <c r="I18" s="359">
        <v>423.67</v>
      </c>
      <c r="J18" s="359">
        <v>48.65</v>
      </c>
      <c r="K18" s="358">
        <f t="shared" si="2"/>
        <v>472.32</v>
      </c>
      <c r="L18" s="359">
        <v>440.70000000000005</v>
      </c>
      <c r="M18" s="359">
        <v>48.65</v>
      </c>
      <c r="N18" s="359">
        <f t="shared" si="3"/>
        <v>489.35</v>
      </c>
      <c r="O18" s="361">
        <f t="shared" si="4"/>
        <v>7.119999999999948</v>
      </c>
      <c r="P18" s="358">
        <f t="shared" si="5"/>
        <v>0</v>
      </c>
      <c r="Q18" s="358">
        <f t="shared" si="6"/>
        <v>7.119999999999948</v>
      </c>
    </row>
    <row r="19" spans="1:17" s="347" customFormat="1" ht="12.75">
      <c r="A19" s="295" t="s">
        <v>279</v>
      </c>
      <c r="B19" s="296" t="s">
        <v>874</v>
      </c>
      <c r="C19" s="359">
        <v>462.19047153925095</v>
      </c>
      <c r="D19" s="359">
        <v>51.527670733366854</v>
      </c>
      <c r="E19" s="358">
        <f t="shared" si="0"/>
        <v>513.7181422726178</v>
      </c>
      <c r="F19" s="345">
        <v>20.87</v>
      </c>
      <c r="G19" s="345">
        <v>0</v>
      </c>
      <c r="H19" s="345">
        <f t="shared" si="1"/>
        <v>20.87</v>
      </c>
      <c r="I19" s="359">
        <v>444.07</v>
      </c>
      <c r="J19" s="359">
        <v>49.81</v>
      </c>
      <c r="K19" s="358">
        <f t="shared" si="2"/>
        <v>493.88</v>
      </c>
      <c r="L19" s="359">
        <v>464.76000000000005</v>
      </c>
      <c r="M19" s="359">
        <v>49.81</v>
      </c>
      <c r="N19" s="359">
        <f t="shared" si="3"/>
        <v>514.57</v>
      </c>
      <c r="O19" s="361">
        <f t="shared" si="4"/>
        <v>0.17999999999994998</v>
      </c>
      <c r="P19" s="358">
        <f t="shared" si="5"/>
        <v>0</v>
      </c>
      <c r="Q19" s="358">
        <f t="shared" si="6"/>
        <v>0.17999999999994998</v>
      </c>
    </row>
    <row r="20" spans="1:17" s="347" customFormat="1" ht="12.75">
      <c r="A20" s="295" t="s">
        <v>280</v>
      </c>
      <c r="B20" s="296" t="s">
        <v>875</v>
      </c>
      <c r="C20" s="359">
        <v>1372.1081132113907</v>
      </c>
      <c r="D20" s="359">
        <v>134.0837515814845</v>
      </c>
      <c r="E20" s="358">
        <f t="shared" si="0"/>
        <v>1506.191864792875</v>
      </c>
      <c r="F20" s="345">
        <v>30.69</v>
      </c>
      <c r="G20" s="345">
        <v>0</v>
      </c>
      <c r="H20" s="345">
        <f t="shared" si="1"/>
        <v>30.69</v>
      </c>
      <c r="I20" s="359">
        <v>1369.61</v>
      </c>
      <c r="J20" s="359">
        <v>129.62</v>
      </c>
      <c r="K20" s="358">
        <f t="shared" si="2"/>
        <v>1499.23</v>
      </c>
      <c r="L20" s="359">
        <v>1395.2999999999997</v>
      </c>
      <c r="M20" s="359">
        <v>129.62</v>
      </c>
      <c r="N20" s="359">
        <f t="shared" si="3"/>
        <v>1524.9199999999996</v>
      </c>
      <c r="O20" s="361">
        <f t="shared" si="4"/>
        <v>5.000000000000227</v>
      </c>
      <c r="P20" s="358">
        <f t="shared" si="5"/>
        <v>0</v>
      </c>
      <c r="Q20" s="358">
        <f t="shared" si="6"/>
        <v>5.000000000000455</v>
      </c>
    </row>
    <row r="21" spans="1:17" s="347" customFormat="1" ht="12.75">
      <c r="A21" s="295" t="s">
        <v>299</v>
      </c>
      <c r="B21" s="296" t="s">
        <v>876</v>
      </c>
      <c r="C21" s="359">
        <v>528.5218131583924</v>
      </c>
      <c r="D21" s="359">
        <v>61.152388720533644</v>
      </c>
      <c r="E21" s="358">
        <f t="shared" si="0"/>
        <v>589.674201878926</v>
      </c>
      <c r="F21" s="345">
        <v>17.12</v>
      </c>
      <c r="G21" s="345">
        <v>0</v>
      </c>
      <c r="H21" s="345">
        <f t="shared" si="1"/>
        <v>17.12</v>
      </c>
      <c r="I21" s="359">
        <v>506.34</v>
      </c>
      <c r="J21" s="359">
        <v>59.12</v>
      </c>
      <c r="K21" s="358">
        <f t="shared" si="2"/>
        <v>565.4599999999999</v>
      </c>
      <c r="L21" s="359">
        <v>505.61</v>
      </c>
      <c r="M21" s="359">
        <v>59.12</v>
      </c>
      <c r="N21" s="359">
        <f t="shared" si="3"/>
        <v>564.73</v>
      </c>
      <c r="O21" s="361">
        <f t="shared" si="4"/>
        <v>17.84999999999991</v>
      </c>
      <c r="P21" s="358">
        <f t="shared" si="5"/>
        <v>0</v>
      </c>
      <c r="Q21" s="358">
        <f t="shared" si="6"/>
        <v>17.84999999999991</v>
      </c>
    </row>
    <row r="22" spans="1:17" s="347" customFormat="1" ht="12.75">
      <c r="A22" s="295" t="s">
        <v>300</v>
      </c>
      <c r="B22" s="296" t="s">
        <v>877</v>
      </c>
      <c r="C22" s="359">
        <v>103.50705736107302</v>
      </c>
      <c r="D22" s="359">
        <v>36.022961019917624</v>
      </c>
      <c r="E22" s="358">
        <f t="shared" si="0"/>
        <v>139.53001838099064</v>
      </c>
      <c r="F22" s="345">
        <v>19.94</v>
      </c>
      <c r="G22" s="345">
        <v>0</v>
      </c>
      <c r="H22" s="345">
        <f t="shared" si="1"/>
        <v>19.94</v>
      </c>
      <c r="I22" s="359">
        <v>60.44999999999999</v>
      </c>
      <c r="J22" s="359">
        <v>34.82</v>
      </c>
      <c r="K22" s="358">
        <f t="shared" si="2"/>
        <v>95.26999999999998</v>
      </c>
      <c r="L22" s="359">
        <v>58.77</v>
      </c>
      <c r="M22" s="359">
        <v>34.82</v>
      </c>
      <c r="N22" s="359">
        <f t="shared" si="3"/>
        <v>93.59</v>
      </c>
      <c r="O22" s="361">
        <f t="shared" si="4"/>
        <v>21.619999999999983</v>
      </c>
      <c r="P22" s="358">
        <f t="shared" si="5"/>
        <v>0</v>
      </c>
      <c r="Q22" s="358">
        <f t="shared" si="6"/>
        <v>21.619999999999976</v>
      </c>
    </row>
    <row r="23" spans="1:17" s="347" customFormat="1" ht="12.75">
      <c r="A23" s="295" t="s">
        <v>301</v>
      </c>
      <c r="B23" s="296" t="s">
        <v>878</v>
      </c>
      <c r="C23" s="359">
        <v>623.3595682950746</v>
      </c>
      <c r="D23" s="359">
        <v>66.27156601473148</v>
      </c>
      <c r="E23" s="358">
        <f t="shared" si="0"/>
        <v>689.631134309806</v>
      </c>
      <c r="F23" s="345">
        <v>27.02</v>
      </c>
      <c r="G23" s="345">
        <v>0</v>
      </c>
      <c r="H23" s="345">
        <f t="shared" si="1"/>
        <v>27.02</v>
      </c>
      <c r="I23" s="359">
        <v>620.16</v>
      </c>
      <c r="J23" s="359">
        <v>64.07</v>
      </c>
      <c r="K23" s="358">
        <f t="shared" si="2"/>
        <v>684.23</v>
      </c>
      <c r="L23" s="359">
        <v>643.1800000000001</v>
      </c>
      <c r="M23" s="359">
        <v>64.07</v>
      </c>
      <c r="N23" s="359">
        <f t="shared" si="3"/>
        <v>707.25</v>
      </c>
      <c r="O23" s="361">
        <f t="shared" si="4"/>
        <v>3.9999999999998863</v>
      </c>
      <c r="P23" s="358">
        <f t="shared" si="5"/>
        <v>0</v>
      </c>
      <c r="Q23" s="358">
        <f t="shared" si="6"/>
        <v>4</v>
      </c>
    </row>
    <row r="24" spans="1:17" s="347" customFormat="1" ht="12.75">
      <c r="A24" s="295" t="s">
        <v>329</v>
      </c>
      <c r="B24" s="296" t="s">
        <v>879</v>
      </c>
      <c r="C24" s="359">
        <v>509.34771693739424</v>
      </c>
      <c r="D24" s="359">
        <v>59.22</v>
      </c>
      <c r="E24" s="358">
        <f t="shared" si="0"/>
        <v>568.5677169373943</v>
      </c>
      <c r="F24" s="345">
        <v>28.76</v>
      </c>
      <c r="G24" s="345">
        <v>0</v>
      </c>
      <c r="H24" s="345">
        <f t="shared" si="1"/>
        <v>28.76</v>
      </c>
      <c r="I24" s="359">
        <v>478.59</v>
      </c>
      <c r="J24" s="359">
        <v>57.25</v>
      </c>
      <c r="K24" s="358">
        <f t="shared" si="2"/>
        <v>535.8399999999999</v>
      </c>
      <c r="L24" s="359">
        <v>495.57000000000005</v>
      </c>
      <c r="M24" s="359">
        <v>57.25</v>
      </c>
      <c r="N24" s="359">
        <f t="shared" si="3"/>
        <v>552.82</v>
      </c>
      <c r="O24" s="361">
        <f t="shared" si="4"/>
        <v>11.779999999999916</v>
      </c>
      <c r="P24" s="358">
        <f t="shared" si="5"/>
        <v>0</v>
      </c>
      <c r="Q24" s="358">
        <f t="shared" si="6"/>
        <v>11.779999999999859</v>
      </c>
    </row>
    <row r="25" spans="1:17" s="347" customFormat="1" ht="12.75">
      <c r="A25" s="295" t="s">
        <v>330</v>
      </c>
      <c r="B25" s="296" t="s">
        <v>880</v>
      </c>
      <c r="C25" s="359">
        <v>410.81709096595335</v>
      </c>
      <c r="D25" s="359">
        <v>51.374558312557305</v>
      </c>
      <c r="E25" s="358">
        <f t="shared" si="0"/>
        <v>462.1916492785107</v>
      </c>
      <c r="F25" s="345">
        <v>16.3</v>
      </c>
      <c r="G25" s="345">
        <v>0</v>
      </c>
      <c r="H25" s="345">
        <f t="shared" si="1"/>
        <v>16.3</v>
      </c>
      <c r="I25" s="359">
        <v>342.75</v>
      </c>
      <c r="J25" s="359">
        <v>49.67</v>
      </c>
      <c r="K25" s="358">
        <f t="shared" si="2"/>
        <v>392.42</v>
      </c>
      <c r="L25" s="359">
        <v>339</v>
      </c>
      <c r="M25" s="359">
        <v>49.67</v>
      </c>
      <c r="N25" s="359">
        <f t="shared" si="3"/>
        <v>388.67</v>
      </c>
      <c r="O25" s="361">
        <f t="shared" si="4"/>
        <v>20.05000000000001</v>
      </c>
      <c r="P25" s="358">
        <f t="shared" si="5"/>
        <v>0</v>
      </c>
      <c r="Q25" s="358">
        <f t="shared" si="6"/>
        <v>20.05000000000001</v>
      </c>
    </row>
    <row r="26" spans="1:17" s="347" customFormat="1" ht="12.75">
      <c r="A26" s="295" t="s">
        <v>331</v>
      </c>
      <c r="B26" s="296" t="s">
        <v>881</v>
      </c>
      <c r="C26" s="359">
        <v>483.1394865482424</v>
      </c>
      <c r="D26" s="359">
        <v>48.000150464793705</v>
      </c>
      <c r="E26" s="358">
        <f t="shared" si="0"/>
        <v>531.1396370130361</v>
      </c>
      <c r="F26" s="345">
        <v>35.760000000000005</v>
      </c>
      <c r="G26" s="345">
        <v>0</v>
      </c>
      <c r="H26" s="345">
        <f t="shared" si="1"/>
        <v>35.760000000000005</v>
      </c>
      <c r="I26" s="359">
        <v>467.94</v>
      </c>
      <c r="J26" s="359">
        <v>46.4</v>
      </c>
      <c r="K26" s="358">
        <f t="shared" si="2"/>
        <v>514.34</v>
      </c>
      <c r="L26" s="359">
        <v>496.70000000000005</v>
      </c>
      <c r="M26" s="359">
        <v>46.4</v>
      </c>
      <c r="N26" s="359">
        <f t="shared" si="3"/>
        <v>543.1</v>
      </c>
      <c r="O26" s="361">
        <f t="shared" si="4"/>
        <v>6.999999999999943</v>
      </c>
      <c r="P26" s="358">
        <f t="shared" si="5"/>
        <v>0</v>
      </c>
      <c r="Q26" s="358">
        <f t="shared" si="6"/>
        <v>7</v>
      </c>
    </row>
    <row r="27" spans="1:17" s="347" customFormat="1" ht="12.75">
      <c r="A27" s="295" t="s">
        <v>332</v>
      </c>
      <c r="B27" s="296" t="s">
        <v>882</v>
      </c>
      <c r="C27" s="359">
        <v>345.32790484839825</v>
      </c>
      <c r="D27" s="359">
        <v>60.79631332330217</v>
      </c>
      <c r="E27" s="358">
        <f t="shared" si="0"/>
        <v>406.1242181717004</v>
      </c>
      <c r="F27" s="345">
        <v>17.64</v>
      </c>
      <c r="G27" s="345">
        <v>0</v>
      </c>
      <c r="H27" s="345">
        <f t="shared" si="1"/>
        <v>17.64</v>
      </c>
      <c r="I27" s="359">
        <v>303.94000000000005</v>
      </c>
      <c r="J27" s="359">
        <v>58.77</v>
      </c>
      <c r="K27" s="358">
        <f t="shared" si="2"/>
        <v>362.71000000000004</v>
      </c>
      <c r="L27" s="359">
        <v>297.16</v>
      </c>
      <c r="M27" s="359">
        <v>58.77</v>
      </c>
      <c r="N27" s="359">
        <f t="shared" si="3"/>
        <v>355.93</v>
      </c>
      <c r="O27" s="361">
        <f t="shared" si="4"/>
        <v>24.420000000000016</v>
      </c>
      <c r="P27" s="358">
        <f t="shared" si="5"/>
        <v>0</v>
      </c>
      <c r="Q27" s="358">
        <f t="shared" si="6"/>
        <v>24.420000000000016</v>
      </c>
    </row>
    <row r="28" spans="1:17" s="347" customFormat="1" ht="12.75">
      <c r="A28" s="295" t="s">
        <v>883</v>
      </c>
      <c r="B28" s="296" t="s">
        <v>884</v>
      </c>
      <c r="C28" s="359">
        <v>780.5469839205927</v>
      </c>
      <c r="D28" s="359">
        <v>91.47933030273843</v>
      </c>
      <c r="E28" s="358">
        <f t="shared" si="0"/>
        <v>872.026314223331</v>
      </c>
      <c r="F28" s="345">
        <v>25.89</v>
      </c>
      <c r="G28" s="345">
        <v>0</v>
      </c>
      <c r="H28" s="345">
        <f t="shared" si="1"/>
        <v>25.89</v>
      </c>
      <c r="I28" s="359">
        <v>738.37</v>
      </c>
      <c r="J28" s="359">
        <v>88.44</v>
      </c>
      <c r="K28" s="358">
        <f t="shared" si="2"/>
        <v>826.81</v>
      </c>
      <c r="L28" s="359">
        <v>750.74</v>
      </c>
      <c r="M28" s="359">
        <v>88.44</v>
      </c>
      <c r="N28" s="359">
        <f t="shared" si="3"/>
        <v>839.1800000000001</v>
      </c>
      <c r="O28" s="361">
        <f t="shared" si="4"/>
        <v>13.519999999999982</v>
      </c>
      <c r="P28" s="358">
        <f t="shared" si="5"/>
        <v>0</v>
      </c>
      <c r="Q28" s="358">
        <f t="shared" si="6"/>
        <v>13.519999999999868</v>
      </c>
    </row>
    <row r="29" spans="1:17" s="347" customFormat="1" ht="12.75">
      <c r="A29" s="295" t="s">
        <v>885</v>
      </c>
      <c r="B29" s="296" t="s">
        <v>886</v>
      </c>
      <c r="C29" s="359">
        <v>486.3433596170441</v>
      </c>
      <c r="D29" s="359">
        <v>49.917023019889804</v>
      </c>
      <c r="E29" s="358">
        <f t="shared" si="0"/>
        <v>536.2603826369339</v>
      </c>
      <c r="F29" s="345">
        <v>30.22</v>
      </c>
      <c r="G29" s="345">
        <v>0</v>
      </c>
      <c r="H29" s="345">
        <f t="shared" si="1"/>
        <v>30.22</v>
      </c>
      <c r="I29" s="359">
        <v>472.14</v>
      </c>
      <c r="J29" s="359">
        <v>48.26</v>
      </c>
      <c r="K29" s="358">
        <f t="shared" si="2"/>
        <v>520.4</v>
      </c>
      <c r="L29" s="359">
        <v>501.02</v>
      </c>
      <c r="M29" s="359">
        <v>48.26</v>
      </c>
      <c r="N29" s="359">
        <f t="shared" si="3"/>
        <v>549.28</v>
      </c>
      <c r="O29" s="361">
        <f t="shared" si="4"/>
        <v>1.3400000000000318</v>
      </c>
      <c r="P29" s="358">
        <f t="shared" si="5"/>
        <v>0</v>
      </c>
      <c r="Q29" s="358">
        <f t="shared" si="6"/>
        <v>1.3400000000000318</v>
      </c>
    </row>
    <row r="30" spans="1:17" s="347" customFormat="1" ht="12.75">
      <c r="A30" s="295" t="s">
        <v>887</v>
      </c>
      <c r="B30" s="296" t="s">
        <v>888</v>
      </c>
      <c r="C30" s="359">
        <v>698.2780398345806</v>
      </c>
      <c r="D30" s="359">
        <v>80.07779608338659</v>
      </c>
      <c r="E30" s="358">
        <f t="shared" si="0"/>
        <v>778.3558359179672</v>
      </c>
      <c r="F30" s="345">
        <v>23.07</v>
      </c>
      <c r="G30" s="345">
        <v>0</v>
      </c>
      <c r="H30" s="345">
        <f t="shared" si="1"/>
        <v>23.07</v>
      </c>
      <c r="I30" s="359">
        <v>670.11</v>
      </c>
      <c r="J30" s="359">
        <v>77.41</v>
      </c>
      <c r="K30" s="358">
        <f t="shared" si="2"/>
        <v>747.52</v>
      </c>
      <c r="L30" s="359">
        <v>674.2800000000001</v>
      </c>
      <c r="M30" s="359">
        <v>77.41</v>
      </c>
      <c r="N30" s="359">
        <f t="shared" si="3"/>
        <v>751.69</v>
      </c>
      <c r="O30" s="361">
        <f t="shared" si="4"/>
        <v>18.899999999999977</v>
      </c>
      <c r="P30" s="358">
        <f t="shared" si="5"/>
        <v>0</v>
      </c>
      <c r="Q30" s="358">
        <f t="shared" si="6"/>
        <v>18.899999999999977</v>
      </c>
    </row>
    <row r="31" spans="1:17" ht="12.75">
      <c r="A31" s="295" t="s">
        <v>889</v>
      </c>
      <c r="B31" s="296" t="s">
        <v>890</v>
      </c>
      <c r="C31" s="362">
        <v>541.016128629906</v>
      </c>
      <c r="D31" s="362">
        <v>60.315611537039665</v>
      </c>
      <c r="E31" s="358">
        <f t="shared" si="0"/>
        <v>601.3317401669457</v>
      </c>
      <c r="F31" s="354">
        <v>26.66</v>
      </c>
      <c r="G31" s="354">
        <v>0</v>
      </c>
      <c r="H31" s="345">
        <f t="shared" si="1"/>
        <v>26.66</v>
      </c>
      <c r="I31" s="359">
        <v>514.8</v>
      </c>
      <c r="J31" s="359">
        <v>58.31</v>
      </c>
      <c r="K31" s="358">
        <f t="shared" si="2"/>
        <v>573.1099999999999</v>
      </c>
      <c r="L31" s="359">
        <v>524.29</v>
      </c>
      <c r="M31" s="359">
        <v>58.31</v>
      </c>
      <c r="N31" s="359">
        <f t="shared" si="3"/>
        <v>582.5999999999999</v>
      </c>
      <c r="O31" s="361">
        <f t="shared" si="4"/>
        <v>17.16999999999996</v>
      </c>
      <c r="P31" s="358">
        <f t="shared" si="5"/>
        <v>0</v>
      </c>
      <c r="Q31" s="358">
        <f t="shared" si="6"/>
        <v>17.16999999999996</v>
      </c>
    </row>
    <row r="32" spans="1:17" ht="12.75">
      <c r="A32" s="295" t="s">
        <v>891</v>
      </c>
      <c r="B32" s="296" t="s">
        <v>892</v>
      </c>
      <c r="C32" s="362">
        <v>713.5122776494046</v>
      </c>
      <c r="D32" s="362">
        <v>112.9922188854734</v>
      </c>
      <c r="E32" s="358">
        <f t="shared" si="0"/>
        <v>826.5044965348781</v>
      </c>
      <c r="F32" s="354">
        <v>20.76</v>
      </c>
      <c r="G32" s="354">
        <v>0</v>
      </c>
      <c r="H32" s="345">
        <f t="shared" si="1"/>
        <v>20.76</v>
      </c>
      <c r="I32" s="359">
        <v>633.77</v>
      </c>
      <c r="J32" s="359">
        <v>109.23</v>
      </c>
      <c r="K32" s="358">
        <f t="shared" si="2"/>
        <v>743</v>
      </c>
      <c r="L32" s="359">
        <v>633.88</v>
      </c>
      <c r="M32" s="359">
        <v>109.23</v>
      </c>
      <c r="N32" s="359">
        <f t="shared" si="3"/>
        <v>743.11</v>
      </c>
      <c r="O32" s="361">
        <f t="shared" si="4"/>
        <v>20.649999999999977</v>
      </c>
      <c r="P32" s="358">
        <f t="shared" si="5"/>
        <v>0</v>
      </c>
      <c r="Q32" s="358">
        <f t="shared" si="6"/>
        <v>20.649999999999977</v>
      </c>
    </row>
    <row r="33" spans="1:17" ht="12.75">
      <c r="A33" s="295" t="s">
        <v>893</v>
      </c>
      <c r="B33" s="296" t="s">
        <v>894</v>
      </c>
      <c r="C33" s="362">
        <v>564.7575137341958</v>
      </c>
      <c r="D33" s="362">
        <v>62.96243865646031</v>
      </c>
      <c r="E33" s="358">
        <f t="shared" si="0"/>
        <v>627.7199523906561</v>
      </c>
      <c r="F33" s="354">
        <v>18.09</v>
      </c>
      <c r="G33" s="354">
        <v>0</v>
      </c>
      <c r="H33" s="345">
        <f t="shared" si="1"/>
        <v>18.09</v>
      </c>
      <c r="I33" s="359">
        <v>559.32</v>
      </c>
      <c r="J33" s="359">
        <v>60.87</v>
      </c>
      <c r="K33" s="358">
        <f t="shared" si="2"/>
        <v>620.19</v>
      </c>
      <c r="L33" s="359">
        <v>575.01</v>
      </c>
      <c r="M33" s="359">
        <v>60.87</v>
      </c>
      <c r="N33" s="359">
        <f t="shared" si="3"/>
        <v>635.88</v>
      </c>
      <c r="O33" s="361">
        <f t="shared" si="4"/>
        <v>2.400000000000091</v>
      </c>
      <c r="P33" s="358">
        <f t="shared" si="5"/>
        <v>0</v>
      </c>
      <c r="Q33" s="358">
        <f t="shared" si="6"/>
        <v>2.400000000000091</v>
      </c>
    </row>
    <row r="34" spans="1:17" ht="12.75">
      <c r="A34" s="295" t="s">
        <v>895</v>
      </c>
      <c r="B34" s="296" t="s">
        <v>896</v>
      </c>
      <c r="C34" s="362">
        <v>1614.450925709401</v>
      </c>
      <c r="D34" s="362">
        <v>137.5044492308882</v>
      </c>
      <c r="E34" s="358">
        <f t="shared" si="0"/>
        <v>1751.9553749402892</v>
      </c>
      <c r="F34" s="354">
        <v>30.5</v>
      </c>
      <c r="G34" s="354">
        <v>0</v>
      </c>
      <c r="H34" s="345">
        <f t="shared" si="1"/>
        <v>30.5</v>
      </c>
      <c r="I34" s="359">
        <v>1601.65</v>
      </c>
      <c r="J34" s="359">
        <v>132.93</v>
      </c>
      <c r="K34" s="358">
        <f t="shared" si="2"/>
        <v>1734.5800000000002</v>
      </c>
      <c r="L34" s="359">
        <v>1628.05</v>
      </c>
      <c r="M34" s="359">
        <v>132.93</v>
      </c>
      <c r="N34" s="359">
        <f t="shared" si="3"/>
        <v>1760.98</v>
      </c>
      <c r="O34" s="361">
        <f t="shared" si="4"/>
        <v>4.100000000000136</v>
      </c>
      <c r="P34" s="358">
        <f t="shared" si="5"/>
        <v>0</v>
      </c>
      <c r="Q34" s="358">
        <f t="shared" si="6"/>
        <v>4.100000000000136</v>
      </c>
    </row>
    <row r="35" spans="1:17" ht="12.75">
      <c r="A35" s="295" t="s">
        <v>897</v>
      </c>
      <c r="B35" s="296" t="s">
        <v>898</v>
      </c>
      <c r="C35" s="362">
        <v>368.16999999999996</v>
      </c>
      <c r="D35" s="362">
        <v>108.3430611156211</v>
      </c>
      <c r="E35" s="358">
        <f t="shared" si="0"/>
        <v>476.51306111562104</v>
      </c>
      <c r="F35" s="354">
        <v>15.79</v>
      </c>
      <c r="G35" s="354">
        <v>0</v>
      </c>
      <c r="H35" s="345">
        <f t="shared" si="1"/>
        <v>15.79</v>
      </c>
      <c r="I35" s="359">
        <v>317.62</v>
      </c>
      <c r="J35" s="359">
        <v>104.74</v>
      </c>
      <c r="K35" s="358">
        <f t="shared" si="2"/>
        <v>422.36</v>
      </c>
      <c r="L35" s="359">
        <v>314.44</v>
      </c>
      <c r="M35" s="359">
        <v>104.74</v>
      </c>
      <c r="N35" s="359">
        <f t="shared" si="3"/>
        <v>419.18</v>
      </c>
      <c r="O35" s="361">
        <f t="shared" si="4"/>
        <v>18.970000000000027</v>
      </c>
      <c r="P35" s="358">
        <f t="shared" si="5"/>
        <v>0</v>
      </c>
      <c r="Q35" s="358">
        <f t="shared" si="6"/>
        <v>18.970000000000027</v>
      </c>
    </row>
    <row r="36" spans="1:17" ht="12.75">
      <c r="A36" s="295" t="s">
        <v>899</v>
      </c>
      <c r="B36" s="296" t="s">
        <v>900</v>
      </c>
      <c r="C36" s="362">
        <v>510.23867255247814</v>
      </c>
      <c r="D36" s="362">
        <v>37.64302964728033</v>
      </c>
      <c r="E36" s="358">
        <f t="shared" si="0"/>
        <v>547.8817021997585</v>
      </c>
      <c r="F36" s="354">
        <v>28.240000000000002</v>
      </c>
      <c r="G36" s="354">
        <v>0</v>
      </c>
      <c r="H36" s="345">
        <f t="shared" si="1"/>
        <v>28.240000000000002</v>
      </c>
      <c r="I36" s="359">
        <v>497.94000000000005</v>
      </c>
      <c r="J36" s="359">
        <v>36.39</v>
      </c>
      <c r="K36" s="358">
        <f t="shared" si="2"/>
        <v>534.33</v>
      </c>
      <c r="L36" s="359">
        <v>523.88</v>
      </c>
      <c r="M36" s="359">
        <v>36.39</v>
      </c>
      <c r="N36" s="359">
        <f t="shared" si="3"/>
        <v>560.27</v>
      </c>
      <c r="O36" s="361">
        <f t="shared" si="4"/>
        <v>2.300000000000068</v>
      </c>
      <c r="P36" s="358">
        <f t="shared" si="5"/>
        <v>0</v>
      </c>
      <c r="Q36" s="358">
        <f t="shared" si="6"/>
        <v>2.300000000000068</v>
      </c>
    </row>
    <row r="37" spans="1:17" ht="12.75">
      <c r="A37" s="295" t="s">
        <v>901</v>
      </c>
      <c r="B37" s="296" t="s">
        <v>902</v>
      </c>
      <c r="C37" s="362">
        <v>940.4182605953418</v>
      </c>
      <c r="D37" s="362">
        <v>90.50843138628726</v>
      </c>
      <c r="E37" s="358">
        <f t="shared" si="0"/>
        <v>1030.9266919816291</v>
      </c>
      <c r="F37" s="354">
        <v>30.23</v>
      </c>
      <c r="G37" s="354">
        <v>0</v>
      </c>
      <c r="H37" s="345">
        <f t="shared" si="1"/>
        <v>30.23</v>
      </c>
      <c r="I37" s="359">
        <v>926.92</v>
      </c>
      <c r="J37" s="359">
        <v>87.5</v>
      </c>
      <c r="K37" s="358">
        <f t="shared" si="2"/>
        <v>1014.42</v>
      </c>
      <c r="L37" s="359">
        <v>954.05</v>
      </c>
      <c r="M37" s="359">
        <v>87.5</v>
      </c>
      <c r="N37" s="359">
        <f t="shared" si="3"/>
        <v>1041.55</v>
      </c>
      <c r="O37" s="361">
        <f t="shared" si="4"/>
        <v>3.1000000000000227</v>
      </c>
      <c r="P37" s="358">
        <f t="shared" si="5"/>
        <v>0</v>
      </c>
      <c r="Q37" s="358">
        <f t="shared" si="6"/>
        <v>3.099999999999909</v>
      </c>
    </row>
    <row r="38" spans="1:17" ht="12.75">
      <c r="A38" s="295" t="s">
        <v>903</v>
      </c>
      <c r="B38" s="296" t="s">
        <v>904</v>
      </c>
      <c r="C38" s="362">
        <v>534.27</v>
      </c>
      <c r="D38" s="362">
        <v>23.76</v>
      </c>
      <c r="E38" s="358">
        <f t="shared" si="0"/>
        <v>558.03</v>
      </c>
      <c r="F38" s="354">
        <v>30.169999999999998</v>
      </c>
      <c r="G38" s="354">
        <v>0</v>
      </c>
      <c r="H38" s="345">
        <f t="shared" si="1"/>
        <v>30.169999999999998</v>
      </c>
      <c r="I38" s="359">
        <v>529.37</v>
      </c>
      <c r="J38" s="359">
        <v>22.98</v>
      </c>
      <c r="K38" s="358">
        <f t="shared" si="2"/>
        <v>552.35</v>
      </c>
      <c r="L38" s="359">
        <v>558.34</v>
      </c>
      <c r="M38" s="359">
        <v>22.98</v>
      </c>
      <c r="N38" s="359">
        <f t="shared" si="3"/>
        <v>581.32</v>
      </c>
      <c r="O38" s="361">
        <f t="shared" si="4"/>
        <v>1.1999999999999318</v>
      </c>
      <c r="P38" s="358">
        <f t="shared" si="5"/>
        <v>0</v>
      </c>
      <c r="Q38" s="358">
        <f t="shared" si="6"/>
        <v>1.1999999999999318</v>
      </c>
    </row>
    <row r="39" spans="1:17" ht="12.75">
      <c r="A39" s="295" t="s">
        <v>905</v>
      </c>
      <c r="B39" s="296" t="s">
        <v>906</v>
      </c>
      <c r="C39" s="362">
        <v>389.18674811976916</v>
      </c>
      <c r="D39" s="362">
        <v>26.143055664734945</v>
      </c>
      <c r="E39" s="358">
        <f t="shared" si="0"/>
        <v>415.3298037845041</v>
      </c>
      <c r="F39" s="354">
        <v>29.45</v>
      </c>
      <c r="G39" s="354">
        <v>0</v>
      </c>
      <c r="H39" s="345">
        <f t="shared" si="1"/>
        <v>29.45</v>
      </c>
      <c r="I39" s="359">
        <v>383.69</v>
      </c>
      <c r="J39" s="359">
        <v>25.27</v>
      </c>
      <c r="K39" s="358">
        <f t="shared" si="2"/>
        <v>408.96</v>
      </c>
      <c r="L39" s="359">
        <v>409.94</v>
      </c>
      <c r="M39" s="359">
        <v>25.27</v>
      </c>
      <c r="N39" s="359">
        <f t="shared" si="3"/>
        <v>435.21</v>
      </c>
      <c r="O39" s="361">
        <f t="shared" si="4"/>
        <v>3.1999999999999886</v>
      </c>
      <c r="P39" s="358">
        <f t="shared" si="5"/>
        <v>0</v>
      </c>
      <c r="Q39" s="358">
        <f t="shared" si="6"/>
        <v>3.1999999999999886</v>
      </c>
    </row>
    <row r="40" spans="1:17" ht="12.75">
      <c r="A40" s="295" t="s">
        <v>907</v>
      </c>
      <c r="B40" s="297" t="s">
        <v>908</v>
      </c>
      <c r="C40" s="362">
        <v>0</v>
      </c>
      <c r="D40" s="362">
        <v>0</v>
      </c>
      <c r="E40" s="358">
        <f t="shared" si="0"/>
        <v>0</v>
      </c>
      <c r="F40" s="354">
        <v>0</v>
      </c>
      <c r="G40" s="354">
        <v>0</v>
      </c>
      <c r="H40" s="345">
        <f t="shared" si="1"/>
        <v>0</v>
      </c>
      <c r="I40" s="359">
        <v>0</v>
      </c>
      <c r="J40" s="359">
        <v>0</v>
      </c>
      <c r="K40" s="358">
        <f t="shared" si="2"/>
        <v>0</v>
      </c>
      <c r="L40" s="359">
        <v>0</v>
      </c>
      <c r="M40" s="359">
        <v>0</v>
      </c>
      <c r="N40" s="359">
        <f t="shared" si="3"/>
        <v>0</v>
      </c>
      <c r="O40" s="361">
        <f t="shared" si="4"/>
        <v>0</v>
      </c>
      <c r="P40" s="358">
        <f t="shared" si="5"/>
        <v>0</v>
      </c>
      <c r="Q40" s="358">
        <f t="shared" si="6"/>
        <v>0</v>
      </c>
    </row>
    <row r="41" spans="1:17" ht="12.75">
      <c r="A41" s="295" t="s">
        <v>909</v>
      </c>
      <c r="B41" s="297" t="s">
        <v>910</v>
      </c>
      <c r="C41" s="362">
        <v>0</v>
      </c>
      <c r="D41" s="362">
        <v>0</v>
      </c>
      <c r="E41" s="358">
        <f t="shared" si="0"/>
        <v>0</v>
      </c>
      <c r="F41" s="354">
        <v>0</v>
      </c>
      <c r="G41" s="354">
        <v>0</v>
      </c>
      <c r="H41" s="345">
        <f t="shared" si="1"/>
        <v>0</v>
      </c>
      <c r="I41" s="359">
        <v>0</v>
      </c>
      <c r="J41" s="359">
        <v>0</v>
      </c>
      <c r="K41" s="358">
        <f t="shared" si="2"/>
        <v>0</v>
      </c>
      <c r="L41" s="359">
        <v>0</v>
      </c>
      <c r="M41" s="359">
        <v>0</v>
      </c>
      <c r="N41" s="359">
        <f t="shared" si="3"/>
        <v>0</v>
      </c>
      <c r="O41" s="361">
        <f t="shared" si="4"/>
        <v>0</v>
      </c>
      <c r="P41" s="358">
        <f t="shared" si="5"/>
        <v>0</v>
      </c>
      <c r="Q41" s="358">
        <f t="shared" si="6"/>
        <v>0</v>
      </c>
    </row>
    <row r="42" spans="1:17" ht="12.75">
      <c r="A42" s="295" t="s">
        <v>911</v>
      </c>
      <c r="B42" s="297" t="s">
        <v>912</v>
      </c>
      <c r="C42" s="362">
        <v>0</v>
      </c>
      <c r="D42" s="362">
        <v>0</v>
      </c>
      <c r="E42" s="358">
        <f t="shared" si="0"/>
        <v>0</v>
      </c>
      <c r="F42" s="354">
        <v>0</v>
      </c>
      <c r="G42" s="354">
        <v>0</v>
      </c>
      <c r="H42" s="345">
        <f t="shared" si="1"/>
        <v>0</v>
      </c>
      <c r="I42" s="359">
        <v>0</v>
      </c>
      <c r="J42" s="359">
        <v>0</v>
      </c>
      <c r="K42" s="358">
        <f t="shared" si="2"/>
        <v>0</v>
      </c>
      <c r="L42" s="359">
        <v>0</v>
      </c>
      <c r="M42" s="359">
        <v>0</v>
      </c>
      <c r="N42" s="359">
        <f t="shared" si="3"/>
        <v>0</v>
      </c>
      <c r="O42" s="361">
        <f t="shared" si="4"/>
        <v>0</v>
      </c>
      <c r="P42" s="358">
        <f t="shared" si="5"/>
        <v>0</v>
      </c>
      <c r="Q42" s="358">
        <f t="shared" si="6"/>
        <v>0</v>
      </c>
    </row>
    <row r="43" spans="1:17" ht="12.75">
      <c r="A43" s="295" t="s">
        <v>913</v>
      </c>
      <c r="B43" s="297" t="s">
        <v>914</v>
      </c>
      <c r="C43" s="362">
        <v>0</v>
      </c>
      <c r="D43" s="362">
        <v>0</v>
      </c>
      <c r="E43" s="358">
        <f t="shared" si="0"/>
        <v>0</v>
      </c>
      <c r="F43" s="354">
        <v>0</v>
      </c>
      <c r="G43" s="354">
        <v>0</v>
      </c>
      <c r="H43" s="345">
        <f t="shared" si="1"/>
        <v>0</v>
      </c>
      <c r="I43" s="359">
        <v>0</v>
      </c>
      <c r="J43" s="359">
        <v>0</v>
      </c>
      <c r="K43" s="358">
        <f t="shared" si="2"/>
        <v>0</v>
      </c>
      <c r="L43" s="359">
        <v>0</v>
      </c>
      <c r="M43" s="359">
        <v>0</v>
      </c>
      <c r="N43" s="359">
        <f t="shared" si="3"/>
        <v>0</v>
      </c>
      <c r="O43" s="361">
        <f t="shared" si="4"/>
        <v>0</v>
      </c>
      <c r="P43" s="358">
        <f t="shared" si="5"/>
        <v>0</v>
      </c>
      <c r="Q43" s="358">
        <f t="shared" si="6"/>
        <v>0</v>
      </c>
    </row>
    <row r="44" spans="1:17" ht="25.5">
      <c r="A44" s="295" t="s">
        <v>915</v>
      </c>
      <c r="B44" s="297" t="s">
        <v>916</v>
      </c>
      <c r="C44" s="362">
        <v>0</v>
      </c>
      <c r="D44" s="362">
        <v>0</v>
      </c>
      <c r="E44" s="358">
        <f t="shared" si="0"/>
        <v>0</v>
      </c>
      <c r="F44" s="354">
        <v>0</v>
      </c>
      <c r="G44" s="354">
        <v>0</v>
      </c>
      <c r="H44" s="345">
        <f t="shared" si="1"/>
        <v>0</v>
      </c>
      <c r="I44" s="359">
        <v>0</v>
      </c>
      <c r="J44" s="359">
        <v>0</v>
      </c>
      <c r="K44" s="358">
        <f t="shared" si="2"/>
        <v>0</v>
      </c>
      <c r="L44" s="359">
        <v>0</v>
      </c>
      <c r="M44" s="359">
        <v>0</v>
      </c>
      <c r="N44" s="359">
        <f t="shared" si="3"/>
        <v>0</v>
      </c>
      <c r="O44" s="361">
        <f t="shared" si="4"/>
        <v>0</v>
      </c>
      <c r="P44" s="358">
        <f t="shared" si="5"/>
        <v>0</v>
      </c>
      <c r="Q44" s="358">
        <f t="shared" si="6"/>
        <v>0</v>
      </c>
    </row>
    <row r="45" spans="1:17" ht="25.5">
      <c r="A45" s="295" t="s">
        <v>917</v>
      </c>
      <c r="B45" s="297" t="s">
        <v>918</v>
      </c>
      <c r="C45" s="362">
        <v>0</v>
      </c>
      <c r="D45" s="362">
        <v>0</v>
      </c>
      <c r="E45" s="358">
        <f t="shared" si="0"/>
        <v>0</v>
      </c>
      <c r="F45" s="354">
        <v>0</v>
      </c>
      <c r="G45" s="354">
        <v>0</v>
      </c>
      <c r="H45" s="345">
        <f t="shared" si="1"/>
        <v>0</v>
      </c>
      <c r="I45" s="359">
        <v>0</v>
      </c>
      <c r="J45" s="359">
        <v>0</v>
      </c>
      <c r="K45" s="358">
        <f t="shared" si="2"/>
        <v>0</v>
      </c>
      <c r="L45" s="359">
        <v>0</v>
      </c>
      <c r="M45" s="359">
        <v>0</v>
      </c>
      <c r="N45" s="359">
        <f t="shared" si="3"/>
        <v>0</v>
      </c>
      <c r="O45" s="361">
        <f t="shared" si="4"/>
        <v>0</v>
      </c>
      <c r="P45" s="358">
        <f t="shared" si="5"/>
        <v>0</v>
      </c>
      <c r="Q45" s="358">
        <f t="shared" si="6"/>
        <v>0</v>
      </c>
    </row>
    <row r="46" spans="1:17" ht="12.75">
      <c r="A46" s="229" t="s">
        <v>19</v>
      </c>
      <c r="B46" s="307"/>
      <c r="C46" s="542">
        <f aca="true" t="shared" si="7" ref="C46:I46">SUM(C13:C45)</f>
        <v>16637.265834241476</v>
      </c>
      <c r="D46" s="542">
        <f t="shared" si="7"/>
        <v>1855.2307577152526</v>
      </c>
      <c r="E46" s="542">
        <f t="shared" si="7"/>
        <v>18492.496591956737</v>
      </c>
      <c r="F46" s="542">
        <f t="shared" si="7"/>
        <v>652.4</v>
      </c>
      <c r="G46" s="324">
        <f t="shared" si="7"/>
        <v>0</v>
      </c>
      <c r="H46" s="324">
        <f t="shared" si="7"/>
        <v>652.4</v>
      </c>
      <c r="I46" s="542">
        <f t="shared" si="7"/>
        <v>15984.870000000003</v>
      </c>
      <c r="J46" s="324">
        <f aca="true" t="shared" si="8" ref="J46:Q46">SUM(J13:J45)</f>
        <v>1793.52</v>
      </c>
      <c r="K46" s="324">
        <f t="shared" si="8"/>
        <v>17778.39</v>
      </c>
      <c r="L46" s="307">
        <f t="shared" si="8"/>
        <v>16376.69</v>
      </c>
      <c r="M46" s="324">
        <f t="shared" si="8"/>
        <v>1793.52</v>
      </c>
      <c r="N46" s="324">
        <f t="shared" si="8"/>
        <v>18170.21</v>
      </c>
      <c r="O46" s="324">
        <f t="shared" si="8"/>
        <v>260.5800000000002</v>
      </c>
      <c r="P46" s="324">
        <f t="shared" si="8"/>
        <v>0</v>
      </c>
      <c r="Q46" s="324">
        <f t="shared" si="8"/>
        <v>260.5800000000003</v>
      </c>
    </row>
    <row r="47" spans="1:17" ht="12.75">
      <c r="A47" s="310"/>
      <c r="B47" s="305"/>
      <c r="C47" s="305">
        <v>16512.8</v>
      </c>
      <c r="D47" s="305"/>
      <c r="E47" s="309"/>
      <c r="F47" s="357"/>
      <c r="G47" s="309"/>
      <c r="H47" s="309"/>
      <c r="I47" s="309"/>
      <c r="J47" s="309"/>
      <c r="K47" s="309"/>
      <c r="L47" s="309"/>
      <c r="M47" s="309"/>
      <c r="N47" s="357"/>
      <c r="O47" s="309"/>
      <c r="P47" s="309"/>
      <c r="Q47" s="309"/>
    </row>
    <row r="48" spans="1:17" ht="14.25" customHeight="1">
      <c r="A48" s="733" t="s">
        <v>764</v>
      </c>
      <c r="B48" s="733"/>
      <c r="C48" s="733"/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33"/>
    </row>
    <row r="49" spans="1:17" ht="15.75" customHeight="1">
      <c r="A49" s="355"/>
      <c r="B49" s="356"/>
      <c r="C49" s="356">
        <v>124.47</v>
      </c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</row>
    <row r="50" spans="1:17" ht="15.75" customHeight="1">
      <c r="A50" s="303" t="s">
        <v>12</v>
      </c>
      <c r="B50" s="303"/>
      <c r="C50" s="303">
        <f>C47+C49</f>
        <v>16637.27</v>
      </c>
      <c r="D50" s="303"/>
      <c r="E50" s="303"/>
      <c r="F50" s="303"/>
      <c r="G50" s="303"/>
      <c r="H50" s="303"/>
      <c r="I50" s="303"/>
      <c r="J50" s="363"/>
      <c r="K50" s="363"/>
      <c r="L50" s="303"/>
      <c r="M50" s="303"/>
      <c r="P50" s="703" t="s">
        <v>13</v>
      </c>
      <c r="Q50" s="703"/>
    </row>
    <row r="51" spans="1:17" ht="12.75" customHeight="1">
      <c r="A51" s="703" t="s">
        <v>14</v>
      </c>
      <c r="B51" s="703"/>
      <c r="C51" s="703"/>
      <c r="D51" s="703"/>
      <c r="E51" s="703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3"/>
      <c r="Q51" s="703"/>
    </row>
    <row r="52" spans="1:17" ht="12.75" customHeight="1">
      <c r="A52" s="703" t="s">
        <v>20</v>
      </c>
      <c r="B52" s="703"/>
      <c r="C52" s="703"/>
      <c r="D52" s="703"/>
      <c r="E52" s="703"/>
      <c r="F52" s="703"/>
      <c r="G52" s="703"/>
      <c r="H52" s="703"/>
      <c r="I52" s="703"/>
      <c r="J52" s="703"/>
      <c r="K52" s="703"/>
      <c r="L52" s="703"/>
      <c r="M52" s="703"/>
      <c r="N52" s="703"/>
      <c r="O52" s="703"/>
      <c r="P52" s="703"/>
      <c r="Q52" s="703"/>
    </row>
    <row r="53" spans="1:18" ht="12.75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O53" s="739" t="s">
        <v>86</v>
      </c>
      <c r="P53" s="739"/>
      <c r="Q53" s="739"/>
      <c r="R53" s="333"/>
    </row>
  </sheetData>
  <sheetProtection/>
  <mergeCells count="19">
    <mergeCell ref="O53:Q53"/>
    <mergeCell ref="R1:R10"/>
    <mergeCell ref="A52:Q52"/>
    <mergeCell ref="I10:K10"/>
    <mergeCell ref="L10:N10"/>
    <mergeCell ref="O10:Q10"/>
    <mergeCell ref="P50:Q50"/>
    <mergeCell ref="A51:Q51"/>
    <mergeCell ref="A8:B8"/>
    <mergeCell ref="A48:Q48"/>
    <mergeCell ref="P1:Q1"/>
    <mergeCell ref="A2:Q2"/>
    <mergeCell ref="A3:Q3"/>
    <mergeCell ref="N9:Q9"/>
    <mergeCell ref="D6:O6"/>
    <mergeCell ref="A10:A11"/>
    <mergeCell ref="B10:B11"/>
    <mergeCell ref="C10:E10"/>
    <mergeCell ref="F10:H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="90" zoomScaleNormal="90" zoomScaleSheetLayoutView="77" zoomScalePageLayoutView="0" workbookViewId="0" topLeftCell="A25">
      <selection activeCell="D49" sqref="D49"/>
    </sheetView>
  </sheetViews>
  <sheetFormatPr defaultColWidth="9.140625" defaultRowHeight="12.75"/>
  <cols>
    <col min="1" max="1" width="9.140625" style="299" customWidth="1"/>
    <col min="2" max="2" width="15.421875" style="299" customWidth="1"/>
    <col min="3" max="3" width="12.421875" style="299" customWidth="1"/>
    <col min="4" max="4" width="11.28125" style="299" customWidth="1"/>
    <col min="5" max="5" width="8.00390625" style="299" bestFit="1" customWidth="1"/>
    <col min="6" max="6" width="8.28125" style="299" customWidth="1"/>
    <col min="7" max="7" width="9.57421875" style="299" customWidth="1"/>
    <col min="8" max="8" width="8.28125" style="299" customWidth="1"/>
    <col min="9" max="9" width="6.421875" style="299" bestFit="1" customWidth="1"/>
    <col min="10" max="10" width="7.00390625" style="299" bestFit="1" customWidth="1"/>
    <col min="11" max="11" width="8.140625" style="299" customWidth="1"/>
    <col min="12" max="19" width="9.140625" style="299" customWidth="1"/>
    <col min="20" max="20" width="10.421875" style="299" customWidth="1"/>
    <col min="21" max="21" width="11.140625" style="299" customWidth="1"/>
    <col min="22" max="22" width="11.8515625" style="299" customWidth="1"/>
    <col min="23" max="16384" width="9.140625" style="299" customWidth="1"/>
  </cols>
  <sheetData>
    <row r="1" spans="17:19" ht="15">
      <c r="Q1" s="745" t="s">
        <v>67</v>
      </c>
      <c r="R1" s="745"/>
      <c r="S1" s="745"/>
    </row>
    <row r="3" spans="1:17" ht="15">
      <c r="A3" s="721" t="s">
        <v>0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</row>
    <row r="4" spans="1:17" ht="20.25">
      <c r="A4" s="744" t="s">
        <v>656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302"/>
    </row>
    <row r="5" spans="1:17" ht="15.75">
      <c r="A5" s="746" t="s">
        <v>920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</row>
    <row r="6" spans="1:21" ht="12.75">
      <c r="A6" s="333"/>
      <c r="B6" s="333"/>
      <c r="C6" s="370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U6" s="333"/>
    </row>
    <row r="8" spans="1:19" ht="15.75">
      <c r="A8" s="736" t="s">
        <v>235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</row>
    <row r="9" spans="1:21" ht="15.75">
      <c r="A9" s="366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747" t="s">
        <v>228</v>
      </c>
      <c r="Q9" s="747"/>
      <c r="R9" s="747"/>
      <c r="S9" s="747"/>
      <c r="U9" s="364"/>
    </row>
    <row r="10" spans="16:19" ht="12.75">
      <c r="P10" s="735" t="s">
        <v>828</v>
      </c>
      <c r="Q10" s="735"/>
      <c r="R10" s="735"/>
      <c r="S10" s="735"/>
    </row>
    <row r="11" spans="1:22" ht="28.5" customHeight="1">
      <c r="A11" s="749" t="s">
        <v>26</v>
      </c>
      <c r="B11" s="737" t="s">
        <v>208</v>
      </c>
      <c r="C11" s="737" t="s">
        <v>383</v>
      </c>
      <c r="D11" s="737" t="s">
        <v>491</v>
      </c>
      <c r="E11" s="699" t="s">
        <v>683</v>
      </c>
      <c r="F11" s="699"/>
      <c r="G11" s="699"/>
      <c r="H11" s="710" t="s">
        <v>682</v>
      </c>
      <c r="I11" s="711"/>
      <c r="J11" s="712"/>
      <c r="K11" s="741" t="s">
        <v>385</v>
      </c>
      <c r="L11" s="742"/>
      <c r="M11" s="743"/>
      <c r="N11" s="700" t="s">
        <v>161</v>
      </c>
      <c r="O11" s="748"/>
      <c r="P11" s="702"/>
      <c r="Q11" s="713" t="s">
        <v>834</v>
      </c>
      <c r="R11" s="713"/>
      <c r="S11" s="713"/>
      <c r="T11" s="737" t="s">
        <v>257</v>
      </c>
      <c r="U11" s="737" t="s">
        <v>438</v>
      </c>
      <c r="V11" s="737" t="s">
        <v>386</v>
      </c>
    </row>
    <row r="12" spans="1:22" ht="65.25" customHeight="1">
      <c r="A12" s="750"/>
      <c r="B12" s="738"/>
      <c r="C12" s="738"/>
      <c r="D12" s="738"/>
      <c r="E12" s="24" t="s">
        <v>182</v>
      </c>
      <c r="F12" s="24" t="s">
        <v>209</v>
      </c>
      <c r="G12" s="24" t="s">
        <v>19</v>
      </c>
      <c r="H12" s="24" t="s">
        <v>182</v>
      </c>
      <c r="I12" s="24" t="s">
        <v>209</v>
      </c>
      <c r="J12" s="24" t="s">
        <v>19</v>
      </c>
      <c r="K12" s="24" t="s">
        <v>182</v>
      </c>
      <c r="L12" s="24" t="s">
        <v>209</v>
      </c>
      <c r="M12" s="24" t="s">
        <v>19</v>
      </c>
      <c r="N12" s="24" t="s">
        <v>182</v>
      </c>
      <c r="O12" s="24" t="s">
        <v>209</v>
      </c>
      <c r="P12" s="24" t="s">
        <v>19</v>
      </c>
      <c r="Q12" s="24" t="s">
        <v>239</v>
      </c>
      <c r="R12" s="24" t="s">
        <v>219</v>
      </c>
      <c r="S12" s="24" t="s">
        <v>220</v>
      </c>
      <c r="T12" s="738"/>
      <c r="U12" s="738"/>
      <c r="V12" s="738"/>
    </row>
    <row r="13" spans="1:22" ht="12.75">
      <c r="A13" s="378">
        <v>1</v>
      </c>
      <c r="B13" s="379">
        <v>2</v>
      </c>
      <c r="C13" s="229">
        <v>3</v>
      </c>
      <c r="D13" s="379">
        <v>4</v>
      </c>
      <c r="E13" s="379">
        <v>5</v>
      </c>
      <c r="F13" s="229">
        <v>6</v>
      </c>
      <c r="G13" s="379">
        <v>7</v>
      </c>
      <c r="H13" s="379">
        <v>8</v>
      </c>
      <c r="I13" s="229">
        <v>9</v>
      </c>
      <c r="J13" s="379">
        <v>10</v>
      </c>
      <c r="K13" s="379">
        <v>11</v>
      </c>
      <c r="L13" s="229">
        <v>12</v>
      </c>
      <c r="M13" s="379">
        <v>13</v>
      </c>
      <c r="N13" s="379">
        <v>14</v>
      </c>
      <c r="O13" s="229">
        <v>15</v>
      </c>
      <c r="P13" s="379">
        <v>16</v>
      </c>
      <c r="Q13" s="379">
        <v>17</v>
      </c>
      <c r="R13" s="229">
        <v>18</v>
      </c>
      <c r="S13" s="379">
        <v>19</v>
      </c>
      <c r="T13" s="379">
        <v>20</v>
      </c>
      <c r="U13" s="229">
        <v>21</v>
      </c>
      <c r="V13" s="379">
        <v>22</v>
      </c>
    </row>
    <row r="14" spans="1:22" ht="12.75">
      <c r="A14" s="295" t="s">
        <v>273</v>
      </c>
      <c r="B14" s="296" t="s">
        <v>868</v>
      </c>
      <c r="C14" s="373">
        <v>3413</v>
      </c>
      <c r="D14" s="372">
        <v>3339</v>
      </c>
      <c r="E14" s="374">
        <v>307.17</v>
      </c>
      <c r="F14" s="375">
        <v>34.13</v>
      </c>
      <c r="G14" s="376">
        <f>+E14+F14</f>
        <v>341.3</v>
      </c>
      <c r="H14" s="374">
        <v>11.69</v>
      </c>
      <c r="I14" s="375">
        <v>0</v>
      </c>
      <c r="J14" s="374">
        <f>SUM(H14:I14)</f>
        <v>11.69</v>
      </c>
      <c r="K14" s="372">
        <v>298.79</v>
      </c>
      <c r="L14" s="373">
        <v>33.82</v>
      </c>
      <c r="M14" s="372">
        <f>SUM(K14:L14)</f>
        <v>332.61</v>
      </c>
      <c r="N14" s="376">
        <v>297.61</v>
      </c>
      <c r="O14" s="377">
        <v>33.82</v>
      </c>
      <c r="P14" s="322">
        <f>+O14+N14</f>
        <v>331.43</v>
      </c>
      <c r="Q14" s="376">
        <f>H14+K14-N14</f>
        <v>12.870000000000005</v>
      </c>
      <c r="R14" s="376">
        <f>I14+L14-O14</f>
        <v>0</v>
      </c>
      <c r="S14" s="376">
        <f>J14+M14-P14</f>
        <v>12.870000000000005</v>
      </c>
      <c r="T14" s="372" t="s">
        <v>924</v>
      </c>
      <c r="U14" s="373">
        <v>3339</v>
      </c>
      <c r="V14" s="372">
        <f>U14</f>
        <v>3339</v>
      </c>
    </row>
    <row r="15" spans="1:22" ht="12.75">
      <c r="A15" s="295" t="s">
        <v>274</v>
      </c>
      <c r="B15" s="296" t="s">
        <v>869</v>
      </c>
      <c r="C15" s="373">
        <v>4543</v>
      </c>
      <c r="D15" s="372">
        <v>4373</v>
      </c>
      <c r="E15" s="374">
        <v>408.87</v>
      </c>
      <c r="F15" s="375">
        <v>45.43</v>
      </c>
      <c r="G15" s="376">
        <f aca="true" t="shared" si="0" ref="G15:G46">+E15+F15</f>
        <v>454.3</v>
      </c>
      <c r="H15" s="374">
        <v>12.86</v>
      </c>
      <c r="I15" s="375">
        <v>0</v>
      </c>
      <c r="J15" s="374">
        <f aca="true" t="shared" si="1" ref="J15:J46">SUM(H15:I15)</f>
        <v>12.86</v>
      </c>
      <c r="K15" s="372">
        <v>388.05</v>
      </c>
      <c r="L15" s="373">
        <v>44.25</v>
      </c>
      <c r="M15" s="372">
        <f aca="true" t="shared" si="2" ref="M15:M46">SUM(K15:L15)</f>
        <v>432.3</v>
      </c>
      <c r="N15" s="376">
        <v>387.35</v>
      </c>
      <c r="O15" s="377">
        <v>44.25</v>
      </c>
      <c r="P15" s="322">
        <f aca="true" t="shared" si="3" ref="P15:P39">+O15+N15</f>
        <v>431.6</v>
      </c>
      <c r="Q15" s="376">
        <f aca="true" t="shared" si="4" ref="Q15:Q46">H15+K15-N15</f>
        <v>13.560000000000002</v>
      </c>
      <c r="R15" s="376">
        <f aca="true" t="shared" si="5" ref="R15:R46">I15+L15-O15</f>
        <v>0</v>
      </c>
      <c r="S15" s="376">
        <f aca="true" t="shared" si="6" ref="S15:S46">J15+M15-P15</f>
        <v>13.560000000000002</v>
      </c>
      <c r="T15" s="372" t="s">
        <v>924</v>
      </c>
      <c r="U15" s="373">
        <v>4373</v>
      </c>
      <c r="V15" s="372">
        <f aca="true" t="shared" si="7" ref="V15:V46">U15</f>
        <v>4373</v>
      </c>
    </row>
    <row r="16" spans="1:22" ht="12.75">
      <c r="A16" s="295" t="s">
        <v>275</v>
      </c>
      <c r="B16" s="296" t="s">
        <v>870</v>
      </c>
      <c r="C16" s="373">
        <v>2208</v>
      </c>
      <c r="D16" s="372">
        <v>2145</v>
      </c>
      <c r="E16" s="374">
        <v>198.72000000000003</v>
      </c>
      <c r="F16" s="375">
        <v>22.08</v>
      </c>
      <c r="G16" s="376">
        <f t="shared" si="0"/>
        <v>220.8</v>
      </c>
      <c r="H16" s="374">
        <v>12.39</v>
      </c>
      <c r="I16" s="375">
        <v>0</v>
      </c>
      <c r="J16" s="374">
        <f t="shared" si="1"/>
        <v>12.39</v>
      </c>
      <c r="K16" s="372">
        <v>182.69</v>
      </c>
      <c r="L16" s="373">
        <v>20.31</v>
      </c>
      <c r="M16" s="372">
        <f t="shared" si="2"/>
        <v>203</v>
      </c>
      <c r="N16" s="376">
        <v>192.04</v>
      </c>
      <c r="O16" s="377">
        <v>20.31</v>
      </c>
      <c r="P16" s="322">
        <f t="shared" si="3"/>
        <v>212.35</v>
      </c>
      <c r="Q16" s="376">
        <f t="shared" si="4"/>
        <v>3.039999999999992</v>
      </c>
      <c r="R16" s="376">
        <f t="shared" si="5"/>
        <v>0</v>
      </c>
      <c r="S16" s="376">
        <f t="shared" si="6"/>
        <v>3.039999999999992</v>
      </c>
      <c r="T16" s="372" t="s">
        <v>924</v>
      </c>
      <c r="U16" s="373">
        <v>2145</v>
      </c>
      <c r="V16" s="372">
        <f t="shared" si="7"/>
        <v>2145</v>
      </c>
    </row>
    <row r="17" spans="1:22" ht="12.75">
      <c r="A17" s="295" t="s">
        <v>276</v>
      </c>
      <c r="B17" s="296" t="s">
        <v>871</v>
      </c>
      <c r="C17" s="373">
        <v>4343</v>
      </c>
      <c r="D17" s="372">
        <v>4265</v>
      </c>
      <c r="E17" s="374">
        <v>390.87</v>
      </c>
      <c r="F17" s="375">
        <v>43.43</v>
      </c>
      <c r="G17" s="376">
        <f t="shared" si="0"/>
        <v>434.3</v>
      </c>
      <c r="H17" s="374">
        <v>10.52</v>
      </c>
      <c r="I17" s="375">
        <v>0</v>
      </c>
      <c r="J17" s="374">
        <f t="shared" si="1"/>
        <v>10.52</v>
      </c>
      <c r="K17" s="372">
        <v>380.72</v>
      </c>
      <c r="L17" s="373">
        <v>42.32</v>
      </c>
      <c r="M17" s="372">
        <f t="shared" si="2"/>
        <v>423.04</v>
      </c>
      <c r="N17" s="376">
        <v>381.59000000000003</v>
      </c>
      <c r="O17" s="377">
        <v>42.32</v>
      </c>
      <c r="P17" s="322">
        <f t="shared" si="3"/>
        <v>423.91</v>
      </c>
      <c r="Q17" s="376">
        <f t="shared" si="4"/>
        <v>9.649999999999977</v>
      </c>
      <c r="R17" s="376">
        <f t="shared" si="5"/>
        <v>0</v>
      </c>
      <c r="S17" s="376">
        <f t="shared" si="6"/>
        <v>9.649999999999977</v>
      </c>
      <c r="T17" s="372" t="s">
        <v>924</v>
      </c>
      <c r="U17" s="373">
        <v>4265</v>
      </c>
      <c r="V17" s="372">
        <f t="shared" si="7"/>
        <v>4265</v>
      </c>
    </row>
    <row r="18" spans="1:22" ht="12.75">
      <c r="A18" s="295" t="s">
        <v>277</v>
      </c>
      <c r="B18" s="296" t="s">
        <v>872</v>
      </c>
      <c r="C18" s="373">
        <v>2138</v>
      </c>
      <c r="D18" s="372">
        <v>2129</v>
      </c>
      <c r="E18" s="374">
        <v>192.42000000000002</v>
      </c>
      <c r="F18" s="375">
        <v>21.38</v>
      </c>
      <c r="G18" s="376">
        <f t="shared" si="0"/>
        <v>213.8</v>
      </c>
      <c r="H18" s="374">
        <v>9.35</v>
      </c>
      <c r="I18" s="375">
        <v>0</v>
      </c>
      <c r="J18" s="374">
        <f t="shared" si="1"/>
        <v>9.35</v>
      </c>
      <c r="K18" s="372">
        <v>185.96</v>
      </c>
      <c r="L18" s="373">
        <v>20.12</v>
      </c>
      <c r="M18" s="372">
        <f t="shared" si="2"/>
        <v>206.08</v>
      </c>
      <c r="N18" s="376">
        <v>192.48</v>
      </c>
      <c r="O18" s="377">
        <v>20.12</v>
      </c>
      <c r="P18" s="322">
        <f t="shared" si="3"/>
        <v>212.6</v>
      </c>
      <c r="Q18" s="376">
        <f t="shared" si="4"/>
        <v>2.8300000000000125</v>
      </c>
      <c r="R18" s="376">
        <f t="shared" si="5"/>
        <v>0</v>
      </c>
      <c r="S18" s="376">
        <f t="shared" si="6"/>
        <v>2.8300000000000125</v>
      </c>
      <c r="T18" s="372" t="s">
        <v>924</v>
      </c>
      <c r="U18" s="373">
        <v>2129</v>
      </c>
      <c r="V18" s="372">
        <f t="shared" si="7"/>
        <v>2129</v>
      </c>
    </row>
    <row r="19" spans="1:22" ht="12.75">
      <c r="A19" s="295" t="s">
        <v>278</v>
      </c>
      <c r="B19" s="296" t="s">
        <v>873</v>
      </c>
      <c r="C19" s="373">
        <v>2338</v>
      </c>
      <c r="D19" s="372">
        <v>2313</v>
      </c>
      <c r="E19" s="374">
        <v>210.42000000000002</v>
      </c>
      <c r="F19" s="375">
        <v>23.38</v>
      </c>
      <c r="G19" s="376">
        <f t="shared" si="0"/>
        <v>233.8</v>
      </c>
      <c r="H19" s="374">
        <v>9.35</v>
      </c>
      <c r="I19" s="375">
        <v>0</v>
      </c>
      <c r="J19" s="374">
        <f t="shared" si="1"/>
        <v>9.35</v>
      </c>
      <c r="K19" s="372">
        <v>202.62</v>
      </c>
      <c r="L19" s="373">
        <v>22.52</v>
      </c>
      <c r="M19" s="372">
        <f t="shared" si="2"/>
        <v>225.14000000000001</v>
      </c>
      <c r="N19" s="376">
        <v>207.98999999999998</v>
      </c>
      <c r="O19" s="377">
        <v>22.52</v>
      </c>
      <c r="P19" s="322">
        <f t="shared" si="3"/>
        <v>230.51</v>
      </c>
      <c r="Q19" s="376">
        <f t="shared" si="4"/>
        <v>3.980000000000018</v>
      </c>
      <c r="R19" s="376">
        <f t="shared" si="5"/>
        <v>0</v>
      </c>
      <c r="S19" s="376">
        <f t="shared" si="6"/>
        <v>3.980000000000018</v>
      </c>
      <c r="T19" s="372" t="s">
        <v>924</v>
      </c>
      <c r="U19" s="373">
        <v>2313</v>
      </c>
      <c r="V19" s="372">
        <f t="shared" si="7"/>
        <v>2313</v>
      </c>
    </row>
    <row r="20" spans="1:22" ht="12.75">
      <c r="A20" s="295" t="s">
        <v>279</v>
      </c>
      <c r="B20" s="296" t="s">
        <v>874</v>
      </c>
      <c r="C20" s="373">
        <v>2756</v>
      </c>
      <c r="D20" s="372">
        <v>2622</v>
      </c>
      <c r="E20" s="374">
        <v>248.04000000000002</v>
      </c>
      <c r="F20" s="375">
        <v>27.56</v>
      </c>
      <c r="G20" s="376">
        <f t="shared" si="0"/>
        <v>275.6</v>
      </c>
      <c r="H20" s="374">
        <v>9.35</v>
      </c>
      <c r="I20" s="375">
        <v>0</v>
      </c>
      <c r="J20" s="374">
        <f t="shared" si="1"/>
        <v>9.35</v>
      </c>
      <c r="K20" s="372">
        <v>233.18</v>
      </c>
      <c r="L20" s="373">
        <v>27.03</v>
      </c>
      <c r="M20" s="372">
        <f t="shared" si="2"/>
        <v>260.21000000000004</v>
      </c>
      <c r="N20" s="376">
        <v>230.64000000000001</v>
      </c>
      <c r="O20" s="377">
        <v>27.03</v>
      </c>
      <c r="P20" s="322">
        <f t="shared" si="3"/>
        <v>257.67</v>
      </c>
      <c r="Q20" s="376">
        <f t="shared" si="4"/>
        <v>11.889999999999986</v>
      </c>
      <c r="R20" s="376">
        <f t="shared" si="5"/>
        <v>0</v>
      </c>
      <c r="S20" s="376">
        <f t="shared" si="6"/>
        <v>11.890000000000043</v>
      </c>
      <c r="T20" s="372" t="s">
        <v>924</v>
      </c>
      <c r="U20" s="373">
        <v>2622</v>
      </c>
      <c r="V20" s="372">
        <f t="shared" si="7"/>
        <v>2622</v>
      </c>
    </row>
    <row r="21" spans="1:22" ht="12.75">
      <c r="A21" s="295" t="s">
        <v>280</v>
      </c>
      <c r="B21" s="296" t="s">
        <v>875</v>
      </c>
      <c r="C21" s="373">
        <v>5350</v>
      </c>
      <c r="D21" s="372">
        <v>5317</v>
      </c>
      <c r="E21" s="374">
        <v>481.5</v>
      </c>
      <c r="F21" s="375">
        <v>53.5</v>
      </c>
      <c r="G21" s="376">
        <f t="shared" si="0"/>
        <v>535</v>
      </c>
      <c r="H21" s="374">
        <v>19.17</v>
      </c>
      <c r="I21" s="375">
        <v>0</v>
      </c>
      <c r="J21" s="374">
        <f t="shared" si="1"/>
        <v>19.17</v>
      </c>
      <c r="K21" s="372">
        <v>468.24</v>
      </c>
      <c r="L21" s="373">
        <v>50.459999999999994</v>
      </c>
      <c r="M21" s="372">
        <f t="shared" si="2"/>
        <v>518.7</v>
      </c>
      <c r="N21" s="376">
        <v>480.14000000000004</v>
      </c>
      <c r="O21" s="377">
        <v>50.459999999999994</v>
      </c>
      <c r="P21" s="322">
        <f t="shared" si="3"/>
        <v>530.6</v>
      </c>
      <c r="Q21" s="376">
        <f t="shared" si="4"/>
        <v>7.269999999999982</v>
      </c>
      <c r="R21" s="376">
        <f t="shared" si="5"/>
        <v>0</v>
      </c>
      <c r="S21" s="376">
        <f t="shared" si="6"/>
        <v>7.269999999999982</v>
      </c>
      <c r="T21" s="372" t="s">
        <v>924</v>
      </c>
      <c r="U21" s="373">
        <v>5317</v>
      </c>
      <c r="V21" s="372">
        <f t="shared" si="7"/>
        <v>5317</v>
      </c>
    </row>
    <row r="22" spans="1:22" ht="12.75">
      <c r="A22" s="295" t="s">
        <v>299</v>
      </c>
      <c r="B22" s="296" t="s">
        <v>876</v>
      </c>
      <c r="C22" s="373">
        <v>3175</v>
      </c>
      <c r="D22" s="372">
        <v>3033</v>
      </c>
      <c r="E22" s="374">
        <v>285.75</v>
      </c>
      <c r="F22" s="375">
        <v>31.75</v>
      </c>
      <c r="G22" s="376">
        <f t="shared" si="0"/>
        <v>317.5</v>
      </c>
      <c r="H22" s="374">
        <v>10.75</v>
      </c>
      <c r="I22" s="375">
        <v>0</v>
      </c>
      <c r="J22" s="374">
        <f t="shared" si="1"/>
        <v>10.75</v>
      </c>
      <c r="K22" s="372">
        <v>272.49</v>
      </c>
      <c r="L22" s="373">
        <v>31.61</v>
      </c>
      <c r="M22" s="372">
        <f t="shared" si="2"/>
        <v>304.1</v>
      </c>
      <c r="N22" s="376">
        <v>267</v>
      </c>
      <c r="O22" s="377">
        <v>31.61</v>
      </c>
      <c r="P22" s="322">
        <f t="shared" si="3"/>
        <v>298.61</v>
      </c>
      <c r="Q22" s="376">
        <f t="shared" si="4"/>
        <v>16.24000000000001</v>
      </c>
      <c r="R22" s="376">
        <f t="shared" si="5"/>
        <v>0</v>
      </c>
      <c r="S22" s="376">
        <f t="shared" si="6"/>
        <v>16.24000000000001</v>
      </c>
      <c r="T22" s="372" t="s">
        <v>924</v>
      </c>
      <c r="U22" s="373">
        <v>3033</v>
      </c>
      <c r="V22" s="372">
        <f t="shared" si="7"/>
        <v>3033</v>
      </c>
    </row>
    <row r="23" spans="1:22" ht="12.75">
      <c r="A23" s="295" t="s">
        <v>300</v>
      </c>
      <c r="B23" s="296" t="s">
        <v>877</v>
      </c>
      <c r="C23" s="373">
        <v>1103</v>
      </c>
      <c r="D23" s="372">
        <v>985</v>
      </c>
      <c r="E23" s="374">
        <v>99.27</v>
      </c>
      <c r="F23" s="375">
        <v>11.03</v>
      </c>
      <c r="G23" s="376">
        <f t="shared" si="0"/>
        <v>110.3</v>
      </c>
      <c r="H23" s="374">
        <v>9.35</v>
      </c>
      <c r="I23" s="375">
        <v>0</v>
      </c>
      <c r="J23" s="374">
        <f t="shared" si="1"/>
        <v>9.35</v>
      </c>
      <c r="K23" s="372">
        <v>90.25999999999999</v>
      </c>
      <c r="L23" s="373">
        <v>10.48</v>
      </c>
      <c r="M23" s="372">
        <f t="shared" si="2"/>
        <v>100.74</v>
      </c>
      <c r="N23" s="376">
        <v>83.97</v>
      </c>
      <c r="O23" s="377">
        <v>10.48</v>
      </c>
      <c r="P23" s="322">
        <f t="shared" si="3"/>
        <v>94.45</v>
      </c>
      <c r="Q23" s="376">
        <f t="shared" si="4"/>
        <v>15.639999999999986</v>
      </c>
      <c r="R23" s="376">
        <f t="shared" si="5"/>
        <v>0</v>
      </c>
      <c r="S23" s="376">
        <f t="shared" si="6"/>
        <v>15.639999999999986</v>
      </c>
      <c r="T23" s="372" t="s">
        <v>924</v>
      </c>
      <c r="U23" s="373">
        <v>985</v>
      </c>
      <c r="V23" s="372">
        <f t="shared" si="7"/>
        <v>985</v>
      </c>
    </row>
    <row r="24" spans="1:22" ht="12.75">
      <c r="A24" s="295" t="s">
        <v>301</v>
      </c>
      <c r="B24" s="296" t="s">
        <v>878</v>
      </c>
      <c r="C24" s="373">
        <v>3562</v>
      </c>
      <c r="D24" s="372">
        <v>3449</v>
      </c>
      <c r="E24" s="374">
        <v>320.58</v>
      </c>
      <c r="F24" s="375">
        <v>35.62</v>
      </c>
      <c r="G24" s="376">
        <f t="shared" si="0"/>
        <v>356.2</v>
      </c>
      <c r="H24" s="374">
        <v>11.22</v>
      </c>
      <c r="I24" s="375">
        <v>0</v>
      </c>
      <c r="J24" s="374">
        <f t="shared" si="1"/>
        <v>11.22</v>
      </c>
      <c r="K24" s="372">
        <v>307.03</v>
      </c>
      <c r="L24" s="373">
        <v>35.13</v>
      </c>
      <c r="M24" s="372">
        <f t="shared" si="2"/>
        <v>342.15999999999997</v>
      </c>
      <c r="N24" s="376">
        <v>305.94</v>
      </c>
      <c r="O24" s="377">
        <v>35.13</v>
      </c>
      <c r="P24" s="322">
        <f t="shared" si="3"/>
        <v>341.07</v>
      </c>
      <c r="Q24" s="376">
        <f t="shared" si="4"/>
        <v>12.310000000000002</v>
      </c>
      <c r="R24" s="376">
        <f t="shared" si="5"/>
        <v>0</v>
      </c>
      <c r="S24" s="376">
        <f t="shared" si="6"/>
        <v>12.310000000000002</v>
      </c>
      <c r="T24" s="372" t="s">
        <v>924</v>
      </c>
      <c r="U24" s="373">
        <v>3449</v>
      </c>
      <c r="V24" s="372">
        <f t="shared" si="7"/>
        <v>3449</v>
      </c>
    </row>
    <row r="25" spans="1:22" ht="12.75">
      <c r="A25" s="295" t="s">
        <v>329</v>
      </c>
      <c r="B25" s="296" t="s">
        <v>879</v>
      </c>
      <c r="C25" s="373">
        <v>2784</v>
      </c>
      <c r="D25" s="372">
        <v>2684</v>
      </c>
      <c r="E25" s="374">
        <v>250.55999999999997</v>
      </c>
      <c r="F25" s="375">
        <v>27.84</v>
      </c>
      <c r="G25" s="376">
        <f t="shared" si="0"/>
        <v>278.4</v>
      </c>
      <c r="H25" s="374">
        <v>9.35</v>
      </c>
      <c r="I25" s="375">
        <v>0</v>
      </c>
      <c r="J25" s="374">
        <f t="shared" si="1"/>
        <v>9.35</v>
      </c>
      <c r="K25" s="372">
        <v>241.27</v>
      </c>
      <c r="L25" s="373">
        <v>26.82</v>
      </c>
      <c r="M25" s="372">
        <f t="shared" si="2"/>
        <v>268.09000000000003</v>
      </c>
      <c r="N25" s="376">
        <v>238.32</v>
      </c>
      <c r="O25" s="377">
        <v>26.82</v>
      </c>
      <c r="P25" s="322">
        <f t="shared" si="3"/>
        <v>265.14</v>
      </c>
      <c r="Q25" s="376">
        <f t="shared" si="4"/>
        <v>12.300000000000011</v>
      </c>
      <c r="R25" s="376">
        <f t="shared" si="5"/>
        <v>0</v>
      </c>
      <c r="S25" s="376">
        <f t="shared" si="6"/>
        <v>12.300000000000068</v>
      </c>
      <c r="T25" s="372" t="s">
        <v>924</v>
      </c>
      <c r="U25" s="373">
        <v>2684</v>
      </c>
      <c r="V25" s="372">
        <f t="shared" si="7"/>
        <v>2684</v>
      </c>
    </row>
    <row r="26" spans="1:22" ht="12.75">
      <c r="A26" s="295" t="s">
        <v>330</v>
      </c>
      <c r="B26" s="296" t="s">
        <v>880</v>
      </c>
      <c r="C26" s="373">
        <v>2764</v>
      </c>
      <c r="D26" s="372">
        <v>2521</v>
      </c>
      <c r="E26" s="374">
        <v>248.76</v>
      </c>
      <c r="F26" s="375">
        <v>27.64</v>
      </c>
      <c r="G26" s="376">
        <f t="shared" si="0"/>
        <v>276.4</v>
      </c>
      <c r="H26" s="374">
        <v>11.45</v>
      </c>
      <c r="I26" s="375">
        <v>0</v>
      </c>
      <c r="J26" s="374">
        <f t="shared" si="1"/>
        <v>11.45</v>
      </c>
      <c r="K26" s="372">
        <v>228.21</v>
      </c>
      <c r="L26" s="373">
        <v>27.59</v>
      </c>
      <c r="M26" s="372">
        <f t="shared" si="2"/>
        <v>255.8</v>
      </c>
      <c r="N26" s="376">
        <v>216.41</v>
      </c>
      <c r="O26" s="377">
        <v>27.59</v>
      </c>
      <c r="P26" s="322">
        <f t="shared" si="3"/>
        <v>244</v>
      </c>
      <c r="Q26" s="376">
        <f t="shared" si="4"/>
        <v>23.25</v>
      </c>
      <c r="R26" s="376">
        <f t="shared" si="5"/>
        <v>0</v>
      </c>
      <c r="S26" s="376">
        <f t="shared" si="6"/>
        <v>23.25</v>
      </c>
      <c r="T26" s="372" t="s">
        <v>924</v>
      </c>
      <c r="U26" s="373">
        <v>2521</v>
      </c>
      <c r="V26" s="372">
        <f t="shared" si="7"/>
        <v>2521</v>
      </c>
    </row>
    <row r="27" spans="1:22" ht="12.75">
      <c r="A27" s="295" t="s">
        <v>331</v>
      </c>
      <c r="B27" s="296" t="s">
        <v>881</v>
      </c>
      <c r="C27" s="373">
        <v>3205</v>
      </c>
      <c r="D27" s="372">
        <v>2986</v>
      </c>
      <c r="E27" s="374">
        <v>288.45</v>
      </c>
      <c r="F27" s="375">
        <v>32.05</v>
      </c>
      <c r="G27" s="376">
        <f t="shared" si="0"/>
        <v>320.5</v>
      </c>
      <c r="H27" s="374">
        <v>9.12</v>
      </c>
      <c r="I27" s="375">
        <v>0</v>
      </c>
      <c r="J27" s="374">
        <f t="shared" si="1"/>
        <v>9.12</v>
      </c>
      <c r="K27" s="372">
        <v>261.43</v>
      </c>
      <c r="L27" s="373">
        <v>31.84</v>
      </c>
      <c r="M27" s="372">
        <f t="shared" si="2"/>
        <v>293.27</v>
      </c>
      <c r="N27" s="376">
        <v>259.42</v>
      </c>
      <c r="O27" s="377">
        <v>31.84</v>
      </c>
      <c r="P27" s="322">
        <f t="shared" si="3"/>
        <v>291.26</v>
      </c>
      <c r="Q27" s="376">
        <f t="shared" si="4"/>
        <v>11.129999999999995</v>
      </c>
      <c r="R27" s="376">
        <f t="shared" si="5"/>
        <v>0</v>
      </c>
      <c r="S27" s="376">
        <f t="shared" si="6"/>
        <v>11.129999999999995</v>
      </c>
      <c r="T27" s="372" t="s">
        <v>924</v>
      </c>
      <c r="U27" s="373">
        <v>2986</v>
      </c>
      <c r="V27" s="372">
        <f t="shared" si="7"/>
        <v>2986</v>
      </c>
    </row>
    <row r="28" spans="1:22" ht="12.75">
      <c r="A28" s="295" t="s">
        <v>332</v>
      </c>
      <c r="B28" s="296" t="s">
        <v>882</v>
      </c>
      <c r="C28" s="373">
        <v>1209</v>
      </c>
      <c r="D28" s="372">
        <v>1172</v>
      </c>
      <c r="E28" s="374">
        <v>108.81</v>
      </c>
      <c r="F28" s="375">
        <v>12.09</v>
      </c>
      <c r="G28" s="376">
        <f t="shared" si="0"/>
        <v>120.9</v>
      </c>
      <c r="H28" s="374">
        <v>7.48</v>
      </c>
      <c r="I28" s="375">
        <v>0</v>
      </c>
      <c r="J28" s="374">
        <f t="shared" si="1"/>
        <v>7.48</v>
      </c>
      <c r="K28" s="372">
        <v>105.11</v>
      </c>
      <c r="L28" s="373">
        <v>9.79</v>
      </c>
      <c r="M28" s="372">
        <f t="shared" si="2"/>
        <v>114.9</v>
      </c>
      <c r="N28" s="376">
        <v>106.1</v>
      </c>
      <c r="O28" s="377">
        <v>9.79</v>
      </c>
      <c r="P28" s="322">
        <f t="shared" si="3"/>
        <v>115.88999999999999</v>
      </c>
      <c r="Q28" s="376">
        <f t="shared" si="4"/>
        <v>6.490000000000009</v>
      </c>
      <c r="R28" s="376">
        <f t="shared" si="5"/>
        <v>0</v>
      </c>
      <c r="S28" s="376">
        <f t="shared" si="6"/>
        <v>6.490000000000023</v>
      </c>
      <c r="T28" s="372" t="s">
        <v>924</v>
      </c>
      <c r="U28" s="373">
        <v>1172</v>
      </c>
      <c r="V28" s="372">
        <f t="shared" si="7"/>
        <v>1172</v>
      </c>
    </row>
    <row r="29" spans="1:22" ht="12.75">
      <c r="A29" s="295" t="s">
        <v>883</v>
      </c>
      <c r="B29" s="296" t="s">
        <v>884</v>
      </c>
      <c r="C29" s="373">
        <v>3797</v>
      </c>
      <c r="D29" s="372">
        <v>3699</v>
      </c>
      <c r="E29" s="374">
        <v>341.73</v>
      </c>
      <c r="F29" s="375">
        <v>37.97</v>
      </c>
      <c r="G29" s="376">
        <f t="shared" si="0"/>
        <v>379.70000000000005</v>
      </c>
      <c r="H29" s="374">
        <v>11.69</v>
      </c>
      <c r="I29" s="375">
        <v>0</v>
      </c>
      <c r="J29" s="374">
        <f t="shared" si="1"/>
        <v>11.69</v>
      </c>
      <c r="K29" s="372">
        <v>330.73</v>
      </c>
      <c r="L29" s="373">
        <v>36.99</v>
      </c>
      <c r="M29" s="372">
        <f t="shared" si="2"/>
        <v>367.72</v>
      </c>
      <c r="N29" s="376">
        <v>329.63</v>
      </c>
      <c r="O29" s="377">
        <v>36.99</v>
      </c>
      <c r="P29" s="322">
        <f t="shared" si="3"/>
        <v>366.62</v>
      </c>
      <c r="Q29" s="376">
        <f t="shared" si="4"/>
        <v>12.79000000000002</v>
      </c>
      <c r="R29" s="376">
        <f t="shared" si="5"/>
        <v>0</v>
      </c>
      <c r="S29" s="376">
        <f t="shared" si="6"/>
        <v>12.79000000000002</v>
      </c>
      <c r="T29" s="372" t="s">
        <v>924</v>
      </c>
      <c r="U29" s="373">
        <v>3699</v>
      </c>
      <c r="V29" s="372">
        <f t="shared" si="7"/>
        <v>3699</v>
      </c>
    </row>
    <row r="30" spans="1:22" ht="12.75">
      <c r="A30" s="295" t="s">
        <v>885</v>
      </c>
      <c r="B30" s="296" t="s">
        <v>886</v>
      </c>
      <c r="C30" s="373">
        <v>3505</v>
      </c>
      <c r="D30" s="372">
        <v>3444</v>
      </c>
      <c r="E30" s="374">
        <v>315.45</v>
      </c>
      <c r="F30" s="375">
        <v>35.05</v>
      </c>
      <c r="G30" s="376">
        <f t="shared" si="0"/>
        <v>350.5</v>
      </c>
      <c r="H30" s="374">
        <v>13.09</v>
      </c>
      <c r="I30" s="375">
        <v>0</v>
      </c>
      <c r="J30" s="374">
        <f t="shared" si="1"/>
        <v>13.09</v>
      </c>
      <c r="K30" s="372">
        <v>308.09</v>
      </c>
      <c r="L30" s="373">
        <v>34.25</v>
      </c>
      <c r="M30" s="372">
        <f t="shared" si="2"/>
        <v>342.34</v>
      </c>
      <c r="N30" s="376">
        <v>308.12</v>
      </c>
      <c r="O30" s="377">
        <v>34.25</v>
      </c>
      <c r="P30" s="322">
        <f t="shared" si="3"/>
        <v>342.37</v>
      </c>
      <c r="Q30" s="376">
        <f t="shared" si="4"/>
        <v>13.059999999999945</v>
      </c>
      <c r="R30" s="376">
        <f t="shared" si="5"/>
        <v>0</v>
      </c>
      <c r="S30" s="376">
        <f t="shared" si="6"/>
        <v>13.059999999999945</v>
      </c>
      <c r="T30" s="372" t="s">
        <v>924</v>
      </c>
      <c r="U30" s="373">
        <v>3444</v>
      </c>
      <c r="V30" s="372">
        <f t="shared" si="7"/>
        <v>3444</v>
      </c>
    </row>
    <row r="31" spans="1:22" ht="12.75">
      <c r="A31" s="295" t="s">
        <v>887</v>
      </c>
      <c r="B31" s="296" t="s">
        <v>888</v>
      </c>
      <c r="C31" s="373">
        <v>3940</v>
      </c>
      <c r="D31" s="372">
        <v>3911</v>
      </c>
      <c r="E31" s="374">
        <v>354.6</v>
      </c>
      <c r="F31" s="375">
        <v>39.4</v>
      </c>
      <c r="G31" s="376">
        <f t="shared" si="0"/>
        <v>394</v>
      </c>
      <c r="H31" s="374">
        <v>9.35</v>
      </c>
      <c r="I31" s="375">
        <v>0</v>
      </c>
      <c r="J31" s="374">
        <f t="shared" si="1"/>
        <v>9.35</v>
      </c>
      <c r="K31" s="372">
        <v>353.79</v>
      </c>
      <c r="L31" s="373">
        <v>36.21</v>
      </c>
      <c r="M31" s="372">
        <f t="shared" si="2"/>
        <v>390</v>
      </c>
      <c r="N31" s="376">
        <v>353.89000000000004</v>
      </c>
      <c r="O31" s="377">
        <v>36.21</v>
      </c>
      <c r="P31" s="322">
        <f t="shared" si="3"/>
        <v>390.1</v>
      </c>
      <c r="Q31" s="376">
        <f t="shared" si="4"/>
        <v>9.25</v>
      </c>
      <c r="R31" s="376">
        <f t="shared" si="5"/>
        <v>0</v>
      </c>
      <c r="S31" s="376">
        <f t="shared" si="6"/>
        <v>9.25</v>
      </c>
      <c r="T31" s="372" t="s">
        <v>924</v>
      </c>
      <c r="U31" s="373">
        <v>3911</v>
      </c>
      <c r="V31" s="372">
        <f t="shared" si="7"/>
        <v>3911</v>
      </c>
    </row>
    <row r="32" spans="1:22" ht="12.75">
      <c r="A32" s="295" t="s">
        <v>889</v>
      </c>
      <c r="B32" s="296" t="s">
        <v>890</v>
      </c>
      <c r="C32" s="373">
        <v>4048</v>
      </c>
      <c r="D32" s="372">
        <v>3736</v>
      </c>
      <c r="E32" s="374">
        <v>364.32</v>
      </c>
      <c r="F32" s="375">
        <v>40.48</v>
      </c>
      <c r="G32" s="376">
        <f t="shared" si="0"/>
        <v>404.8</v>
      </c>
      <c r="H32" s="374">
        <v>9.35</v>
      </c>
      <c r="I32" s="375">
        <v>0</v>
      </c>
      <c r="J32" s="374">
        <f t="shared" si="1"/>
        <v>9.35</v>
      </c>
      <c r="K32" s="372">
        <v>343.48</v>
      </c>
      <c r="L32" s="373">
        <v>38.07</v>
      </c>
      <c r="M32" s="372">
        <f t="shared" si="2"/>
        <v>381.55</v>
      </c>
      <c r="N32" s="376">
        <v>326.42</v>
      </c>
      <c r="O32" s="377">
        <v>38.07</v>
      </c>
      <c r="P32" s="322">
        <f t="shared" si="3"/>
        <v>364.49</v>
      </c>
      <c r="Q32" s="376">
        <f t="shared" si="4"/>
        <v>26.410000000000025</v>
      </c>
      <c r="R32" s="376">
        <f t="shared" si="5"/>
        <v>0</v>
      </c>
      <c r="S32" s="376">
        <f t="shared" si="6"/>
        <v>26.410000000000025</v>
      </c>
      <c r="T32" s="372" t="s">
        <v>924</v>
      </c>
      <c r="U32" s="373">
        <v>3736</v>
      </c>
      <c r="V32" s="372">
        <f t="shared" si="7"/>
        <v>3736</v>
      </c>
    </row>
    <row r="33" spans="1:22" ht="12.75">
      <c r="A33" s="295" t="s">
        <v>891</v>
      </c>
      <c r="B33" s="296" t="s">
        <v>892</v>
      </c>
      <c r="C33" s="373">
        <v>4101</v>
      </c>
      <c r="D33" s="372">
        <v>4076</v>
      </c>
      <c r="E33" s="374">
        <v>369.09000000000003</v>
      </c>
      <c r="F33" s="375">
        <v>41.01</v>
      </c>
      <c r="G33" s="376">
        <f t="shared" si="0"/>
        <v>410.1</v>
      </c>
      <c r="H33" s="374">
        <v>12.39</v>
      </c>
      <c r="I33" s="375">
        <v>0</v>
      </c>
      <c r="J33" s="374">
        <f t="shared" si="1"/>
        <v>12.39</v>
      </c>
      <c r="K33" s="372">
        <v>367.14</v>
      </c>
      <c r="L33" s="373">
        <v>40.949999999999996</v>
      </c>
      <c r="M33" s="372">
        <f t="shared" si="2"/>
        <v>408.09</v>
      </c>
      <c r="N33" s="376">
        <v>363.85</v>
      </c>
      <c r="O33" s="377">
        <v>40.949999999999996</v>
      </c>
      <c r="P33" s="322">
        <f t="shared" si="3"/>
        <v>404.8</v>
      </c>
      <c r="Q33" s="376">
        <f t="shared" si="4"/>
        <v>15.67999999999995</v>
      </c>
      <c r="R33" s="376">
        <f t="shared" si="5"/>
        <v>0</v>
      </c>
      <c r="S33" s="376">
        <f t="shared" si="6"/>
        <v>15.67999999999995</v>
      </c>
      <c r="T33" s="372" t="s">
        <v>924</v>
      </c>
      <c r="U33" s="373">
        <v>4076</v>
      </c>
      <c r="V33" s="372">
        <f t="shared" si="7"/>
        <v>4076</v>
      </c>
    </row>
    <row r="34" spans="1:22" ht="12.75">
      <c r="A34" s="295" t="s">
        <v>893</v>
      </c>
      <c r="B34" s="296" t="s">
        <v>894</v>
      </c>
      <c r="C34" s="373">
        <v>2984</v>
      </c>
      <c r="D34" s="372">
        <v>2866</v>
      </c>
      <c r="E34" s="374">
        <v>268.56</v>
      </c>
      <c r="F34" s="375">
        <v>29.84</v>
      </c>
      <c r="G34" s="376">
        <f t="shared" si="0"/>
        <v>298.4</v>
      </c>
      <c r="H34" s="374">
        <v>9.35</v>
      </c>
      <c r="I34" s="375">
        <v>0</v>
      </c>
      <c r="J34" s="374">
        <f t="shared" si="1"/>
        <v>9.35</v>
      </c>
      <c r="K34" s="372">
        <v>258.61</v>
      </c>
      <c r="L34" s="373">
        <v>28.75</v>
      </c>
      <c r="M34" s="372">
        <f t="shared" si="2"/>
        <v>287.36</v>
      </c>
      <c r="N34" s="376">
        <v>253.85000000000002</v>
      </c>
      <c r="O34" s="377">
        <v>28.75</v>
      </c>
      <c r="P34" s="322">
        <f t="shared" si="3"/>
        <v>282.6</v>
      </c>
      <c r="Q34" s="376">
        <f t="shared" si="4"/>
        <v>14.110000000000014</v>
      </c>
      <c r="R34" s="376">
        <f t="shared" si="5"/>
        <v>0</v>
      </c>
      <c r="S34" s="376">
        <f t="shared" si="6"/>
        <v>14.110000000000014</v>
      </c>
      <c r="T34" s="372" t="s">
        <v>924</v>
      </c>
      <c r="U34" s="373">
        <v>2866</v>
      </c>
      <c r="V34" s="372">
        <f t="shared" si="7"/>
        <v>2866</v>
      </c>
    </row>
    <row r="35" spans="1:22" ht="12.75">
      <c r="A35" s="295" t="s">
        <v>895</v>
      </c>
      <c r="B35" s="296" t="s">
        <v>896</v>
      </c>
      <c r="C35" s="373">
        <v>6763</v>
      </c>
      <c r="D35" s="372">
        <v>6755</v>
      </c>
      <c r="E35" s="374">
        <v>608.67</v>
      </c>
      <c r="F35" s="375">
        <v>67.63</v>
      </c>
      <c r="G35" s="376">
        <f t="shared" si="0"/>
        <v>676.3</v>
      </c>
      <c r="H35" s="374">
        <v>16.59</v>
      </c>
      <c r="I35" s="375">
        <v>0</v>
      </c>
      <c r="J35" s="374">
        <f t="shared" si="1"/>
        <v>16.59</v>
      </c>
      <c r="K35" s="372">
        <v>596.11</v>
      </c>
      <c r="L35" s="373">
        <v>65.15</v>
      </c>
      <c r="M35" s="372">
        <f t="shared" si="2"/>
        <v>661.26</v>
      </c>
      <c r="N35" s="376">
        <v>610.0400000000001</v>
      </c>
      <c r="O35" s="377">
        <v>65.15</v>
      </c>
      <c r="P35" s="322">
        <f t="shared" si="3"/>
        <v>675.19</v>
      </c>
      <c r="Q35" s="376">
        <f t="shared" si="4"/>
        <v>2.659999999999968</v>
      </c>
      <c r="R35" s="376">
        <f t="shared" si="5"/>
        <v>0</v>
      </c>
      <c r="S35" s="376">
        <f t="shared" si="6"/>
        <v>2.659999999999968</v>
      </c>
      <c r="T35" s="372" t="s">
        <v>924</v>
      </c>
      <c r="U35" s="373">
        <v>6755</v>
      </c>
      <c r="V35" s="372">
        <f t="shared" si="7"/>
        <v>6755</v>
      </c>
    </row>
    <row r="36" spans="1:22" ht="12.75">
      <c r="A36" s="295" t="s">
        <v>897</v>
      </c>
      <c r="B36" s="296" t="s">
        <v>898</v>
      </c>
      <c r="C36" s="373">
        <v>2233</v>
      </c>
      <c r="D36" s="372">
        <v>2129</v>
      </c>
      <c r="E36" s="374">
        <v>200.97000000000003</v>
      </c>
      <c r="F36" s="375">
        <v>22.33</v>
      </c>
      <c r="G36" s="376">
        <f t="shared" si="0"/>
        <v>223.3</v>
      </c>
      <c r="H36" s="374">
        <v>9.35</v>
      </c>
      <c r="I36" s="375">
        <v>0</v>
      </c>
      <c r="J36" s="374">
        <f t="shared" si="1"/>
        <v>9.35</v>
      </c>
      <c r="K36" s="372">
        <v>192.19</v>
      </c>
      <c r="L36" s="373">
        <v>22.28</v>
      </c>
      <c r="M36" s="372">
        <f t="shared" si="2"/>
        <v>214.47</v>
      </c>
      <c r="N36" s="376">
        <v>187.1</v>
      </c>
      <c r="O36" s="377">
        <v>22.28</v>
      </c>
      <c r="P36" s="322">
        <f t="shared" si="3"/>
        <v>209.38</v>
      </c>
      <c r="Q36" s="376">
        <f t="shared" si="4"/>
        <v>14.439999999999998</v>
      </c>
      <c r="R36" s="376">
        <f t="shared" si="5"/>
        <v>0</v>
      </c>
      <c r="S36" s="376">
        <f t="shared" si="6"/>
        <v>14.439999999999998</v>
      </c>
      <c r="T36" s="372" t="s">
        <v>924</v>
      </c>
      <c r="U36" s="373">
        <v>2129</v>
      </c>
      <c r="V36" s="372">
        <f t="shared" si="7"/>
        <v>2129</v>
      </c>
    </row>
    <row r="37" spans="1:22" ht="12.75">
      <c r="A37" s="295" t="s">
        <v>899</v>
      </c>
      <c r="B37" s="296" t="s">
        <v>900</v>
      </c>
      <c r="C37" s="373">
        <v>3423</v>
      </c>
      <c r="D37" s="372">
        <v>3320</v>
      </c>
      <c r="E37" s="374">
        <v>308.07</v>
      </c>
      <c r="F37" s="375">
        <v>34.23</v>
      </c>
      <c r="G37" s="376">
        <f t="shared" si="0"/>
        <v>342.3</v>
      </c>
      <c r="H37" s="374">
        <v>12.62</v>
      </c>
      <c r="I37" s="375">
        <v>0</v>
      </c>
      <c r="J37" s="374">
        <f t="shared" si="1"/>
        <v>12.62</v>
      </c>
      <c r="K37" s="372">
        <v>296.67</v>
      </c>
      <c r="L37" s="373">
        <v>33.7</v>
      </c>
      <c r="M37" s="372">
        <f t="shared" si="2"/>
        <v>330.37</v>
      </c>
      <c r="N37" s="376">
        <v>294.88</v>
      </c>
      <c r="O37" s="377">
        <v>33.7</v>
      </c>
      <c r="P37" s="322">
        <f t="shared" si="3"/>
        <v>328.58</v>
      </c>
      <c r="Q37" s="376">
        <f t="shared" si="4"/>
        <v>14.410000000000025</v>
      </c>
      <c r="R37" s="376">
        <f t="shared" si="5"/>
        <v>0</v>
      </c>
      <c r="S37" s="376">
        <f t="shared" si="6"/>
        <v>14.410000000000025</v>
      </c>
      <c r="T37" s="372" t="s">
        <v>924</v>
      </c>
      <c r="U37" s="373">
        <v>3320</v>
      </c>
      <c r="V37" s="372">
        <f t="shared" si="7"/>
        <v>3320</v>
      </c>
    </row>
    <row r="38" spans="1:22" ht="12.75">
      <c r="A38" s="295" t="s">
        <v>901</v>
      </c>
      <c r="B38" s="296" t="s">
        <v>902</v>
      </c>
      <c r="C38" s="373">
        <v>4928</v>
      </c>
      <c r="D38" s="372">
        <v>4874</v>
      </c>
      <c r="E38" s="374">
        <v>443.52</v>
      </c>
      <c r="F38" s="375">
        <v>49.28</v>
      </c>
      <c r="G38" s="376">
        <f t="shared" si="0"/>
        <v>492.79999999999995</v>
      </c>
      <c r="H38" s="374">
        <v>11.92</v>
      </c>
      <c r="I38" s="375">
        <v>0</v>
      </c>
      <c r="J38" s="374">
        <f t="shared" si="1"/>
        <v>11.92</v>
      </c>
      <c r="K38" s="372">
        <v>435.08</v>
      </c>
      <c r="L38" s="373">
        <v>44.69</v>
      </c>
      <c r="M38" s="372">
        <f t="shared" si="2"/>
        <v>479.77</v>
      </c>
      <c r="N38" s="376">
        <v>440.86</v>
      </c>
      <c r="O38" s="377">
        <v>44.69</v>
      </c>
      <c r="P38" s="322">
        <f t="shared" si="3"/>
        <v>485.55</v>
      </c>
      <c r="Q38" s="376">
        <f t="shared" si="4"/>
        <v>6.139999999999986</v>
      </c>
      <c r="R38" s="376">
        <f t="shared" si="5"/>
        <v>0</v>
      </c>
      <c r="S38" s="376">
        <f t="shared" si="6"/>
        <v>6.139999999999986</v>
      </c>
      <c r="T38" s="372" t="s">
        <v>924</v>
      </c>
      <c r="U38" s="373">
        <v>4874</v>
      </c>
      <c r="V38" s="372">
        <f t="shared" si="7"/>
        <v>4874</v>
      </c>
    </row>
    <row r="39" spans="1:22" ht="12.75">
      <c r="A39" s="295" t="s">
        <v>903</v>
      </c>
      <c r="B39" s="296" t="s">
        <v>904</v>
      </c>
      <c r="C39" s="373">
        <v>2763</v>
      </c>
      <c r="D39" s="372">
        <v>2726</v>
      </c>
      <c r="E39" s="374">
        <v>248.67000000000002</v>
      </c>
      <c r="F39" s="375">
        <v>27.63</v>
      </c>
      <c r="G39" s="376">
        <f t="shared" si="0"/>
        <v>276.3</v>
      </c>
      <c r="H39" s="374">
        <v>12.15</v>
      </c>
      <c r="I39" s="375">
        <v>0</v>
      </c>
      <c r="J39" s="374">
        <f t="shared" si="1"/>
        <v>12.15</v>
      </c>
      <c r="K39" s="372">
        <v>243.79</v>
      </c>
      <c r="L39" s="373">
        <v>27.1</v>
      </c>
      <c r="M39" s="372">
        <f t="shared" si="2"/>
        <v>270.89</v>
      </c>
      <c r="N39" s="376">
        <v>244.32000000000002</v>
      </c>
      <c r="O39" s="377">
        <v>27.1</v>
      </c>
      <c r="P39" s="322">
        <f t="shared" si="3"/>
        <v>271.42</v>
      </c>
      <c r="Q39" s="376">
        <f t="shared" si="4"/>
        <v>11.619999999999976</v>
      </c>
      <c r="R39" s="376">
        <f t="shared" si="5"/>
        <v>0</v>
      </c>
      <c r="S39" s="376">
        <f t="shared" si="6"/>
        <v>11.619999999999948</v>
      </c>
      <c r="T39" s="372" t="s">
        <v>924</v>
      </c>
      <c r="U39" s="373">
        <v>2726</v>
      </c>
      <c r="V39" s="372">
        <f t="shared" si="7"/>
        <v>2726</v>
      </c>
    </row>
    <row r="40" spans="1:22" ht="12.75">
      <c r="A40" s="295" t="s">
        <v>905</v>
      </c>
      <c r="B40" s="296" t="s">
        <v>906</v>
      </c>
      <c r="C40" s="373">
        <v>2673</v>
      </c>
      <c r="D40" s="372">
        <v>2647</v>
      </c>
      <c r="E40" s="374">
        <v>240.57000000000002</v>
      </c>
      <c r="F40" s="375">
        <v>26.73</v>
      </c>
      <c r="G40" s="376">
        <f t="shared" si="0"/>
        <v>267.3</v>
      </c>
      <c r="H40" s="374">
        <v>9.12</v>
      </c>
      <c r="I40" s="375">
        <v>0</v>
      </c>
      <c r="J40" s="374">
        <f t="shared" si="1"/>
        <v>9.12</v>
      </c>
      <c r="K40" s="372">
        <v>232.31</v>
      </c>
      <c r="L40" s="373">
        <v>25.27</v>
      </c>
      <c r="M40" s="372">
        <f t="shared" si="2"/>
        <v>257.58</v>
      </c>
      <c r="N40" s="376">
        <v>238.52</v>
      </c>
      <c r="O40" s="377">
        <v>25.27</v>
      </c>
      <c r="P40" s="322">
        <f>+O40+N40</f>
        <v>263.79</v>
      </c>
      <c r="Q40" s="376">
        <f t="shared" si="4"/>
        <v>2.9099999999999966</v>
      </c>
      <c r="R40" s="376">
        <f t="shared" si="5"/>
        <v>0</v>
      </c>
      <c r="S40" s="376">
        <f t="shared" si="6"/>
        <v>2.909999999999968</v>
      </c>
      <c r="T40" s="372" t="s">
        <v>924</v>
      </c>
      <c r="U40" s="373">
        <v>2647</v>
      </c>
      <c r="V40" s="372">
        <f t="shared" si="7"/>
        <v>2647</v>
      </c>
    </row>
    <row r="41" spans="1:22" ht="12.75">
      <c r="A41" s="295" t="s">
        <v>907</v>
      </c>
      <c r="B41" s="297" t="s">
        <v>908</v>
      </c>
      <c r="C41" s="373">
        <v>0</v>
      </c>
      <c r="D41" s="372">
        <v>0</v>
      </c>
      <c r="E41" s="374">
        <v>0</v>
      </c>
      <c r="F41" s="375">
        <v>0</v>
      </c>
      <c r="G41" s="376">
        <f t="shared" si="0"/>
        <v>0</v>
      </c>
      <c r="H41" s="374">
        <v>0</v>
      </c>
      <c r="I41" s="375">
        <v>0</v>
      </c>
      <c r="J41" s="374">
        <f t="shared" si="1"/>
        <v>0</v>
      </c>
      <c r="K41" s="372">
        <v>0</v>
      </c>
      <c r="L41" s="373">
        <v>0</v>
      </c>
      <c r="M41" s="372">
        <f t="shared" si="2"/>
        <v>0</v>
      </c>
      <c r="N41" s="376">
        <v>0</v>
      </c>
      <c r="O41" s="372">
        <v>0</v>
      </c>
      <c r="P41" s="322">
        <f aca="true" t="shared" si="8" ref="P41:P46">+O41+N41</f>
        <v>0</v>
      </c>
      <c r="Q41" s="376">
        <f t="shared" si="4"/>
        <v>0</v>
      </c>
      <c r="R41" s="376">
        <f t="shared" si="5"/>
        <v>0</v>
      </c>
      <c r="S41" s="376">
        <f t="shared" si="6"/>
        <v>0</v>
      </c>
      <c r="T41" s="372" t="s">
        <v>924</v>
      </c>
      <c r="U41" s="373">
        <v>0</v>
      </c>
      <c r="V41" s="372">
        <f t="shared" si="7"/>
        <v>0</v>
      </c>
    </row>
    <row r="42" spans="1:22" ht="12.75">
      <c r="A42" s="295" t="s">
        <v>909</v>
      </c>
      <c r="B42" s="297" t="s">
        <v>910</v>
      </c>
      <c r="C42" s="373">
        <v>0</v>
      </c>
      <c r="D42" s="372">
        <v>0</v>
      </c>
      <c r="E42" s="375">
        <v>0</v>
      </c>
      <c r="F42" s="375">
        <v>0</v>
      </c>
      <c r="G42" s="376">
        <f t="shared" si="0"/>
        <v>0</v>
      </c>
      <c r="H42" s="375">
        <v>0</v>
      </c>
      <c r="I42" s="375">
        <v>0</v>
      </c>
      <c r="J42" s="374">
        <f t="shared" si="1"/>
        <v>0</v>
      </c>
      <c r="K42" s="372">
        <v>0</v>
      </c>
      <c r="L42" s="373">
        <v>0</v>
      </c>
      <c r="M42" s="372">
        <f t="shared" si="2"/>
        <v>0</v>
      </c>
      <c r="N42" s="376">
        <v>0</v>
      </c>
      <c r="O42" s="373">
        <v>0</v>
      </c>
      <c r="P42" s="322">
        <f t="shared" si="8"/>
        <v>0</v>
      </c>
      <c r="Q42" s="376">
        <f t="shared" si="4"/>
        <v>0</v>
      </c>
      <c r="R42" s="376">
        <f t="shared" si="5"/>
        <v>0</v>
      </c>
      <c r="S42" s="376">
        <f t="shared" si="6"/>
        <v>0</v>
      </c>
      <c r="T42" s="372" t="s">
        <v>924</v>
      </c>
      <c r="U42" s="373">
        <v>0</v>
      </c>
      <c r="V42" s="372">
        <f t="shared" si="7"/>
        <v>0</v>
      </c>
    </row>
    <row r="43" spans="1:22" ht="12.75">
      <c r="A43" s="295" t="s">
        <v>911</v>
      </c>
      <c r="B43" s="297" t="s">
        <v>912</v>
      </c>
      <c r="C43" s="373">
        <v>0</v>
      </c>
      <c r="D43" s="372">
        <v>0</v>
      </c>
      <c r="E43" s="375">
        <v>0</v>
      </c>
      <c r="F43" s="375">
        <v>0</v>
      </c>
      <c r="G43" s="376">
        <f t="shared" si="0"/>
        <v>0</v>
      </c>
      <c r="H43" s="375">
        <v>0</v>
      </c>
      <c r="I43" s="375">
        <v>0</v>
      </c>
      <c r="J43" s="374">
        <f t="shared" si="1"/>
        <v>0</v>
      </c>
      <c r="K43" s="372">
        <v>0</v>
      </c>
      <c r="L43" s="373">
        <v>0</v>
      </c>
      <c r="M43" s="372">
        <f t="shared" si="2"/>
        <v>0</v>
      </c>
      <c r="N43" s="376">
        <v>0</v>
      </c>
      <c r="O43" s="373">
        <v>0</v>
      </c>
      <c r="P43" s="322">
        <f t="shared" si="8"/>
        <v>0</v>
      </c>
      <c r="Q43" s="376">
        <f t="shared" si="4"/>
        <v>0</v>
      </c>
      <c r="R43" s="376">
        <f t="shared" si="5"/>
        <v>0</v>
      </c>
      <c r="S43" s="376">
        <f t="shared" si="6"/>
        <v>0</v>
      </c>
      <c r="T43" s="372" t="s">
        <v>924</v>
      </c>
      <c r="U43" s="373">
        <v>0</v>
      </c>
      <c r="V43" s="372">
        <f t="shared" si="7"/>
        <v>0</v>
      </c>
    </row>
    <row r="44" spans="1:22" ht="13.5" customHeight="1">
      <c r="A44" s="295" t="s">
        <v>913</v>
      </c>
      <c r="B44" s="297" t="s">
        <v>914</v>
      </c>
      <c r="C44" s="373">
        <v>0</v>
      </c>
      <c r="D44" s="372">
        <v>0</v>
      </c>
      <c r="E44" s="375">
        <v>0</v>
      </c>
      <c r="F44" s="375">
        <v>0</v>
      </c>
      <c r="G44" s="376">
        <f t="shared" si="0"/>
        <v>0</v>
      </c>
      <c r="H44" s="375">
        <v>0</v>
      </c>
      <c r="I44" s="375">
        <v>0</v>
      </c>
      <c r="J44" s="374">
        <f t="shared" si="1"/>
        <v>0</v>
      </c>
      <c r="K44" s="372">
        <v>0</v>
      </c>
      <c r="L44" s="373">
        <v>0</v>
      </c>
      <c r="M44" s="372">
        <f t="shared" si="2"/>
        <v>0</v>
      </c>
      <c r="N44" s="376">
        <v>0</v>
      </c>
      <c r="O44" s="373">
        <v>0</v>
      </c>
      <c r="P44" s="322">
        <f t="shared" si="8"/>
        <v>0</v>
      </c>
      <c r="Q44" s="376">
        <f t="shared" si="4"/>
        <v>0</v>
      </c>
      <c r="R44" s="376">
        <f t="shared" si="5"/>
        <v>0</v>
      </c>
      <c r="S44" s="376">
        <f t="shared" si="6"/>
        <v>0</v>
      </c>
      <c r="T44" s="372" t="s">
        <v>924</v>
      </c>
      <c r="U44" s="373">
        <v>0</v>
      </c>
      <c r="V44" s="372">
        <f t="shared" si="7"/>
        <v>0</v>
      </c>
    </row>
    <row r="45" spans="1:22" ht="30" customHeight="1">
      <c r="A45" s="295" t="s">
        <v>915</v>
      </c>
      <c r="B45" s="297" t="s">
        <v>916</v>
      </c>
      <c r="C45" s="373">
        <v>0</v>
      </c>
      <c r="D45" s="372">
        <v>0</v>
      </c>
      <c r="E45" s="375">
        <v>0</v>
      </c>
      <c r="F45" s="375">
        <v>0</v>
      </c>
      <c r="G45" s="376">
        <f t="shared" si="0"/>
        <v>0</v>
      </c>
      <c r="H45" s="375">
        <v>0</v>
      </c>
      <c r="I45" s="375">
        <v>0</v>
      </c>
      <c r="J45" s="374">
        <f t="shared" si="1"/>
        <v>0</v>
      </c>
      <c r="K45" s="372">
        <v>0</v>
      </c>
      <c r="L45" s="373">
        <v>0</v>
      </c>
      <c r="M45" s="372">
        <f t="shared" si="2"/>
        <v>0</v>
      </c>
      <c r="N45" s="376">
        <v>0</v>
      </c>
      <c r="O45" s="373">
        <v>0</v>
      </c>
      <c r="P45" s="322">
        <f t="shared" si="8"/>
        <v>0</v>
      </c>
      <c r="Q45" s="376">
        <f t="shared" si="4"/>
        <v>0</v>
      </c>
      <c r="R45" s="376">
        <f t="shared" si="5"/>
        <v>0</v>
      </c>
      <c r="S45" s="376">
        <f t="shared" si="6"/>
        <v>0</v>
      </c>
      <c r="T45" s="372" t="s">
        <v>924</v>
      </c>
      <c r="U45" s="373">
        <v>0</v>
      </c>
      <c r="V45" s="372">
        <f t="shared" si="7"/>
        <v>0</v>
      </c>
    </row>
    <row r="46" spans="1:22" ht="25.5">
      <c r="A46" s="295" t="s">
        <v>917</v>
      </c>
      <c r="B46" s="297" t="s">
        <v>918</v>
      </c>
      <c r="C46" s="373">
        <v>0</v>
      </c>
      <c r="D46" s="372">
        <v>0</v>
      </c>
      <c r="E46" s="375">
        <v>0</v>
      </c>
      <c r="F46" s="375">
        <v>0</v>
      </c>
      <c r="G46" s="376">
        <f t="shared" si="0"/>
        <v>0</v>
      </c>
      <c r="H46" s="375">
        <v>0</v>
      </c>
      <c r="I46" s="375">
        <v>0</v>
      </c>
      <c r="J46" s="374">
        <f t="shared" si="1"/>
        <v>0</v>
      </c>
      <c r="K46" s="372">
        <v>0</v>
      </c>
      <c r="L46" s="373">
        <v>0</v>
      </c>
      <c r="M46" s="372">
        <f t="shared" si="2"/>
        <v>0</v>
      </c>
      <c r="N46" s="376">
        <v>0</v>
      </c>
      <c r="O46" s="373">
        <v>0</v>
      </c>
      <c r="P46" s="322">
        <f t="shared" si="8"/>
        <v>0</v>
      </c>
      <c r="Q46" s="376">
        <f t="shared" si="4"/>
        <v>0</v>
      </c>
      <c r="R46" s="376">
        <f t="shared" si="5"/>
        <v>0</v>
      </c>
      <c r="S46" s="376">
        <f t="shared" si="6"/>
        <v>0</v>
      </c>
      <c r="T46" s="372" t="s">
        <v>924</v>
      </c>
      <c r="U46" s="373">
        <v>0</v>
      </c>
      <c r="V46" s="372">
        <f t="shared" si="7"/>
        <v>0</v>
      </c>
    </row>
    <row r="47" spans="1:22" ht="16.5" customHeight="1">
      <c r="A47" s="229" t="s">
        <v>19</v>
      </c>
      <c r="B47" s="307"/>
      <c r="C47" s="544">
        <f>SUM(C14:C46)</f>
        <v>90049</v>
      </c>
      <c r="D47" s="544">
        <f aca="true" t="shared" si="9" ref="D47:M47">SUM(D14:D46)</f>
        <v>87516</v>
      </c>
      <c r="E47" s="545">
        <f>SUM(E14:E46)</f>
        <v>8104.41</v>
      </c>
      <c r="F47" s="545">
        <f>SUM(F14:F46)</f>
        <v>900.4899999999999</v>
      </c>
      <c r="G47" s="539">
        <f t="shared" si="9"/>
        <v>9004.9</v>
      </c>
      <c r="H47" s="545">
        <f>SUM(H14:H46)</f>
        <v>300.36999999999995</v>
      </c>
      <c r="I47" s="298">
        <f t="shared" si="9"/>
        <v>0</v>
      </c>
      <c r="J47" s="298">
        <f t="shared" si="9"/>
        <v>300.36999999999995</v>
      </c>
      <c r="K47" s="545">
        <f t="shared" si="9"/>
        <v>7804.039999999999</v>
      </c>
      <c r="L47" s="322">
        <f t="shared" si="9"/>
        <v>867.5000000000001</v>
      </c>
      <c r="M47" s="322">
        <f t="shared" si="9"/>
        <v>8671.539999999999</v>
      </c>
      <c r="N47" s="322">
        <f aca="true" t="shared" si="10" ref="N47:S47">SUM(N14:N46)</f>
        <v>7798.480000000001</v>
      </c>
      <c r="O47" s="322">
        <f t="shared" si="10"/>
        <v>867.5000000000001</v>
      </c>
      <c r="P47" s="322">
        <f t="shared" si="10"/>
        <v>8665.980000000001</v>
      </c>
      <c r="Q47" s="322">
        <f t="shared" si="10"/>
        <v>305.92999999999984</v>
      </c>
      <c r="R47" s="322">
        <f t="shared" si="10"/>
        <v>0</v>
      </c>
      <c r="S47" s="322">
        <f t="shared" si="10"/>
        <v>305.92999999999995</v>
      </c>
      <c r="T47" s="298"/>
      <c r="U47" s="380">
        <f>SUM(U14:U46)</f>
        <v>87516</v>
      </c>
      <c r="V47" s="380">
        <f>SUM(V14:V46)</f>
        <v>87516</v>
      </c>
    </row>
    <row r="48" spans="1:22" ht="12.75">
      <c r="A48" s="299" t="s">
        <v>19</v>
      </c>
      <c r="C48" s="367">
        <v>32675</v>
      </c>
      <c r="D48" s="367">
        <v>31482</v>
      </c>
      <c r="E48" s="299">
        <v>2940.75</v>
      </c>
      <c r="F48" s="299">
        <v>326.74999999999994</v>
      </c>
      <c r="G48" s="384">
        <v>3267.5000000000005</v>
      </c>
      <c r="H48" s="299">
        <v>104.99999999999999</v>
      </c>
      <c r="I48" s="299">
        <v>0</v>
      </c>
      <c r="J48" s="299">
        <v>104.99999999999999</v>
      </c>
      <c r="K48" s="299">
        <v>2835.7499999999995</v>
      </c>
      <c r="L48" s="299">
        <v>314.70000000000005</v>
      </c>
      <c r="M48" s="299">
        <v>3150.4500000000003</v>
      </c>
      <c r="N48" s="299">
        <v>2805.78</v>
      </c>
      <c r="O48" s="299">
        <v>314.70000000000005</v>
      </c>
      <c r="P48" s="299">
        <v>3120.4799999999996</v>
      </c>
      <c r="Q48" s="299">
        <v>134.96999999999997</v>
      </c>
      <c r="R48" s="299">
        <v>0</v>
      </c>
      <c r="S48" s="299">
        <v>134.96999999999997</v>
      </c>
      <c r="U48" s="299">
        <v>31482</v>
      </c>
      <c r="V48" s="299">
        <v>31482</v>
      </c>
    </row>
    <row r="49" spans="3:19" ht="12.75">
      <c r="C49" s="367">
        <f>SUM(C47:C48)</f>
        <v>122724</v>
      </c>
      <c r="D49" s="367">
        <f>SUM(D47:D48)</f>
        <v>118998</v>
      </c>
      <c r="E49" s="299">
        <f>SUM(E47:E48)</f>
        <v>11045.16</v>
      </c>
      <c r="G49" s="363">
        <f>SUM(G47:G48)</f>
        <v>12272.4</v>
      </c>
      <c r="H49" s="299">
        <f>SUM(H47:H48)</f>
        <v>405.36999999999995</v>
      </c>
      <c r="J49" s="303">
        <f>SUM(J47:J48)</f>
        <v>405.36999999999995</v>
      </c>
      <c r="K49" s="299">
        <f>SUM(K47:K48)</f>
        <v>10639.789999999999</v>
      </c>
      <c r="M49" s="363">
        <f>SUM(M47:M48)</f>
        <v>11821.99</v>
      </c>
      <c r="N49" s="384">
        <f>SUM(N47:N48)</f>
        <v>10604.260000000002</v>
      </c>
      <c r="P49" s="363">
        <f>SUM(P47:P48)</f>
        <v>11786.460000000001</v>
      </c>
      <c r="S49" s="363">
        <f>SUM(S47:S48)</f>
        <v>440.8999999999999</v>
      </c>
    </row>
    <row r="50" ht="12.75">
      <c r="D50" s="535">
        <f>D49/C49</f>
        <v>0.9696391903784101</v>
      </c>
    </row>
    <row r="51" ht="12.75">
      <c r="P51" s="534">
        <f>P49/G49</f>
        <v>0.9604038329911021</v>
      </c>
    </row>
    <row r="52" spans="1:21" ht="12.75">
      <c r="A52" s="303" t="s">
        <v>12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0"/>
      <c r="O52" s="300"/>
      <c r="P52" s="703" t="s">
        <v>13</v>
      </c>
      <c r="Q52" s="703"/>
      <c r="U52" s="303"/>
    </row>
    <row r="53" spans="1:17" ht="12.75">
      <c r="A53" s="703" t="s">
        <v>14</v>
      </c>
      <c r="B53" s="703"/>
      <c r="C53" s="703"/>
      <c r="D53" s="703"/>
      <c r="E53" s="703"/>
      <c r="F53" s="703"/>
      <c r="G53" s="703"/>
      <c r="H53" s="703"/>
      <c r="I53" s="703"/>
      <c r="J53" s="703"/>
      <c r="K53" s="703"/>
      <c r="L53" s="703"/>
      <c r="M53" s="703"/>
      <c r="N53" s="703"/>
      <c r="O53" s="703"/>
      <c r="P53" s="703"/>
      <c r="Q53" s="703"/>
    </row>
    <row r="54" spans="1:17" ht="12.75">
      <c r="A54" s="703" t="s">
        <v>20</v>
      </c>
      <c r="B54" s="703"/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3"/>
    </row>
    <row r="55" spans="15:17" ht="12.75">
      <c r="O55" s="739" t="s">
        <v>86</v>
      </c>
      <c r="P55" s="739"/>
      <c r="Q55" s="739"/>
    </row>
  </sheetData>
  <sheetProtection/>
  <mergeCells count="23">
    <mergeCell ref="O55:Q55"/>
    <mergeCell ref="P52:Q52"/>
    <mergeCell ref="A53:Q53"/>
    <mergeCell ref="A54:Q54"/>
    <mergeCell ref="H11:J11"/>
    <mergeCell ref="Q11:S11"/>
    <mergeCell ref="E11:G11"/>
    <mergeCell ref="A11:A12"/>
    <mergeCell ref="Q1:S1"/>
    <mergeCell ref="A3:Q3"/>
    <mergeCell ref="A5:Q5"/>
    <mergeCell ref="A8:S8"/>
    <mergeCell ref="P9:S9"/>
    <mergeCell ref="C11:C12"/>
    <mergeCell ref="B11:B12"/>
    <mergeCell ref="N11:P11"/>
    <mergeCell ref="P10:S10"/>
    <mergeCell ref="T11:T12"/>
    <mergeCell ref="K11:M11"/>
    <mergeCell ref="D11:D12"/>
    <mergeCell ref="A4:P4"/>
    <mergeCell ref="V11:V12"/>
    <mergeCell ref="U11:U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90" zoomScaleNormal="90" zoomScaleSheetLayoutView="70" zoomScalePageLayoutView="0" workbookViewId="0" topLeftCell="A22">
      <selection activeCell="K46" sqref="K46"/>
    </sheetView>
  </sheetViews>
  <sheetFormatPr defaultColWidth="9.140625" defaultRowHeight="12.75"/>
  <cols>
    <col min="1" max="1" width="9.140625" style="299" customWidth="1"/>
    <col min="2" max="2" width="18.00390625" style="299" customWidth="1"/>
    <col min="3" max="3" width="14.7109375" style="299" customWidth="1"/>
    <col min="4" max="4" width="11.140625" style="299" customWidth="1"/>
    <col min="5" max="5" width="12.421875" style="299" customWidth="1"/>
    <col min="6" max="6" width="12.00390625" style="299" customWidth="1"/>
    <col min="7" max="7" width="13.140625" style="299" customWidth="1"/>
    <col min="8" max="11" width="9.140625" style="299" customWidth="1"/>
    <col min="12" max="12" width="10.421875" style="299" customWidth="1"/>
    <col min="13" max="19" width="9.140625" style="299" customWidth="1"/>
    <col min="20" max="20" width="10.421875" style="299" customWidth="1"/>
    <col min="21" max="21" width="11.140625" style="299" customWidth="1"/>
    <col min="22" max="22" width="11.8515625" style="299" customWidth="1"/>
    <col min="23" max="16384" width="9.140625" style="299" customWidth="1"/>
  </cols>
  <sheetData>
    <row r="1" spans="17:19" ht="15">
      <c r="Q1" s="745" t="s">
        <v>210</v>
      </c>
      <c r="R1" s="745"/>
      <c r="S1" s="745"/>
    </row>
    <row r="3" spans="1:17" ht="15">
      <c r="A3" s="721" t="s">
        <v>0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</row>
    <row r="4" spans="1:17" ht="20.25">
      <c r="A4" s="744" t="s">
        <v>656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302"/>
    </row>
    <row r="5" spans="1:17" ht="15.75">
      <c r="A5" s="746" t="s">
        <v>920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</row>
    <row r="6" spans="1:21" ht="12.75">
      <c r="A6" s="333"/>
      <c r="B6" s="333"/>
      <c r="C6" s="370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U6" s="333"/>
    </row>
    <row r="7" spans="1:19" ht="15.75">
      <c r="A7" s="736" t="s">
        <v>449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</row>
    <row r="8" spans="1:21" ht="15.75">
      <c r="A8" s="366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747" t="s">
        <v>228</v>
      </c>
      <c r="Q8" s="747"/>
      <c r="R8" s="747"/>
      <c r="S8" s="747"/>
      <c r="U8" s="364"/>
    </row>
    <row r="9" spans="16:19" ht="12.75">
      <c r="P9" s="735" t="s">
        <v>828</v>
      </c>
      <c r="Q9" s="735"/>
      <c r="R9" s="735"/>
      <c r="S9" s="735"/>
    </row>
    <row r="10" spans="1:22" ht="28.5" customHeight="1">
      <c r="A10" s="749" t="s">
        <v>26</v>
      </c>
      <c r="B10" s="737" t="s">
        <v>208</v>
      </c>
      <c r="C10" s="737" t="s">
        <v>383</v>
      </c>
      <c r="D10" s="737" t="s">
        <v>492</v>
      </c>
      <c r="E10" s="699" t="s">
        <v>683</v>
      </c>
      <c r="F10" s="699"/>
      <c r="G10" s="699"/>
      <c r="H10" s="710" t="s">
        <v>682</v>
      </c>
      <c r="I10" s="711"/>
      <c r="J10" s="712"/>
      <c r="K10" s="741" t="s">
        <v>385</v>
      </c>
      <c r="L10" s="742"/>
      <c r="M10" s="743"/>
      <c r="N10" s="700" t="s">
        <v>161</v>
      </c>
      <c r="O10" s="748"/>
      <c r="P10" s="702"/>
      <c r="Q10" s="713" t="s">
        <v>834</v>
      </c>
      <c r="R10" s="713"/>
      <c r="S10" s="713"/>
      <c r="T10" s="737" t="s">
        <v>257</v>
      </c>
      <c r="U10" s="737" t="s">
        <v>438</v>
      </c>
      <c r="V10" s="737" t="s">
        <v>386</v>
      </c>
    </row>
    <row r="11" spans="1:22" ht="69" customHeight="1">
      <c r="A11" s="750"/>
      <c r="B11" s="738"/>
      <c r="C11" s="738"/>
      <c r="D11" s="738"/>
      <c r="E11" s="24" t="s">
        <v>182</v>
      </c>
      <c r="F11" s="24" t="s">
        <v>209</v>
      </c>
      <c r="G11" s="24" t="s">
        <v>19</v>
      </c>
      <c r="H11" s="24" t="s">
        <v>182</v>
      </c>
      <c r="I11" s="24" t="s">
        <v>209</v>
      </c>
      <c r="J11" s="24" t="s">
        <v>19</v>
      </c>
      <c r="K11" s="24" t="s">
        <v>182</v>
      </c>
      <c r="L11" s="24" t="s">
        <v>209</v>
      </c>
      <c r="M11" s="24" t="s">
        <v>19</v>
      </c>
      <c r="N11" s="24" t="s">
        <v>182</v>
      </c>
      <c r="O11" s="24" t="s">
        <v>209</v>
      </c>
      <c r="P11" s="24" t="s">
        <v>19</v>
      </c>
      <c r="Q11" s="24" t="s">
        <v>239</v>
      </c>
      <c r="R11" s="24" t="s">
        <v>219</v>
      </c>
      <c r="S11" s="24" t="s">
        <v>220</v>
      </c>
      <c r="T11" s="738"/>
      <c r="U11" s="738"/>
      <c r="V11" s="738"/>
    </row>
    <row r="12" spans="1:22" ht="12.75">
      <c r="A12" s="371">
        <v>1</v>
      </c>
      <c r="B12" s="372">
        <v>2</v>
      </c>
      <c r="C12" s="373">
        <v>3</v>
      </c>
      <c r="D12" s="371">
        <v>4</v>
      </c>
      <c r="E12" s="372">
        <v>5</v>
      </c>
      <c r="F12" s="373">
        <v>6</v>
      </c>
      <c r="G12" s="371">
        <v>7</v>
      </c>
      <c r="H12" s="372">
        <v>8</v>
      </c>
      <c r="I12" s="373">
        <v>9</v>
      </c>
      <c r="J12" s="371">
        <v>10</v>
      </c>
      <c r="K12" s="372">
        <v>11</v>
      </c>
      <c r="L12" s="373">
        <v>12</v>
      </c>
      <c r="M12" s="371">
        <v>13</v>
      </c>
      <c r="N12" s="372">
        <v>14</v>
      </c>
      <c r="O12" s="373">
        <v>15</v>
      </c>
      <c r="P12" s="371">
        <v>16</v>
      </c>
      <c r="Q12" s="372">
        <v>17</v>
      </c>
      <c r="R12" s="373">
        <v>18</v>
      </c>
      <c r="S12" s="371">
        <v>19</v>
      </c>
      <c r="T12" s="372">
        <v>20</v>
      </c>
      <c r="U12" s="371">
        <v>21</v>
      </c>
      <c r="V12" s="372">
        <v>22</v>
      </c>
    </row>
    <row r="13" spans="1:22" ht="12.75">
      <c r="A13" s="295" t="s">
        <v>273</v>
      </c>
      <c r="B13" s="296" t="s">
        <v>868</v>
      </c>
      <c r="C13" s="373">
        <v>1223</v>
      </c>
      <c r="D13" s="371">
        <v>1209</v>
      </c>
      <c r="E13" s="376">
        <v>110.07</v>
      </c>
      <c r="F13" s="377">
        <v>12.23</v>
      </c>
      <c r="G13" s="382">
        <f>SUM(E13:F13)</f>
        <v>122.3</v>
      </c>
      <c r="H13" s="376">
        <v>2.93</v>
      </c>
      <c r="I13" s="377">
        <v>0</v>
      </c>
      <c r="J13" s="382">
        <f>SUM(H13:I13)</f>
        <v>2.93</v>
      </c>
      <c r="K13" s="376">
        <v>106.14</v>
      </c>
      <c r="L13" s="377">
        <v>11.78</v>
      </c>
      <c r="M13" s="383">
        <f>SUM(K13:L13)</f>
        <v>117.92</v>
      </c>
      <c r="N13" s="376">
        <v>108.79</v>
      </c>
      <c r="O13" s="377">
        <v>11.78</v>
      </c>
      <c r="P13" s="382">
        <f>SUM(N13:O13)</f>
        <v>120.57000000000001</v>
      </c>
      <c r="Q13" s="381">
        <f>H13+K13-N13</f>
        <v>0.28000000000000114</v>
      </c>
      <c r="R13" s="381">
        <f>I13+L13-O13</f>
        <v>0</v>
      </c>
      <c r="S13" s="381">
        <f>J13+M13-P13</f>
        <v>0.28000000000000114</v>
      </c>
      <c r="T13" s="372" t="s">
        <v>924</v>
      </c>
      <c r="U13" s="371">
        <v>1209</v>
      </c>
      <c r="V13" s="372">
        <v>1209</v>
      </c>
    </row>
    <row r="14" spans="1:22" ht="12.75">
      <c r="A14" s="295" t="s">
        <v>274</v>
      </c>
      <c r="B14" s="296" t="s">
        <v>869</v>
      </c>
      <c r="C14" s="373">
        <v>2000</v>
      </c>
      <c r="D14" s="371">
        <v>1956</v>
      </c>
      <c r="E14" s="376">
        <v>180</v>
      </c>
      <c r="F14" s="377">
        <v>20</v>
      </c>
      <c r="G14" s="382">
        <f aca="true" t="shared" si="0" ref="G14:G45">SUM(E14:F14)</f>
        <v>200</v>
      </c>
      <c r="H14" s="376">
        <v>5.19</v>
      </c>
      <c r="I14" s="377">
        <v>0</v>
      </c>
      <c r="J14" s="382">
        <f aca="true" t="shared" si="1" ref="J14:J45">SUM(H14:I14)</f>
        <v>5.19</v>
      </c>
      <c r="K14" s="376">
        <v>173.57</v>
      </c>
      <c r="L14" s="377">
        <v>19.26</v>
      </c>
      <c r="M14" s="383">
        <f aca="true" t="shared" si="2" ref="M14:M45">SUM(K14:L14)</f>
        <v>192.82999999999998</v>
      </c>
      <c r="N14" s="376">
        <v>175.24</v>
      </c>
      <c r="O14" s="377">
        <v>19.26</v>
      </c>
      <c r="P14" s="382">
        <f aca="true" t="shared" si="3" ref="P14:P45">SUM(N14:O14)</f>
        <v>194.5</v>
      </c>
      <c r="Q14" s="381">
        <f aca="true" t="shared" si="4" ref="Q14:Q45">H14+K14-N14</f>
        <v>3.519999999999982</v>
      </c>
      <c r="R14" s="381">
        <f aca="true" t="shared" si="5" ref="R14:R28">I14+L14-O14</f>
        <v>0</v>
      </c>
      <c r="S14" s="381">
        <f aca="true" t="shared" si="6" ref="S14:S45">J14+M14-P14</f>
        <v>3.519999999999982</v>
      </c>
      <c r="T14" s="372" t="s">
        <v>924</v>
      </c>
      <c r="U14" s="371">
        <v>1956</v>
      </c>
      <c r="V14" s="372">
        <v>1956</v>
      </c>
    </row>
    <row r="15" spans="1:22" ht="12.75">
      <c r="A15" s="295" t="s">
        <v>275</v>
      </c>
      <c r="B15" s="296" t="s">
        <v>870</v>
      </c>
      <c r="C15" s="373">
        <v>967</v>
      </c>
      <c r="D15" s="371">
        <v>928</v>
      </c>
      <c r="E15" s="376">
        <v>87.03</v>
      </c>
      <c r="F15" s="377">
        <v>9.67</v>
      </c>
      <c r="G15" s="382">
        <f t="shared" si="0"/>
        <v>96.7</v>
      </c>
      <c r="H15" s="376">
        <v>3.27</v>
      </c>
      <c r="I15" s="377">
        <v>0</v>
      </c>
      <c r="J15" s="382">
        <f t="shared" si="1"/>
        <v>3.27</v>
      </c>
      <c r="K15" s="376">
        <v>83.92</v>
      </c>
      <c r="L15" s="377">
        <v>9.31</v>
      </c>
      <c r="M15" s="383">
        <f t="shared" si="2"/>
        <v>93.23</v>
      </c>
      <c r="N15" s="376">
        <v>82.49</v>
      </c>
      <c r="O15" s="377">
        <v>9.31</v>
      </c>
      <c r="P15" s="382">
        <f t="shared" si="3"/>
        <v>91.8</v>
      </c>
      <c r="Q15" s="381">
        <f t="shared" si="4"/>
        <v>4.700000000000003</v>
      </c>
      <c r="R15" s="381">
        <f t="shared" si="5"/>
        <v>0</v>
      </c>
      <c r="S15" s="381">
        <f t="shared" si="6"/>
        <v>4.700000000000003</v>
      </c>
      <c r="T15" s="372" t="s">
        <v>924</v>
      </c>
      <c r="U15" s="371">
        <v>928</v>
      </c>
      <c r="V15" s="372">
        <v>928</v>
      </c>
    </row>
    <row r="16" spans="1:22" ht="12.75">
      <c r="A16" s="295" t="s">
        <v>276</v>
      </c>
      <c r="B16" s="296" t="s">
        <v>871</v>
      </c>
      <c r="C16" s="373">
        <v>1416</v>
      </c>
      <c r="D16" s="371">
        <v>1291</v>
      </c>
      <c r="E16" s="376">
        <v>127.44</v>
      </c>
      <c r="F16" s="377">
        <v>14.16</v>
      </c>
      <c r="G16" s="382">
        <f t="shared" si="0"/>
        <v>141.6</v>
      </c>
      <c r="H16" s="376">
        <v>3.77</v>
      </c>
      <c r="I16" s="377">
        <v>0</v>
      </c>
      <c r="J16" s="382">
        <f t="shared" si="1"/>
        <v>3.77</v>
      </c>
      <c r="K16" s="376">
        <v>122.89</v>
      </c>
      <c r="L16" s="377">
        <v>13.64</v>
      </c>
      <c r="M16" s="383">
        <f t="shared" si="2"/>
        <v>136.53</v>
      </c>
      <c r="N16" s="376">
        <v>112.37</v>
      </c>
      <c r="O16" s="377">
        <v>13.64</v>
      </c>
      <c r="P16" s="382">
        <f t="shared" si="3"/>
        <v>126.01</v>
      </c>
      <c r="Q16" s="381">
        <f t="shared" si="4"/>
        <v>14.289999999999992</v>
      </c>
      <c r="R16" s="381">
        <f t="shared" si="5"/>
        <v>0</v>
      </c>
      <c r="S16" s="381">
        <f t="shared" si="6"/>
        <v>14.290000000000006</v>
      </c>
      <c r="T16" s="372" t="s">
        <v>924</v>
      </c>
      <c r="U16" s="371">
        <v>1291</v>
      </c>
      <c r="V16" s="372">
        <v>1291</v>
      </c>
    </row>
    <row r="17" spans="1:22" ht="12.75">
      <c r="A17" s="295" t="s">
        <v>277</v>
      </c>
      <c r="B17" s="296" t="s">
        <v>872</v>
      </c>
      <c r="C17" s="373">
        <v>512</v>
      </c>
      <c r="D17" s="371">
        <v>505</v>
      </c>
      <c r="E17" s="376">
        <v>46.080000000000005</v>
      </c>
      <c r="F17" s="377">
        <v>5.12</v>
      </c>
      <c r="G17" s="382">
        <f t="shared" si="0"/>
        <v>51.2</v>
      </c>
      <c r="H17" s="376">
        <v>1.9299999999999997</v>
      </c>
      <c r="I17" s="377">
        <v>0</v>
      </c>
      <c r="J17" s="382">
        <f t="shared" si="1"/>
        <v>1.9299999999999997</v>
      </c>
      <c r="K17" s="376">
        <v>44.43</v>
      </c>
      <c r="L17" s="377">
        <v>4.93</v>
      </c>
      <c r="M17" s="383">
        <f t="shared" si="2"/>
        <v>49.36</v>
      </c>
      <c r="N17" s="376">
        <v>45.38</v>
      </c>
      <c r="O17" s="377">
        <v>4.93</v>
      </c>
      <c r="P17" s="382">
        <f t="shared" si="3"/>
        <v>50.31</v>
      </c>
      <c r="Q17" s="381">
        <f t="shared" si="4"/>
        <v>0.9799999999999969</v>
      </c>
      <c r="R17" s="381">
        <f t="shared" si="5"/>
        <v>0</v>
      </c>
      <c r="S17" s="381">
        <f t="shared" si="6"/>
        <v>0.9799999999999969</v>
      </c>
      <c r="T17" s="372" t="s">
        <v>924</v>
      </c>
      <c r="U17" s="371">
        <v>505</v>
      </c>
      <c r="V17" s="372">
        <v>505</v>
      </c>
    </row>
    <row r="18" spans="1:22" ht="12.75">
      <c r="A18" s="295" t="s">
        <v>278</v>
      </c>
      <c r="B18" s="296" t="s">
        <v>873</v>
      </c>
      <c r="C18" s="373">
        <v>718</v>
      </c>
      <c r="D18" s="371">
        <v>704</v>
      </c>
      <c r="E18" s="376">
        <v>64.62</v>
      </c>
      <c r="F18" s="377">
        <v>7.18</v>
      </c>
      <c r="G18" s="382">
        <f t="shared" si="0"/>
        <v>71.80000000000001</v>
      </c>
      <c r="H18" s="376">
        <v>3.1799999999999997</v>
      </c>
      <c r="I18" s="377">
        <v>0</v>
      </c>
      <c r="J18" s="382">
        <f t="shared" si="1"/>
        <v>3.1799999999999997</v>
      </c>
      <c r="K18" s="376">
        <v>62.31</v>
      </c>
      <c r="L18" s="377">
        <v>6.92</v>
      </c>
      <c r="M18" s="383">
        <f t="shared" si="2"/>
        <v>69.23</v>
      </c>
      <c r="N18" s="376">
        <v>63.11</v>
      </c>
      <c r="O18" s="377">
        <v>6.92</v>
      </c>
      <c r="P18" s="382">
        <f t="shared" si="3"/>
        <v>70.03</v>
      </c>
      <c r="Q18" s="381">
        <f t="shared" si="4"/>
        <v>2.3800000000000097</v>
      </c>
      <c r="R18" s="381">
        <f t="shared" si="5"/>
        <v>0</v>
      </c>
      <c r="S18" s="381">
        <f t="shared" si="6"/>
        <v>2.3799999999999955</v>
      </c>
      <c r="T18" s="372" t="s">
        <v>924</v>
      </c>
      <c r="U18" s="371">
        <v>704</v>
      </c>
      <c r="V18" s="372">
        <v>704</v>
      </c>
    </row>
    <row r="19" spans="1:22" ht="12.75">
      <c r="A19" s="295" t="s">
        <v>279</v>
      </c>
      <c r="B19" s="296" t="s">
        <v>874</v>
      </c>
      <c r="C19" s="373">
        <v>1169</v>
      </c>
      <c r="D19" s="371">
        <v>1054</v>
      </c>
      <c r="E19" s="376">
        <v>105.21000000000001</v>
      </c>
      <c r="F19" s="377">
        <v>11.69</v>
      </c>
      <c r="G19" s="382">
        <f t="shared" si="0"/>
        <v>116.9</v>
      </c>
      <c r="H19" s="376">
        <v>3.8499999999999996</v>
      </c>
      <c r="I19" s="377">
        <v>0</v>
      </c>
      <c r="J19" s="382">
        <f t="shared" si="1"/>
        <v>3.8499999999999996</v>
      </c>
      <c r="K19" s="376">
        <v>101.45</v>
      </c>
      <c r="L19" s="377">
        <v>11.26</v>
      </c>
      <c r="M19" s="383">
        <f t="shared" si="2"/>
        <v>112.71000000000001</v>
      </c>
      <c r="N19" s="376">
        <v>91.25</v>
      </c>
      <c r="O19" s="377">
        <v>11.26</v>
      </c>
      <c r="P19" s="382">
        <f t="shared" si="3"/>
        <v>102.51</v>
      </c>
      <c r="Q19" s="381">
        <f t="shared" si="4"/>
        <v>14.049999999999997</v>
      </c>
      <c r="R19" s="381">
        <f t="shared" si="5"/>
        <v>0</v>
      </c>
      <c r="S19" s="381">
        <f t="shared" si="6"/>
        <v>14.049999999999997</v>
      </c>
      <c r="T19" s="372" t="s">
        <v>924</v>
      </c>
      <c r="U19" s="371">
        <v>1054</v>
      </c>
      <c r="V19" s="372">
        <v>1054</v>
      </c>
    </row>
    <row r="20" spans="1:22" ht="12.75">
      <c r="A20" s="295" t="s">
        <v>280</v>
      </c>
      <c r="B20" s="296" t="s">
        <v>875</v>
      </c>
      <c r="C20" s="373">
        <v>2413</v>
      </c>
      <c r="D20" s="371">
        <v>2353</v>
      </c>
      <c r="E20" s="376">
        <v>217.17000000000002</v>
      </c>
      <c r="F20" s="377">
        <v>24.13</v>
      </c>
      <c r="G20" s="382">
        <f t="shared" si="0"/>
        <v>241.3</v>
      </c>
      <c r="H20" s="376">
        <v>6.95</v>
      </c>
      <c r="I20" s="377">
        <v>0</v>
      </c>
      <c r="J20" s="382">
        <f t="shared" si="1"/>
        <v>6.95</v>
      </c>
      <c r="K20" s="376">
        <v>209.42</v>
      </c>
      <c r="L20" s="377">
        <v>23.24</v>
      </c>
      <c r="M20" s="383">
        <f t="shared" si="2"/>
        <v>232.66</v>
      </c>
      <c r="N20" s="376">
        <v>210.51999999999998</v>
      </c>
      <c r="O20" s="377">
        <v>23.24</v>
      </c>
      <c r="P20" s="382">
        <f t="shared" si="3"/>
        <v>233.76</v>
      </c>
      <c r="Q20" s="381">
        <f t="shared" si="4"/>
        <v>5.849999999999994</v>
      </c>
      <c r="R20" s="381">
        <f t="shared" si="5"/>
        <v>0</v>
      </c>
      <c r="S20" s="381">
        <f t="shared" si="6"/>
        <v>5.849999999999994</v>
      </c>
      <c r="T20" s="372" t="s">
        <v>924</v>
      </c>
      <c r="U20" s="371">
        <v>2353</v>
      </c>
      <c r="V20" s="372">
        <v>2353</v>
      </c>
    </row>
    <row r="21" spans="1:22" ht="12.75">
      <c r="A21" s="295" t="s">
        <v>299</v>
      </c>
      <c r="B21" s="296" t="s">
        <v>876</v>
      </c>
      <c r="C21" s="373">
        <v>980</v>
      </c>
      <c r="D21" s="371">
        <v>950</v>
      </c>
      <c r="E21" s="376">
        <v>88.2</v>
      </c>
      <c r="F21" s="377">
        <v>9.8</v>
      </c>
      <c r="G21" s="382">
        <f t="shared" si="0"/>
        <v>98</v>
      </c>
      <c r="H21" s="376">
        <v>3.27</v>
      </c>
      <c r="I21" s="377">
        <v>0</v>
      </c>
      <c r="J21" s="382">
        <f t="shared" si="1"/>
        <v>3.27</v>
      </c>
      <c r="K21" s="376">
        <v>85.05</v>
      </c>
      <c r="L21" s="377">
        <v>9.44</v>
      </c>
      <c r="M21" s="383">
        <f t="shared" si="2"/>
        <v>94.49</v>
      </c>
      <c r="N21" s="376">
        <v>84.75</v>
      </c>
      <c r="O21" s="377">
        <v>9.44</v>
      </c>
      <c r="P21" s="382">
        <f t="shared" si="3"/>
        <v>94.19</v>
      </c>
      <c r="Q21" s="381">
        <f t="shared" si="4"/>
        <v>3.569999999999993</v>
      </c>
      <c r="R21" s="381">
        <f t="shared" si="5"/>
        <v>0</v>
      </c>
      <c r="S21" s="381">
        <f t="shared" si="6"/>
        <v>3.569999999999993</v>
      </c>
      <c r="T21" s="372" t="s">
        <v>924</v>
      </c>
      <c r="U21" s="371">
        <v>950</v>
      </c>
      <c r="V21" s="372">
        <v>950</v>
      </c>
    </row>
    <row r="22" spans="1:22" ht="12.75">
      <c r="A22" s="295" t="s">
        <v>300</v>
      </c>
      <c r="B22" s="296" t="s">
        <v>877</v>
      </c>
      <c r="C22" s="373">
        <v>316</v>
      </c>
      <c r="D22" s="371">
        <v>312</v>
      </c>
      <c r="E22" s="376">
        <v>28.44</v>
      </c>
      <c r="F22" s="377">
        <v>3.16</v>
      </c>
      <c r="G22" s="382">
        <f t="shared" si="0"/>
        <v>31.6</v>
      </c>
      <c r="H22" s="376">
        <v>2.4299999999999997</v>
      </c>
      <c r="I22" s="377">
        <v>0</v>
      </c>
      <c r="J22" s="382">
        <f t="shared" si="1"/>
        <v>2.4299999999999997</v>
      </c>
      <c r="K22" s="376">
        <v>27.42</v>
      </c>
      <c r="L22" s="377">
        <v>3.04</v>
      </c>
      <c r="M22" s="383">
        <f t="shared" si="2"/>
        <v>30.46</v>
      </c>
      <c r="N22" s="376">
        <v>28.04</v>
      </c>
      <c r="O22" s="377">
        <v>3.04</v>
      </c>
      <c r="P22" s="382">
        <f t="shared" si="3"/>
        <v>31.08</v>
      </c>
      <c r="Q22" s="381">
        <f t="shared" si="4"/>
        <v>1.8100000000000023</v>
      </c>
      <c r="R22" s="381">
        <f t="shared" si="5"/>
        <v>0</v>
      </c>
      <c r="S22" s="381">
        <f t="shared" si="6"/>
        <v>1.8100000000000023</v>
      </c>
      <c r="T22" s="372" t="s">
        <v>924</v>
      </c>
      <c r="U22" s="371">
        <v>312</v>
      </c>
      <c r="V22" s="372">
        <v>312</v>
      </c>
    </row>
    <row r="23" spans="1:22" ht="12.75">
      <c r="A23" s="295" t="s">
        <v>301</v>
      </c>
      <c r="B23" s="296" t="s">
        <v>878</v>
      </c>
      <c r="C23" s="373">
        <v>1304</v>
      </c>
      <c r="D23" s="371">
        <v>1282</v>
      </c>
      <c r="E23" s="376">
        <v>117.36000000000001</v>
      </c>
      <c r="F23" s="377">
        <v>13.04</v>
      </c>
      <c r="G23" s="382">
        <f t="shared" si="0"/>
        <v>130.4</v>
      </c>
      <c r="H23" s="376">
        <v>5.02</v>
      </c>
      <c r="I23" s="377">
        <v>0</v>
      </c>
      <c r="J23" s="382">
        <f t="shared" si="1"/>
        <v>5.02</v>
      </c>
      <c r="K23" s="376">
        <v>113.17</v>
      </c>
      <c r="L23" s="377">
        <v>12.56</v>
      </c>
      <c r="M23" s="383">
        <f t="shared" si="2"/>
        <v>125.73</v>
      </c>
      <c r="N23" s="376">
        <v>115.06</v>
      </c>
      <c r="O23" s="377">
        <v>12.56</v>
      </c>
      <c r="P23" s="382">
        <f t="shared" si="3"/>
        <v>127.62</v>
      </c>
      <c r="Q23" s="381">
        <f t="shared" si="4"/>
        <v>3.1299999999999955</v>
      </c>
      <c r="R23" s="381">
        <f t="shared" si="5"/>
        <v>0</v>
      </c>
      <c r="S23" s="381">
        <f t="shared" si="6"/>
        <v>3.1299999999999955</v>
      </c>
      <c r="T23" s="372" t="s">
        <v>924</v>
      </c>
      <c r="U23" s="371">
        <v>1282</v>
      </c>
      <c r="V23" s="372">
        <v>1282</v>
      </c>
    </row>
    <row r="24" spans="1:22" ht="12.75">
      <c r="A24" s="295" t="s">
        <v>329</v>
      </c>
      <c r="B24" s="296" t="s">
        <v>879</v>
      </c>
      <c r="C24" s="373">
        <v>1106</v>
      </c>
      <c r="D24" s="371">
        <v>1079</v>
      </c>
      <c r="E24" s="376">
        <v>99.53999999999999</v>
      </c>
      <c r="F24" s="377">
        <v>11.06</v>
      </c>
      <c r="G24" s="382">
        <f t="shared" si="0"/>
        <v>110.6</v>
      </c>
      <c r="H24" s="376">
        <v>3.8499999999999996</v>
      </c>
      <c r="I24" s="377">
        <v>0</v>
      </c>
      <c r="J24" s="382">
        <f t="shared" si="1"/>
        <v>3.8499999999999996</v>
      </c>
      <c r="K24" s="376">
        <v>95.99</v>
      </c>
      <c r="L24" s="377">
        <v>10.65</v>
      </c>
      <c r="M24" s="383">
        <f t="shared" si="2"/>
        <v>106.64</v>
      </c>
      <c r="N24" s="376">
        <v>96.52</v>
      </c>
      <c r="O24" s="377">
        <v>10.65</v>
      </c>
      <c r="P24" s="382">
        <f t="shared" si="3"/>
        <v>107.17</v>
      </c>
      <c r="Q24" s="381">
        <f t="shared" si="4"/>
        <v>3.319999999999993</v>
      </c>
      <c r="R24" s="381">
        <f t="shared" si="5"/>
        <v>0</v>
      </c>
      <c r="S24" s="381">
        <f t="shared" si="6"/>
        <v>3.319999999999993</v>
      </c>
      <c r="T24" s="372" t="s">
        <v>924</v>
      </c>
      <c r="U24" s="371">
        <v>1079</v>
      </c>
      <c r="V24" s="372">
        <v>1079</v>
      </c>
    </row>
    <row r="25" spans="1:22" ht="12.75">
      <c r="A25" s="295" t="s">
        <v>330</v>
      </c>
      <c r="B25" s="296" t="s">
        <v>880</v>
      </c>
      <c r="C25" s="373">
        <v>1152</v>
      </c>
      <c r="D25" s="371">
        <v>1011</v>
      </c>
      <c r="E25" s="376">
        <v>103.68</v>
      </c>
      <c r="F25" s="377">
        <v>11.52</v>
      </c>
      <c r="G25" s="382">
        <f t="shared" si="0"/>
        <v>115.2</v>
      </c>
      <c r="H25" s="376">
        <v>3.5999999999999996</v>
      </c>
      <c r="I25" s="377">
        <v>0</v>
      </c>
      <c r="J25" s="382">
        <f t="shared" si="1"/>
        <v>3.5999999999999996</v>
      </c>
      <c r="K25" s="376">
        <v>99.98</v>
      </c>
      <c r="L25" s="377">
        <v>11.1</v>
      </c>
      <c r="M25" s="383">
        <f t="shared" si="2"/>
        <v>111.08</v>
      </c>
      <c r="N25" s="376">
        <v>86.5</v>
      </c>
      <c r="O25" s="377">
        <v>11.1</v>
      </c>
      <c r="P25" s="382">
        <f t="shared" si="3"/>
        <v>97.6</v>
      </c>
      <c r="Q25" s="381">
        <f t="shared" si="4"/>
        <v>17.08</v>
      </c>
      <c r="R25" s="381">
        <f t="shared" si="5"/>
        <v>0</v>
      </c>
      <c r="S25" s="381">
        <f t="shared" si="6"/>
        <v>17.08</v>
      </c>
      <c r="T25" s="372" t="s">
        <v>924</v>
      </c>
      <c r="U25" s="371">
        <v>1011</v>
      </c>
      <c r="V25" s="372">
        <v>1011</v>
      </c>
    </row>
    <row r="26" spans="1:22" ht="12.75">
      <c r="A26" s="295" t="s">
        <v>331</v>
      </c>
      <c r="B26" s="296" t="s">
        <v>881</v>
      </c>
      <c r="C26" s="373">
        <v>1273</v>
      </c>
      <c r="D26" s="371">
        <v>1235</v>
      </c>
      <c r="E26" s="376">
        <v>114.57</v>
      </c>
      <c r="F26" s="377">
        <v>12.73</v>
      </c>
      <c r="G26" s="382">
        <f t="shared" si="0"/>
        <v>127.3</v>
      </c>
      <c r="H26" s="376">
        <v>3.9400000000000004</v>
      </c>
      <c r="I26" s="377">
        <v>0</v>
      </c>
      <c r="J26" s="382">
        <f t="shared" si="1"/>
        <v>3.9400000000000004</v>
      </c>
      <c r="K26" s="376">
        <v>110.48</v>
      </c>
      <c r="L26" s="377">
        <v>12.26</v>
      </c>
      <c r="M26" s="383">
        <f t="shared" si="2"/>
        <v>122.74000000000001</v>
      </c>
      <c r="N26" s="376">
        <v>110.38</v>
      </c>
      <c r="O26" s="377">
        <v>12.26</v>
      </c>
      <c r="P26" s="382">
        <f t="shared" si="3"/>
        <v>122.64</v>
      </c>
      <c r="Q26" s="381">
        <f t="shared" si="4"/>
        <v>4.040000000000006</v>
      </c>
      <c r="R26" s="381">
        <f t="shared" si="5"/>
        <v>0</v>
      </c>
      <c r="S26" s="381">
        <f t="shared" si="6"/>
        <v>4.040000000000006</v>
      </c>
      <c r="T26" s="372" t="s">
        <v>924</v>
      </c>
      <c r="U26" s="371">
        <v>1235</v>
      </c>
      <c r="V26" s="372">
        <v>1235</v>
      </c>
    </row>
    <row r="27" spans="1:22" ht="12.75">
      <c r="A27" s="295" t="s">
        <v>332</v>
      </c>
      <c r="B27" s="296" t="s">
        <v>882</v>
      </c>
      <c r="C27" s="373">
        <v>512</v>
      </c>
      <c r="D27" s="371">
        <v>462</v>
      </c>
      <c r="E27" s="376">
        <v>46.080000000000005</v>
      </c>
      <c r="F27" s="377">
        <v>5.12</v>
      </c>
      <c r="G27" s="382">
        <f t="shared" si="0"/>
        <v>51.2</v>
      </c>
      <c r="H27" s="376">
        <v>1.88</v>
      </c>
      <c r="I27" s="377">
        <v>0</v>
      </c>
      <c r="J27" s="382">
        <f t="shared" si="1"/>
        <v>1.88</v>
      </c>
      <c r="K27" s="376">
        <v>44.43</v>
      </c>
      <c r="L27" s="377">
        <v>4.93</v>
      </c>
      <c r="M27" s="383">
        <f t="shared" si="2"/>
        <v>49.36</v>
      </c>
      <c r="N27" s="376">
        <v>40.09</v>
      </c>
      <c r="O27" s="377">
        <v>4.93</v>
      </c>
      <c r="P27" s="382">
        <f t="shared" si="3"/>
        <v>45.02</v>
      </c>
      <c r="Q27" s="381">
        <f t="shared" si="4"/>
        <v>6.219999999999999</v>
      </c>
      <c r="R27" s="381">
        <f t="shared" si="5"/>
        <v>0</v>
      </c>
      <c r="S27" s="381">
        <f t="shared" si="6"/>
        <v>6.219999999999999</v>
      </c>
      <c r="T27" s="372" t="s">
        <v>924</v>
      </c>
      <c r="U27" s="371">
        <v>462</v>
      </c>
      <c r="V27" s="372">
        <v>462</v>
      </c>
    </row>
    <row r="28" spans="1:22" ht="12.75">
      <c r="A28" s="295" t="s">
        <v>883</v>
      </c>
      <c r="B28" s="296" t="s">
        <v>884</v>
      </c>
      <c r="C28" s="373">
        <v>1567</v>
      </c>
      <c r="D28" s="371">
        <v>1518</v>
      </c>
      <c r="E28" s="376">
        <v>141.03</v>
      </c>
      <c r="F28" s="377">
        <v>15.67</v>
      </c>
      <c r="G28" s="382">
        <f t="shared" si="0"/>
        <v>156.7</v>
      </c>
      <c r="H28" s="376">
        <v>4.27</v>
      </c>
      <c r="I28" s="377">
        <v>0</v>
      </c>
      <c r="J28" s="382">
        <f t="shared" si="1"/>
        <v>4.27</v>
      </c>
      <c r="K28" s="376">
        <v>135.99</v>
      </c>
      <c r="L28" s="377">
        <v>15.09</v>
      </c>
      <c r="M28" s="383">
        <f t="shared" si="2"/>
        <v>151.08</v>
      </c>
      <c r="N28" s="376">
        <v>135.54999999999998</v>
      </c>
      <c r="O28" s="377">
        <v>15.09</v>
      </c>
      <c r="P28" s="382">
        <f t="shared" si="3"/>
        <v>150.64</v>
      </c>
      <c r="Q28" s="381">
        <f t="shared" si="4"/>
        <v>4.710000000000036</v>
      </c>
      <c r="R28" s="381">
        <f t="shared" si="5"/>
        <v>0</v>
      </c>
      <c r="S28" s="381">
        <f t="shared" si="6"/>
        <v>4.710000000000036</v>
      </c>
      <c r="T28" s="372" t="s">
        <v>924</v>
      </c>
      <c r="U28" s="371">
        <v>1518</v>
      </c>
      <c r="V28" s="372">
        <v>1518</v>
      </c>
    </row>
    <row r="29" spans="1:22" ht="12.75">
      <c r="A29" s="295" t="s">
        <v>885</v>
      </c>
      <c r="B29" s="296" t="s">
        <v>886</v>
      </c>
      <c r="C29" s="373">
        <v>1105</v>
      </c>
      <c r="D29" s="371">
        <v>1091</v>
      </c>
      <c r="E29" s="376">
        <v>99.45</v>
      </c>
      <c r="F29" s="377">
        <v>11.05</v>
      </c>
      <c r="G29" s="382">
        <f t="shared" si="0"/>
        <v>110.5</v>
      </c>
      <c r="H29" s="376">
        <v>3.4299999999999997</v>
      </c>
      <c r="I29" s="377">
        <v>0</v>
      </c>
      <c r="J29" s="382">
        <f t="shared" si="1"/>
        <v>3.4299999999999997</v>
      </c>
      <c r="K29" s="376">
        <v>95.9</v>
      </c>
      <c r="L29" s="377">
        <v>10.64</v>
      </c>
      <c r="M29" s="383">
        <f t="shared" si="2"/>
        <v>106.54</v>
      </c>
      <c r="N29" s="376">
        <v>98.08</v>
      </c>
      <c r="O29" s="377">
        <v>10.64</v>
      </c>
      <c r="P29" s="382">
        <f t="shared" si="3"/>
        <v>108.72</v>
      </c>
      <c r="Q29" s="381">
        <f t="shared" si="4"/>
        <v>1.2500000000000142</v>
      </c>
      <c r="R29" s="381">
        <f aca="true" t="shared" si="7" ref="R29:R45">I29+L29-O29</f>
        <v>0</v>
      </c>
      <c r="S29" s="381">
        <f t="shared" si="6"/>
        <v>1.25</v>
      </c>
      <c r="T29" s="372" t="s">
        <v>924</v>
      </c>
      <c r="U29" s="371">
        <v>1091</v>
      </c>
      <c r="V29" s="372">
        <v>1091</v>
      </c>
    </row>
    <row r="30" spans="1:22" ht="12.75">
      <c r="A30" s="295" t="s">
        <v>887</v>
      </c>
      <c r="B30" s="296" t="s">
        <v>888</v>
      </c>
      <c r="C30" s="373">
        <v>1231</v>
      </c>
      <c r="D30" s="371">
        <v>1158</v>
      </c>
      <c r="E30" s="376">
        <v>110.78999999999999</v>
      </c>
      <c r="F30" s="377">
        <v>12.31</v>
      </c>
      <c r="G30" s="382">
        <f t="shared" si="0"/>
        <v>123.1</v>
      </c>
      <c r="H30" s="376">
        <v>4.27</v>
      </c>
      <c r="I30" s="377">
        <v>0</v>
      </c>
      <c r="J30" s="382">
        <f t="shared" si="1"/>
        <v>4.27</v>
      </c>
      <c r="K30" s="376">
        <v>106.83</v>
      </c>
      <c r="L30" s="377">
        <v>11.86</v>
      </c>
      <c r="M30" s="383">
        <f t="shared" si="2"/>
        <v>118.69</v>
      </c>
      <c r="N30" s="376">
        <v>102.14</v>
      </c>
      <c r="O30" s="377">
        <v>11.86</v>
      </c>
      <c r="P30" s="382">
        <f t="shared" si="3"/>
        <v>114</v>
      </c>
      <c r="Q30" s="381">
        <f t="shared" si="4"/>
        <v>8.959999999999994</v>
      </c>
      <c r="R30" s="381">
        <f t="shared" si="7"/>
        <v>0</v>
      </c>
      <c r="S30" s="381">
        <f t="shared" si="6"/>
        <v>8.959999999999994</v>
      </c>
      <c r="T30" s="372" t="s">
        <v>924</v>
      </c>
      <c r="U30" s="371">
        <v>1158</v>
      </c>
      <c r="V30" s="372">
        <v>1158</v>
      </c>
    </row>
    <row r="31" spans="1:22" ht="12.75">
      <c r="A31" s="295" t="s">
        <v>889</v>
      </c>
      <c r="B31" s="296" t="s">
        <v>890</v>
      </c>
      <c r="C31" s="373">
        <v>1028</v>
      </c>
      <c r="D31" s="371">
        <v>998</v>
      </c>
      <c r="E31" s="376">
        <v>92.52</v>
      </c>
      <c r="F31" s="377">
        <v>10.28</v>
      </c>
      <c r="G31" s="382">
        <f t="shared" si="0"/>
        <v>102.8</v>
      </c>
      <c r="H31" s="376">
        <v>3.9400000000000004</v>
      </c>
      <c r="I31" s="377">
        <v>0</v>
      </c>
      <c r="J31" s="382">
        <f t="shared" si="1"/>
        <v>3.9400000000000004</v>
      </c>
      <c r="K31" s="376">
        <v>89.22</v>
      </c>
      <c r="L31" s="377">
        <v>9.9</v>
      </c>
      <c r="M31" s="383">
        <f t="shared" si="2"/>
        <v>99.12</v>
      </c>
      <c r="N31" s="376">
        <v>89.22999999999999</v>
      </c>
      <c r="O31" s="377">
        <v>9.9</v>
      </c>
      <c r="P31" s="382">
        <f t="shared" si="3"/>
        <v>99.13</v>
      </c>
      <c r="Q31" s="381">
        <f t="shared" si="4"/>
        <v>3.930000000000007</v>
      </c>
      <c r="R31" s="381">
        <f t="shared" si="7"/>
        <v>0</v>
      </c>
      <c r="S31" s="381">
        <f t="shared" si="6"/>
        <v>3.930000000000007</v>
      </c>
      <c r="T31" s="372" t="s">
        <v>924</v>
      </c>
      <c r="U31" s="371">
        <v>998</v>
      </c>
      <c r="V31" s="372">
        <v>998</v>
      </c>
    </row>
    <row r="32" spans="1:22" ht="12.75">
      <c r="A32" s="295" t="s">
        <v>891</v>
      </c>
      <c r="B32" s="296" t="s">
        <v>892</v>
      </c>
      <c r="C32" s="373">
        <v>1964</v>
      </c>
      <c r="D32" s="371">
        <v>1957</v>
      </c>
      <c r="E32" s="376">
        <v>176.76</v>
      </c>
      <c r="F32" s="377">
        <v>19.64</v>
      </c>
      <c r="G32" s="382">
        <f t="shared" si="0"/>
        <v>196.39999999999998</v>
      </c>
      <c r="H32" s="376">
        <v>9.02</v>
      </c>
      <c r="I32" s="377">
        <v>0</v>
      </c>
      <c r="J32" s="382">
        <f t="shared" si="1"/>
        <v>9.02</v>
      </c>
      <c r="K32" s="376">
        <v>170.45</v>
      </c>
      <c r="L32" s="377">
        <v>18.92</v>
      </c>
      <c r="M32" s="383">
        <f t="shared" si="2"/>
        <v>189.37</v>
      </c>
      <c r="N32" s="376">
        <v>178.57</v>
      </c>
      <c r="O32" s="377">
        <v>18.92</v>
      </c>
      <c r="P32" s="382">
        <f t="shared" si="3"/>
        <v>197.49</v>
      </c>
      <c r="Q32" s="381">
        <f t="shared" si="4"/>
        <v>0.9000000000000057</v>
      </c>
      <c r="R32" s="381">
        <f t="shared" si="7"/>
        <v>0</v>
      </c>
      <c r="S32" s="381">
        <f t="shared" si="6"/>
        <v>0.9000000000000057</v>
      </c>
      <c r="T32" s="372" t="s">
        <v>924</v>
      </c>
      <c r="U32" s="371">
        <v>1957</v>
      </c>
      <c r="V32" s="372">
        <v>1957</v>
      </c>
    </row>
    <row r="33" spans="1:22" ht="12.75">
      <c r="A33" s="295" t="s">
        <v>893</v>
      </c>
      <c r="B33" s="296" t="s">
        <v>894</v>
      </c>
      <c r="C33" s="373">
        <v>1139</v>
      </c>
      <c r="D33" s="371">
        <v>1122</v>
      </c>
      <c r="E33" s="376">
        <v>102.51</v>
      </c>
      <c r="F33" s="377">
        <v>11.39</v>
      </c>
      <c r="G33" s="382">
        <f t="shared" si="0"/>
        <v>113.9</v>
      </c>
      <c r="H33" s="376">
        <v>2.53</v>
      </c>
      <c r="I33" s="377">
        <v>0</v>
      </c>
      <c r="J33" s="382">
        <f t="shared" si="1"/>
        <v>2.53</v>
      </c>
      <c r="K33" s="376">
        <v>98.85</v>
      </c>
      <c r="L33" s="377">
        <v>10.97</v>
      </c>
      <c r="M33" s="383">
        <f t="shared" si="2"/>
        <v>109.82</v>
      </c>
      <c r="N33" s="376">
        <v>100.82000000000001</v>
      </c>
      <c r="O33" s="377">
        <v>10.97</v>
      </c>
      <c r="P33" s="382">
        <f t="shared" si="3"/>
        <v>111.79</v>
      </c>
      <c r="Q33" s="381">
        <f t="shared" si="4"/>
        <v>0.5599999999999881</v>
      </c>
      <c r="R33" s="381">
        <f t="shared" si="7"/>
        <v>0</v>
      </c>
      <c r="S33" s="381">
        <f t="shared" si="6"/>
        <v>0.5599999999999881</v>
      </c>
      <c r="T33" s="372" t="s">
        <v>924</v>
      </c>
      <c r="U33" s="371">
        <v>1122</v>
      </c>
      <c r="V33" s="372">
        <v>1122</v>
      </c>
    </row>
    <row r="34" spans="1:22" ht="12.75">
      <c r="A34" s="295" t="s">
        <v>895</v>
      </c>
      <c r="B34" s="296" t="s">
        <v>896</v>
      </c>
      <c r="C34" s="373">
        <v>2693</v>
      </c>
      <c r="D34" s="371">
        <v>2684</v>
      </c>
      <c r="E34" s="376">
        <v>242.37</v>
      </c>
      <c r="F34" s="377">
        <v>26.93</v>
      </c>
      <c r="G34" s="382">
        <f t="shared" si="0"/>
        <v>269.3</v>
      </c>
      <c r="H34" s="376">
        <v>9.4</v>
      </c>
      <c r="I34" s="377">
        <v>0</v>
      </c>
      <c r="J34" s="382">
        <f t="shared" si="1"/>
        <v>9.4</v>
      </c>
      <c r="K34" s="376">
        <v>233.72</v>
      </c>
      <c r="L34" s="377">
        <v>25.94</v>
      </c>
      <c r="M34" s="383">
        <f t="shared" si="2"/>
        <v>259.66</v>
      </c>
      <c r="N34" s="376">
        <v>242.29000000000002</v>
      </c>
      <c r="O34" s="377">
        <v>25.94</v>
      </c>
      <c r="P34" s="382">
        <f t="shared" si="3"/>
        <v>268.23</v>
      </c>
      <c r="Q34" s="381">
        <f t="shared" si="4"/>
        <v>0.8299999999999841</v>
      </c>
      <c r="R34" s="381">
        <f t="shared" si="7"/>
        <v>0</v>
      </c>
      <c r="S34" s="381">
        <f t="shared" si="6"/>
        <v>0.8299999999999841</v>
      </c>
      <c r="T34" s="372" t="s">
        <v>924</v>
      </c>
      <c r="U34" s="371">
        <v>2684</v>
      </c>
      <c r="V34" s="372">
        <v>2684</v>
      </c>
    </row>
    <row r="35" spans="1:22" ht="12.75">
      <c r="A35" s="295" t="s">
        <v>897</v>
      </c>
      <c r="B35" s="296" t="s">
        <v>898</v>
      </c>
      <c r="C35" s="373">
        <v>851</v>
      </c>
      <c r="D35" s="371">
        <v>823</v>
      </c>
      <c r="E35" s="376">
        <v>76.58999999999999</v>
      </c>
      <c r="F35" s="377">
        <v>8.51</v>
      </c>
      <c r="G35" s="382">
        <f t="shared" si="0"/>
        <v>85.1</v>
      </c>
      <c r="H35" s="376">
        <v>4.27</v>
      </c>
      <c r="I35" s="377">
        <v>0</v>
      </c>
      <c r="J35" s="382">
        <f t="shared" si="1"/>
        <v>4.27</v>
      </c>
      <c r="K35" s="376">
        <v>73.86</v>
      </c>
      <c r="L35" s="377">
        <v>8.2</v>
      </c>
      <c r="M35" s="383">
        <f t="shared" si="2"/>
        <v>82.06</v>
      </c>
      <c r="N35" s="376">
        <v>73.38</v>
      </c>
      <c r="O35" s="377">
        <v>8.2</v>
      </c>
      <c r="P35" s="382">
        <f t="shared" si="3"/>
        <v>81.58</v>
      </c>
      <c r="Q35" s="381">
        <f t="shared" si="4"/>
        <v>4.75</v>
      </c>
      <c r="R35" s="381">
        <f t="shared" si="7"/>
        <v>0</v>
      </c>
      <c r="S35" s="381">
        <f t="shared" si="6"/>
        <v>4.75</v>
      </c>
      <c r="T35" s="372" t="s">
        <v>924</v>
      </c>
      <c r="U35" s="371">
        <v>823</v>
      </c>
      <c r="V35" s="372">
        <v>823</v>
      </c>
    </row>
    <row r="36" spans="1:22" ht="12.75">
      <c r="A36" s="295" t="s">
        <v>899</v>
      </c>
      <c r="B36" s="296" t="s">
        <v>900</v>
      </c>
      <c r="C36" s="373">
        <v>1165</v>
      </c>
      <c r="D36" s="371">
        <v>1149</v>
      </c>
      <c r="E36" s="376">
        <v>104.85</v>
      </c>
      <c r="F36" s="377">
        <v>11.65</v>
      </c>
      <c r="G36" s="382">
        <f t="shared" si="0"/>
        <v>116.5</v>
      </c>
      <c r="H36" s="376">
        <v>3.77</v>
      </c>
      <c r="I36" s="377">
        <v>0</v>
      </c>
      <c r="J36" s="382">
        <f t="shared" si="1"/>
        <v>3.77</v>
      </c>
      <c r="K36" s="376">
        <v>101.12</v>
      </c>
      <c r="L36" s="377">
        <v>11.22</v>
      </c>
      <c r="M36" s="383">
        <f t="shared" si="2"/>
        <v>112.34</v>
      </c>
      <c r="N36" s="376">
        <v>103.25</v>
      </c>
      <c r="O36" s="377">
        <v>11.22</v>
      </c>
      <c r="P36" s="382">
        <f t="shared" si="3"/>
        <v>114.47</v>
      </c>
      <c r="Q36" s="381">
        <f t="shared" si="4"/>
        <v>1.6400000000000006</v>
      </c>
      <c r="R36" s="381">
        <f t="shared" si="7"/>
        <v>0</v>
      </c>
      <c r="S36" s="381">
        <f t="shared" si="6"/>
        <v>1.6400000000000006</v>
      </c>
      <c r="T36" s="372" t="s">
        <v>924</v>
      </c>
      <c r="U36" s="371">
        <v>1149</v>
      </c>
      <c r="V36" s="372">
        <v>1149</v>
      </c>
    </row>
    <row r="37" spans="1:22" ht="12.75">
      <c r="A37" s="295" t="s">
        <v>901</v>
      </c>
      <c r="B37" s="296" t="s">
        <v>902</v>
      </c>
      <c r="C37" s="373">
        <v>1295</v>
      </c>
      <c r="D37" s="371">
        <v>1261</v>
      </c>
      <c r="E37" s="376">
        <v>116.55</v>
      </c>
      <c r="F37" s="377">
        <v>12.95</v>
      </c>
      <c r="G37" s="382">
        <f t="shared" si="0"/>
        <v>129.5</v>
      </c>
      <c r="H37" s="376">
        <v>3.9400000000000004</v>
      </c>
      <c r="I37" s="377">
        <v>0</v>
      </c>
      <c r="J37" s="382">
        <f t="shared" si="1"/>
        <v>3.9400000000000004</v>
      </c>
      <c r="K37" s="376">
        <v>112.39</v>
      </c>
      <c r="L37" s="377">
        <v>12.47</v>
      </c>
      <c r="M37" s="383">
        <f t="shared" si="2"/>
        <v>124.86</v>
      </c>
      <c r="N37" s="376">
        <v>112.76</v>
      </c>
      <c r="O37" s="377">
        <v>12.47</v>
      </c>
      <c r="P37" s="382">
        <f t="shared" si="3"/>
        <v>125.23</v>
      </c>
      <c r="Q37" s="381">
        <f t="shared" si="4"/>
        <v>3.569999999999993</v>
      </c>
      <c r="R37" s="381">
        <f t="shared" si="7"/>
        <v>0</v>
      </c>
      <c r="S37" s="381">
        <f t="shared" si="6"/>
        <v>3.5700000000000074</v>
      </c>
      <c r="T37" s="372" t="s">
        <v>924</v>
      </c>
      <c r="U37" s="371">
        <v>1261</v>
      </c>
      <c r="V37" s="372">
        <v>1261</v>
      </c>
    </row>
    <row r="38" spans="1:22" ht="12.75">
      <c r="A38" s="295" t="s">
        <v>903</v>
      </c>
      <c r="B38" s="296" t="s">
        <v>904</v>
      </c>
      <c r="C38" s="373">
        <v>846</v>
      </c>
      <c r="D38" s="371">
        <v>757</v>
      </c>
      <c r="E38" s="376">
        <v>76.13999999999999</v>
      </c>
      <c r="F38" s="377">
        <v>8.46</v>
      </c>
      <c r="G38" s="382">
        <f t="shared" si="0"/>
        <v>84.6</v>
      </c>
      <c r="H38" s="376">
        <v>1.1</v>
      </c>
      <c r="I38" s="377">
        <v>0</v>
      </c>
      <c r="J38" s="382">
        <f t="shared" si="1"/>
        <v>1.1</v>
      </c>
      <c r="K38" s="376">
        <v>73.42</v>
      </c>
      <c r="L38" s="377">
        <v>8.14</v>
      </c>
      <c r="M38" s="383">
        <f t="shared" si="2"/>
        <v>81.56</v>
      </c>
      <c r="N38" s="376">
        <v>65.33</v>
      </c>
      <c r="O38" s="377">
        <v>8.14</v>
      </c>
      <c r="P38" s="382">
        <f t="shared" si="3"/>
        <v>73.47</v>
      </c>
      <c r="Q38" s="381">
        <f t="shared" si="4"/>
        <v>9.189999999999998</v>
      </c>
      <c r="R38" s="381">
        <f t="shared" si="7"/>
        <v>0</v>
      </c>
      <c r="S38" s="381">
        <f t="shared" si="6"/>
        <v>9.189999999999998</v>
      </c>
      <c r="T38" s="372" t="s">
        <v>924</v>
      </c>
      <c r="U38" s="371">
        <v>757</v>
      </c>
      <c r="V38" s="372">
        <v>757</v>
      </c>
    </row>
    <row r="39" spans="1:22" ht="12.75">
      <c r="A39" s="295" t="s">
        <v>905</v>
      </c>
      <c r="B39" s="296" t="s">
        <v>906</v>
      </c>
      <c r="C39" s="373">
        <v>730</v>
      </c>
      <c r="D39" s="371">
        <v>633</v>
      </c>
      <c r="E39" s="376">
        <v>65.7</v>
      </c>
      <c r="F39" s="377">
        <v>7.3</v>
      </c>
      <c r="G39" s="382">
        <f t="shared" si="0"/>
        <v>73</v>
      </c>
      <c r="H39" s="376">
        <v>0</v>
      </c>
      <c r="I39" s="377">
        <v>0</v>
      </c>
      <c r="J39" s="382">
        <f t="shared" si="1"/>
        <v>0</v>
      </c>
      <c r="K39" s="376">
        <v>63.35</v>
      </c>
      <c r="L39" s="377">
        <v>7.03</v>
      </c>
      <c r="M39" s="383">
        <f t="shared" si="2"/>
        <v>70.38</v>
      </c>
      <c r="N39" s="376">
        <v>53.89</v>
      </c>
      <c r="O39" s="377">
        <v>7.03</v>
      </c>
      <c r="P39" s="382">
        <f t="shared" si="3"/>
        <v>60.92</v>
      </c>
      <c r="Q39" s="381">
        <f t="shared" si="4"/>
        <v>9.46</v>
      </c>
      <c r="R39" s="381">
        <f t="shared" si="7"/>
        <v>0</v>
      </c>
      <c r="S39" s="381">
        <f t="shared" si="6"/>
        <v>9.459999999999994</v>
      </c>
      <c r="T39" s="372" t="s">
        <v>924</v>
      </c>
      <c r="U39" s="371">
        <v>633</v>
      </c>
      <c r="V39" s="372">
        <v>633</v>
      </c>
    </row>
    <row r="40" spans="1:22" ht="12.75">
      <c r="A40" s="295" t="s">
        <v>907</v>
      </c>
      <c r="B40" s="297" t="s">
        <v>908</v>
      </c>
      <c r="C40" s="373">
        <v>0</v>
      </c>
      <c r="D40" s="373">
        <v>0</v>
      </c>
      <c r="E40" s="376">
        <v>0</v>
      </c>
      <c r="F40" s="377">
        <v>0</v>
      </c>
      <c r="G40" s="382">
        <f t="shared" si="0"/>
        <v>0</v>
      </c>
      <c r="H40" s="376">
        <v>0</v>
      </c>
      <c r="I40" s="377">
        <v>0</v>
      </c>
      <c r="J40" s="382">
        <f t="shared" si="1"/>
        <v>0</v>
      </c>
      <c r="K40" s="376">
        <v>0</v>
      </c>
      <c r="L40" s="377">
        <v>0</v>
      </c>
      <c r="M40" s="383">
        <f t="shared" si="2"/>
        <v>0</v>
      </c>
      <c r="N40" s="376">
        <v>0</v>
      </c>
      <c r="O40" s="382">
        <v>0</v>
      </c>
      <c r="P40" s="382">
        <f t="shared" si="3"/>
        <v>0</v>
      </c>
      <c r="Q40" s="381">
        <f t="shared" si="4"/>
        <v>0</v>
      </c>
      <c r="R40" s="381">
        <f t="shared" si="7"/>
        <v>0</v>
      </c>
      <c r="S40" s="381">
        <f t="shared" si="6"/>
        <v>0</v>
      </c>
      <c r="T40" s="372" t="s">
        <v>924</v>
      </c>
      <c r="U40" s="371">
        <v>0</v>
      </c>
      <c r="V40" s="372">
        <v>0</v>
      </c>
    </row>
    <row r="41" spans="1:22" ht="12.75">
      <c r="A41" s="295" t="s">
        <v>909</v>
      </c>
      <c r="B41" s="297" t="s">
        <v>910</v>
      </c>
      <c r="C41" s="373">
        <v>0</v>
      </c>
      <c r="D41" s="373">
        <v>0</v>
      </c>
      <c r="E41" s="376">
        <v>0</v>
      </c>
      <c r="F41" s="377">
        <v>0</v>
      </c>
      <c r="G41" s="382">
        <f t="shared" si="0"/>
        <v>0</v>
      </c>
      <c r="H41" s="376">
        <v>0</v>
      </c>
      <c r="I41" s="377">
        <v>0</v>
      </c>
      <c r="J41" s="382">
        <f t="shared" si="1"/>
        <v>0</v>
      </c>
      <c r="K41" s="376">
        <v>0</v>
      </c>
      <c r="L41" s="377">
        <v>0</v>
      </c>
      <c r="M41" s="383">
        <f t="shared" si="2"/>
        <v>0</v>
      </c>
      <c r="N41" s="376">
        <v>0</v>
      </c>
      <c r="O41" s="382">
        <v>0</v>
      </c>
      <c r="P41" s="382">
        <f t="shared" si="3"/>
        <v>0</v>
      </c>
      <c r="Q41" s="381">
        <f t="shared" si="4"/>
        <v>0</v>
      </c>
      <c r="R41" s="381">
        <f t="shared" si="7"/>
        <v>0</v>
      </c>
      <c r="S41" s="381">
        <f t="shared" si="6"/>
        <v>0</v>
      </c>
      <c r="T41" s="372" t="s">
        <v>924</v>
      </c>
      <c r="U41" s="371">
        <v>0</v>
      </c>
      <c r="V41" s="372">
        <v>0</v>
      </c>
    </row>
    <row r="42" spans="1:22" ht="12.75">
      <c r="A42" s="295" t="s">
        <v>911</v>
      </c>
      <c r="B42" s="297" t="s">
        <v>912</v>
      </c>
      <c r="C42" s="373">
        <v>0</v>
      </c>
      <c r="D42" s="373">
        <v>0</v>
      </c>
      <c r="E42" s="376">
        <v>0</v>
      </c>
      <c r="F42" s="377">
        <v>0</v>
      </c>
      <c r="G42" s="382">
        <f t="shared" si="0"/>
        <v>0</v>
      </c>
      <c r="H42" s="376">
        <v>0</v>
      </c>
      <c r="I42" s="377">
        <v>0</v>
      </c>
      <c r="J42" s="382">
        <f t="shared" si="1"/>
        <v>0</v>
      </c>
      <c r="K42" s="376">
        <v>0</v>
      </c>
      <c r="L42" s="377">
        <v>0</v>
      </c>
      <c r="M42" s="383">
        <f t="shared" si="2"/>
        <v>0</v>
      </c>
      <c r="N42" s="376">
        <v>0</v>
      </c>
      <c r="O42" s="382">
        <v>0</v>
      </c>
      <c r="P42" s="382">
        <f t="shared" si="3"/>
        <v>0</v>
      </c>
      <c r="Q42" s="381">
        <f t="shared" si="4"/>
        <v>0</v>
      </c>
      <c r="R42" s="381">
        <f t="shared" si="7"/>
        <v>0</v>
      </c>
      <c r="S42" s="381">
        <f t="shared" si="6"/>
        <v>0</v>
      </c>
      <c r="T42" s="372" t="s">
        <v>924</v>
      </c>
      <c r="U42" s="371">
        <v>0</v>
      </c>
      <c r="V42" s="372">
        <v>0</v>
      </c>
    </row>
    <row r="43" spans="1:22" ht="12.75">
      <c r="A43" s="295" t="s">
        <v>913</v>
      </c>
      <c r="B43" s="297" t="s">
        <v>914</v>
      </c>
      <c r="C43" s="373">
        <v>0</v>
      </c>
      <c r="D43" s="373">
        <v>0</v>
      </c>
      <c r="E43" s="376">
        <v>0</v>
      </c>
      <c r="F43" s="377">
        <v>0</v>
      </c>
      <c r="G43" s="382">
        <f t="shared" si="0"/>
        <v>0</v>
      </c>
      <c r="H43" s="376">
        <v>0</v>
      </c>
      <c r="I43" s="377">
        <v>0</v>
      </c>
      <c r="J43" s="382">
        <f t="shared" si="1"/>
        <v>0</v>
      </c>
      <c r="K43" s="376">
        <v>0</v>
      </c>
      <c r="L43" s="377">
        <v>0</v>
      </c>
      <c r="M43" s="383">
        <f t="shared" si="2"/>
        <v>0</v>
      </c>
      <c r="N43" s="376">
        <v>0</v>
      </c>
      <c r="O43" s="382">
        <v>0</v>
      </c>
      <c r="P43" s="382">
        <f t="shared" si="3"/>
        <v>0</v>
      </c>
      <c r="Q43" s="381">
        <f t="shared" si="4"/>
        <v>0</v>
      </c>
      <c r="R43" s="381">
        <f t="shared" si="7"/>
        <v>0</v>
      </c>
      <c r="S43" s="381">
        <f t="shared" si="6"/>
        <v>0</v>
      </c>
      <c r="T43" s="372" t="s">
        <v>924</v>
      </c>
      <c r="U43" s="371">
        <v>0</v>
      </c>
      <c r="V43" s="372">
        <v>0</v>
      </c>
    </row>
    <row r="44" spans="1:22" ht="25.5">
      <c r="A44" s="295" t="s">
        <v>915</v>
      </c>
      <c r="B44" s="297" t="s">
        <v>916</v>
      </c>
      <c r="C44" s="373">
        <v>0</v>
      </c>
      <c r="D44" s="373">
        <v>0</v>
      </c>
      <c r="E44" s="376">
        <v>0</v>
      </c>
      <c r="F44" s="377">
        <v>0</v>
      </c>
      <c r="G44" s="382">
        <f t="shared" si="0"/>
        <v>0</v>
      </c>
      <c r="H44" s="376">
        <v>0</v>
      </c>
      <c r="I44" s="377">
        <v>0</v>
      </c>
      <c r="J44" s="382">
        <f t="shared" si="1"/>
        <v>0</v>
      </c>
      <c r="K44" s="376">
        <v>0</v>
      </c>
      <c r="L44" s="377">
        <v>0</v>
      </c>
      <c r="M44" s="383">
        <f t="shared" si="2"/>
        <v>0</v>
      </c>
      <c r="N44" s="376">
        <v>0</v>
      </c>
      <c r="O44" s="382">
        <v>0</v>
      </c>
      <c r="P44" s="382">
        <f t="shared" si="3"/>
        <v>0</v>
      </c>
      <c r="Q44" s="381">
        <f t="shared" si="4"/>
        <v>0</v>
      </c>
      <c r="R44" s="381">
        <f t="shared" si="7"/>
        <v>0</v>
      </c>
      <c r="S44" s="381">
        <f t="shared" si="6"/>
        <v>0</v>
      </c>
      <c r="T44" s="372" t="s">
        <v>924</v>
      </c>
      <c r="U44" s="371">
        <v>0</v>
      </c>
      <c r="V44" s="372">
        <v>0</v>
      </c>
    </row>
    <row r="45" spans="1:22" ht="12.75">
      <c r="A45" s="295" t="s">
        <v>917</v>
      </c>
      <c r="B45" s="297" t="s">
        <v>918</v>
      </c>
      <c r="C45" s="373">
        <v>0</v>
      </c>
      <c r="D45" s="373">
        <v>0</v>
      </c>
      <c r="E45" s="376">
        <v>0</v>
      </c>
      <c r="F45" s="377">
        <v>0</v>
      </c>
      <c r="G45" s="382">
        <f t="shared" si="0"/>
        <v>0</v>
      </c>
      <c r="H45" s="376">
        <v>0</v>
      </c>
      <c r="I45" s="377">
        <v>0</v>
      </c>
      <c r="J45" s="382">
        <f t="shared" si="1"/>
        <v>0</v>
      </c>
      <c r="K45" s="376">
        <v>0</v>
      </c>
      <c r="L45" s="377">
        <v>0</v>
      </c>
      <c r="M45" s="383">
        <f t="shared" si="2"/>
        <v>0</v>
      </c>
      <c r="N45" s="376">
        <v>0</v>
      </c>
      <c r="O45" s="382">
        <v>0</v>
      </c>
      <c r="P45" s="382">
        <f t="shared" si="3"/>
        <v>0</v>
      </c>
      <c r="Q45" s="381">
        <f t="shared" si="4"/>
        <v>0</v>
      </c>
      <c r="R45" s="381">
        <f t="shared" si="7"/>
        <v>0</v>
      </c>
      <c r="S45" s="381">
        <f t="shared" si="6"/>
        <v>0</v>
      </c>
      <c r="T45" s="372" t="s">
        <v>924</v>
      </c>
      <c r="U45" s="371">
        <v>0</v>
      </c>
      <c r="V45" s="372">
        <v>0</v>
      </c>
    </row>
    <row r="46" spans="1:22" ht="12.75">
      <c r="A46" s="229" t="s">
        <v>19</v>
      </c>
      <c r="B46" s="307"/>
      <c r="C46" s="544">
        <f>SUM(C13:C45)</f>
        <v>32675</v>
      </c>
      <c r="D46" s="544">
        <f>SUM(D13:D45)</f>
        <v>31482</v>
      </c>
      <c r="E46" s="546">
        <f aca="true" t="shared" si="8" ref="E46:J46">SUM(E13:E45)</f>
        <v>2940.75</v>
      </c>
      <c r="F46" s="547">
        <f t="shared" si="8"/>
        <v>326.74999999999994</v>
      </c>
      <c r="G46" s="547">
        <f>SUM(G13:G45)</f>
        <v>3267.5000000000005</v>
      </c>
      <c r="H46" s="546">
        <f>SUM(H13:H45)</f>
        <v>104.99999999999999</v>
      </c>
      <c r="I46" s="376">
        <f t="shared" si="8"/>
        <v>0</v>
      </c>
      <c r="J46" s="376">
        <f t="shared" si="8"/>
        <v>104.99999999999999</v>
      </c>
      <c r="K46" s="548">
        <f aca="true" t="shared" si="9" ref="K46:S46">SUM(K13:K45)</f>
        <v>2835.7499999999995</v>
      </c>
      <c r="L46" s="377">
        <f t="shared" si="9"/>
        <v>314.70000000000005</v>
      </c>
      <c r="M46" s="377">
        <f t="shared" si="9"/>
        <v>3150.4500000000003</v>
      </c>
      <c r="N46" s="376">
        <f t="shared" si="9"/>
        <v>2805.78</v>
      </c>
      <c r="O46" s="376">
        <f t="shared" si="9"/>
        <v>314.70000000000005</v>
      </c>
      <c r="P46" s="376">
        <f t="shared" si="9"/>
        <v>3120.4799999999996</v>
      </c>
      <c r="Q46" s="376">
        <f t="shared" si="9"/>
        <v>134.96999999999997</v>
      </c>
      <c r="R46" s="376">
        <f t="shared" si="9"/>
        <v>0</v>
      </c>
      <c r="S46" s="376">
        <f t="shared" si="9"/>
        <v>134.96999999999997</v>
      </c>
      <c r="T46" s="376"/>
      <c r="U46" s="385">
        <f>SUM(U13:U45)</f>
        <v>31482</v>
      </c>
      <c r="V46" s="385">
        <f>SUM(V13:V45)</f>
        <v>31482</v>
      </c>
    </row>
    <row r="47" ht="12.75">
      <c r="L47" s="384"/>
    </row>
    <row r="48" ht="12.75">
      <c r="H48" s="466"/>
    </row>
    <row r="51" spans="1:21" ht="12.75">
      <c r="A51" s="303" t="s">
        <v>12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0"/>
      <c r="O51" s="300"/>
      <c r="P51" s="703" t="s">
        <v>13</v>
      </c>
      <c r="Q51" s="703"/>
      <c r="U51" s="303"/>
    </row>
    <row r="52" spans="1:17" ht="12.75">
      <c r="A52" s="703" t="s">
        <v>14</v>
      </c>
      <c r="B52" s="703"/>
      <c r="C52" s="703"/>
      <c r="D52" s="703"/>
      <c r="E52" s="703"/>
      <c r="F52" s="703"/>
      <c r="G52" s="703"/>
      <c r="H52" s="703"/>
      <c r="I52" s="703"/>
      <c r="J52" s="703"/>
      <c r="K52" s="703"/>
      <c r="L52" s="703"/>
      <c r="M52" s="703"/>
      <c r="N52" s="703"/>
      <c r="O52" s="703"/>
      <c r="P52" s="703"/>
      <c r="Q52" s="703"/>
    </row>
    <row r="53" spans="1:17" ht="12.75">
      <c r="A53" s="703" t="s">
        <v>20</v>
      </c>
      <c r="B53" s="703"/>
      <c r="C53" s="703"/>
      <c r="D53" s="703"/>
      <c r="E53" s="703"/>
      <c r="F53" s="703"/>
      <c r="G53" s="703"/>
      <c r="H53" s="703"/>
      <c r="I53" s="703"/>
      <c r="J53" s="703"/>
      <c r="K53" s="703"/>
      <c r="L53" s="703"/>
      <c r="M53" s="703"/>
      <c r="N53" s="703"/>
      <c r="O53" s="703"/>
      <c r="P53" s="703"/>
      <c r="Q53" s="703"/>
    </row>
    <row r="54" spans="15:17" ht="12.75">
      <c r="O54" s="739" t="s">
        <v>86</v>
      </c>
      <c r="P54" s="739"/>
      <c r="Q54" s="739"/>
    </row>
  </sheetData>
  <sheetProtection/>
  <mergeCells count="23">
    <mergeCell ref="Q1:S1"/>
    <mergeCell ref="A3:Q3"/>
    <mergeCell ref="A4:P4"/>
    <mergeCell ref="A5:Q5"/>
    <mergeCell ref="A7:S7"/>
    <mergeCell ref="P8:S8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O54:Q54"/>
    <mergeCell ref="U10:U11"/>
    <mergeCell ref="T10:T11"/>
    <mergeCell ref="V10:V11"/>
    <mergeCell ref="P51:Q51"/>
    <mergeCell ref="A52:Q52"/>
    <mergeCell ref="A53:Q5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90" zoomScaleNormal="90" zoomScaleSheetLayoutView="86" zoomScalePageLayoutView="0" workbookViewId="0" topLeftCell="A28">
      <selection activeCell="H45" sqref="H45"/>
    </sheetView>
  </sheetViews>
  <sheetFormatPr defaultColWidth="9.140625" defaultRowHeight="12.75"/>
  <cols>
    <col min="1" max="1" width="9.140625" style="300" customWidth="1"/>
    <col min="2" max="2" width="17.140625" style="300" customWidth="1"/>
    <col min="3" max="3" width="14.140625" style="300" customWidth="1"/>
    <col min="4" max="4" width="15.00390625" style="300" customWidth="1"/>
    <col min="5" max="5" width="15.7109375" style="300" customWidth="1"/>
    <col min="6" max="6" width="13.28125" style="300" customWidth="1"/>
    <col min="7" max="7" width="19.28125" style="300" customWidth="1"/>
    <col min="8" max="8" width="14.421875" style="300" customWidth="1"/>
    <col min="9" max="9" width="30.140625" style="300" customWidth="1"/>
    <col min="10" max="16384" width="9.140625" style="300" customWidth="1"/>
  </cols>
  <sheetData>
    <row r="1" spans="9:10" s="299" customFormat="1" ht="15">
      <c r="I1" s="369" t="s">
        <v>68</v>
      </c>
      <c r="J1" s="334"/>
    </row>
    <row r="2" spans="4:10" s="299" customFormat="1" ht="15">
      <c r="D2" s="301" t="s">
        <v>0</v>
      </c>
      <c r="E2" s="301"/>
      <c r="F2" s="301"/>
      <c r="G2" s="301"/>
      <c r="H2" s="301"/>
      <c r="I2" s="301"/>
      <c r="J2" s="301"/>
    </row>
    <row r="3" spans="2:10" s="299" customFormat="1" ht="20.25">
      <c r="B3" s="367"/>
      <c r="C3" s="302" t="s">
        <v>656</v>
      </c>
      <c r="D3" s="302"/>
      <c r="E3" s="302"/>
      <c r="F3" s="365"/>
      <c r="G3" s="365"/>
      <c r="H3" s="365"/>
      <c r="I3" s="365"/>
      <c r="J3" s="302"/>
    </row>
    <row r="4" s="299" customFormat="1" ht="10.5" customHeight="1"/>
    <row r="5" spans="1:9" ht="30.75" customHeight="1">
      <c r="A5" s="751" t="s">
        <v>684</v>
      </c>
      <c r="B5" s="751"/>
      <c r="C5" s="751"/>
      <c r="D5" s="751"/>
      <c r="E5" s="751"/>
      <c r="F5" s="751"/>
      <c r="G5" s="751"/>
      <c r="H5" s="751"/>
      <c r="I5" s="751"/>
    </row>
    <row r="7" ht="0.75" customHeight="1"/>
    <row r="8" spans="1:9" ht="12.75">
      <c r="A8" s="701" t="s">
        <v>919</v>
      </c>
      <c r="B8" s="701"/>
      <c r="I8" s="351" t="s">
        <v>25</v>
      </c>
    </row>
    <row r="9" spans="4:22" ht="12.75">
      <c r="D9" s="698" t="s">
        <v>828</v>
      </c>
      <c r="E9" s="698"/>
      <c r="F9" s="698"/>
      <c r="G9" s="698"/>
      <c r="H9" s="698"/>
      <c r="I9" s="698"/>
      <c r="U9" s="307"/>
      <c r="V9" s="309"/>
    </row>
    <row r="10" spans="1:9" ht="44.25" customHeight="1">
      <c r="A10" s="24" t="s">
        <v>2</v>
      </c>
      <c r="B10" s="24" t="s">
        <v>3</v>
      </c>
      <c r="C10" s="29" t="s">
        <v>683</v>
      </c>
      <c r="D10" s="29" t="s">
        <v>685</v>
      </c>
      <c r="E10" s="29" t="s">
        <v>120</v>
      </c>
      <c r="F10" s="24" t="s">
        <v>231</v>
      </c>
      <c r="G10" s="29" t="s">
        <v>450</v>
      </c>
      <c r="H10" s="29" t="s">
        <v>161</v>
      </c>
      <c r="I10" s="29" t="s">
        <v>835</v>
      </c>
    </row>
    <row r="11" spans="1:9" s="388" customFormat="1" ht="15.75" customHeight="1">
      <c r="A11" s="389">
        <v>1</v>
      </c>
      <c r="B11" s="348">
        <v>2</v>
      </c>
      <c r="C11" s="389">
        <v>3</v>
      </c>
      <c r="D11" s="348">
        <v>4</v>
      </c>
      <c r="E11" s="389">
        <v>5</v>
      </c>
      <c r="F11" s="348">
        <v>6</v>
      </c>
      <c r="G11" s="389">
        <v>7</v>
      </c>
      <c r="H11" s="348">
        <v>8</v>
      </c>
      <c r="I11" s="389">
        <v>9</v>
      </c>
    </row>
    <row r="12" spans="1:9" s="388" customFormat="1" ht="15.75" customHeight="1">
      <c r="A12" s="295" t="s">
        <v>273</v>
      </c>
      <c r="B12" s="296" t="s">
        <v>868</v>
      </c>
      <c r="C12" s="386">
        <v>78.04</v>
      </c>
      <c r="D12" s="346">
        <v>4.71</v>
      </c>
      <c r="E12" s="387">
        <v>56.69</v>
      </c>
      <c r="F12" s="346">
        <v>0</v>
      </c>
      <c r="G12" s="387">
        <v>1360</v>
      </c>
      <c r="H12" s="358">
        <v>38.21</v>
      </c>
      <c r="I12" s="387">
        <f aca="true" t="shared" si="0" ref="I12:I44">D12+E12+F12-H12</f>
        <v>23.189999999999998</v>
      </c>
    </row>
    <row r="13" spans="1:9" s="388" customFormat="1" ht="15.75" customHeight="1">
      <c r="A13" s="295" t="s">
        <v>274</v>
      </c>
      <c r="B13" s="296" t="s">
        <v>869</v>
      </c>
      <c r="C13" s="386">
        <v>43.16</v>
      </c>
      <c r="D13" s="346">
        <v>41.16</v>
      </c>
      <c r="E13" s="387">
        <v>37.6</v>
      </c>
      <c r="F13" s="346">
        <v>0</v>
      </c>
      <c r="G13" s="387">
        <v>1360</v>
      </c>
      <c r="H13" s="358">
        <v>74.7</v>
      </c>
      <c r="I13" s="387">
        <f t="shared" si="0"/>
        <v>4.059999999999988</v>
      </c>
    </row>
    <row r="14" spans="1:9" s="388" customFormat="1" ht="15.75" customHeight="1">
      <c r="A14" s="295" t="s">
        <v>275</v>
      </c>
      <c r="B14" s="296" t="s">
        <v>870</v>
      </c>
      <c r="C14" s="386">
        <v>36.73</v>
      </c>
      <c r="D14" s="346">
        <v>1.85</v>
      </c>
      <c r="E14" s="387">
        <v>32</v>
      </c>
      <c r="F14" s="346">
        <v>0</v>
      </c>
      <c r="G14" s="387">
        <v>1360</v>
      </c>
      <c r="H14" s="358">
        <v>27.91</v>
      </c>
      <c r="I14" s="387">
        <f t="shared" si="0"/>
        <v>5.940000000000001</v>
      </c>
    </row>
    <row r="15" spans="1:9" s="388" customFormat="1" ht="15.75" customHeight="1">
      <c r="A15" s="295" t="s">
        <v>276</v>
      </c>
      <c r="B15" s="296" t="s">
        <v>871</v>
      </c>
      <c r="C15" s="386">
        <v>80.12</v>
      </c>
      <c r="D15" s="346">
        <v>4.35</v>
      </c>
      <c r="E15" s="387">
        <v>69.79</v>
      </c>
      <c r="F15" s="346">
        <v>0</v>
      </c>
      <c r="G15" s="387">
        <v>1360</v>
      </c>
      <c r="H15" s="358">
        <v>73.82</v>
      </c>
      <c r="I15" s="387">
        <f t="shared" si="0"/>
        <v>0.3200000000000074</v>
      </c>
    </row>
    <row r="16" spans="1:9" s="388" customFormat="1" ht="15.75" customHeight="1">
      <c r="A16" s="295" t="s">
        <v>277</v>
      </c>
      <c r="B16" s="296" t="s">
        <v>872</v>
      </c>
      <c r="C16" s="386">
        <v>25.57</v>
      </c>
      <c r="D16" s="346">
        <v>3.34</v>
      </c>
      <c r="E16" s="387">
        <v>22.27</v>
      </c>
      <c r="F16" s="346">
        <v>0</v>
      </c>
      <c r="G16" s="387">
        <v>1360</v>
      </c>
      <c r="H16" s="358">
        <v>22.77</v>
      </c>
      <c r="I16" s="387">
        <f t="shared" si="0"/>
        <v>2.84</v>
      </c>
    </row>
    <row r="17" spans="1:9" s="388" customFormat="1" ht="15.75" customHeight="1">
      <c r="A17" s="295" t="s">
        <v>278</v>
      </c>
      <c r="B17" s="296" t="s">
        <v>873</v>
      </c>
      <c r="C17" s="386">
        <v>46.62</v>
      </c>
      <c r="D17" s="346">
        <v>1.7400000000000002</v>
      </c>
      <c r="E17" s="387">
        <v>40.61</v>
      </c>
      <c r="F17" s="346">
        <v>0</v>
      </c>
      <c r="G17" s="387">
        <v>1360</v>
      </c>
      <c r="H17" s="358">
        <v>40.4</v>
      </c>
      <c r="I17" s="387">
        <f t="shared" si="0"/>
        <v>1.9500000000000028</v>
      </c>
    </row>
    <row r="18" spans="1:9" s="388" customFormat="1" ht="15.75" customHeight="1">
      <c r="A18" s="295" t="s">
        <v>279</v>
      </c>
      <c r="B18" s="296" t="s">
        <v>874</v>
      </c>
      <c r="C18" s="386">
        <v>46.1</v>
      </c>
      <c r="D18" s="346">
        <v>4.67</v>
      </c>
      <c r="E18" s="387">
        <v>41.45</v>
      </c>
      <c r="F18" s="346">
        <v>0</v>
      </c>
      <c r="G18" s="387">
        <v>1360</v>
      </c>
      <c r="H18" s="358">
        <v>35.76</v>
      </c>
      <c r="I18" s="387">
        <f t="shared" si="0"/>
        <v>10.360000000000007</v>
      </c>
    </row>
    <row r="19" spans="1:9" s="388" customFormat="1" ht="15.75" customHeight="1">
      <c r="A19" s="295" t="s">
        <v>280</v>
      </c>
      <c r="B19" s="296" t="s">
        <v>875</v>
      </c>
      <c r="C19" s="386">
        <v>114.84</v>
      </c>
      <c r="D19" s="346">
        <v>25.19</v>
      </c>
      <c r="E19" s="387">
        <v>100.04</v>
      </c>
      <c r="F19" s="346">
        <v>0</v>
      </c>
      <c r="G19" s="387">
        <v>1360</v>
      </c>
      <c r="H19" s="358">
        <v>124.37</v>
      </c>
      <c r="I19" s="387">
        <f t="shared" si="0"/>
        <v>0.8599999999999994</v>
      </c>
    </row>
    <row r="20" spans="1:9" s="388" customFormat="1" ht="15.75" customHeight="1">
      <c r="A20" s="295" t="s">
        <v>299</v>
      </c>
      <c r="B20" s="296" t="s">
        <v>876</v>
      </c>
      <c r="C20" s="386">
        <v>48.63</v>
      </c>
      <c r="D20" s="346">
        <v>1.08</v>
      </c>
      <c r="E20" s="387">
        <v>42.36</v>
      </c>
      <c r="F20" s="346">
        <v>0</v>
      </c>
      <c r="G20" s="387">
        <v>1360</v>
      </c>
      <c r="H20" s="358">
        <v>42.32</v>
      </c>
      <c r="I20" s="387">
        <f t="shared" si="0"/>
        <v>1.1199999999999974</v>
      </c>
    </row>
    <row r="21" spans="1:9" s="388" customFormat="1" ht="15.75" customHeight="1">
      <c r="A21" s="295" t="s">
        <v>300</v>
      </c>
      <c r="B21" s="296" t="s">
        <v>877</v>
      </c>
      <c r="C21" s="386">
        <v>9.66</v>
      </c>
      <c r="D21" s="346">
        <v>0.82</v>
      </c>
      <c r="E21" s="387">
        <v>8.42</v>
      </c>
      <c r="F21" s="346">
        <v>0</v>
      </c>
      <c r="G21" s="387">
        <v>1360</v>
      </c>
      <c r="H21" s="358">
        <v>8.44</v>
      </c>
      <c r="I21" s="387">
        <f t="shared" si="0"/>
        <v>0.8000000000000007</v>
      </c>
    </row>
    <row r="22" spans="1:9" s="388" customFormat="1" ht="15.75" customHeight="1">
      <c r="A22" s="295" t="s">
        <v>301</v>
      </c>
      <c r="B22" s="296" t="s">
        <v>878</v>
      </c>
      <c r="C22" s="386">
        <v>55.12</v>
      </c>
      <c r="D22" s="346">
        <v>2.7300000000000004</v>
      </c>
      <c r="E22" s="387">
        <v>48.02</v>
      </c>
      <c r="F22" s="346">
        <v>0</v>
      </c>
      <c r="G22" s="387">
        <v>1360</v>
      </c>
      <c r="H22" s="358">
        <v>44.57</v>
      </c>
      <c r="I22" s="387">
        <f t="shared" si="0"/>
        <v>6.18</v>
      </c>
    </row>
    <row r="23" spans="1:9" s="388" customFormat="1" ht="15.75" customHeight="1">
      <c r="A23" s="295" t="s">
        <v>329</v>
      </c>
      <c r="B23" s="296" t="s">
        <v>879</v>
      </c>
      <c r="C23" s="386">
        <v>43.21</v>
      </c>
      <c r="D23" s="346">
        <v>1.71</v>
      </c>
      <c r="E23" s="387">
        <v>37.64</v>
      </c>
      <c r="F23" s="346">
        <v>0</v>
      </c>
      <c r="G23" s="387">
        <v>1360</v>
      </c>
      <c r="H23" s="358">
        <v>38.94</v>
      </c>
      <c r="I23" s="387">
        <f t="shared" si="0"/>
        <v>0.4100000000000037</v>
      </c>
    </row>
    <row r="24" spans="1:9" s="388" customFormat="1" ht="15.75" customHeight="1">
      <c r="A24" s="295" t="s">
        <v>330</v>
      </c>
      <c r="B24" s="296" t="s">
        <v>880</v>
      </c>
      <c r="C24" s="386">
        <v>38.8</v>
      </c>
      <c r="D24" s="346">
        <v>8.52</v>
      </c>
      <c r="E24" s="387">
        <v>33.8</v>
      </c>
      <c r="F24" s="346">
        <v>0</v>
      </c>
      <c r="G24" s="387">
        <v>1360</v>
      </c>
      <c r="H24" s="358">
        <v>19.56</v>
      </c>
      <c r="I24" s="387">
        <f t="shared" si="0"/>
        <v>22.759999999999994</v>
      </c>
    </row>
    <row r="25" spans="1:9" s="388" customFormat="1" ht="15.75" customHeight="1">
      <c r="A25" s="295" t="s">
        <v>331</v>
      </c>
      <c r="B25" s="296" t="s">
        <v>881</v>
      </c>
      <c r="C25" s="386">
        <v>39.18</v>
      </c>
      <c r="D25" s="346">
        <v>3.34</v>
      </c>
      <c r="E25" s="387">
        <v>34.13</v>
      </c>
      <c r="F25" s="346">
        <v>0</v>
      </c>
      <c r="G25" s="387">
        <v>1360</v>
      </c>
      <c r="H25" s="358">
        <v>37.33</v>
      </c>
      <c r="I25" s="387">
        <f t="shared" si="0"/>
        <v>0.14000000000000057</v>
      </c>
    </row>
    <row r="26" spans="1:9" s="388" customFormat="1" ht="15.75" customHeight="1">
      <c r="A26" s="295" t="s">
        <v>332</v>
      </c>
      <c r="B26" s="296" t="s">
        <v>882</v>
      </c>
      <c r="C26" s="386">
        <v>26.47</v>
      </c>
      <c r="D26" s="346">
        <v>4.63</v>
      </c>
      <c r="E26" s="387">
        <v>23.06</v>
      </c>
      <c r="F26" s="346">
        <v>0</v>
      </c>
      <c r="G26" s="387">
        <v>1360</v>
      </c>
      <c r="H26" s="358">
        <v>27.35</v>
      </c>
      <c r="I26" s="387">
        <f t="shared" si="0"/>
        <v>0.3399999999999963</v>
      </c>
    </row>
    <row r="27" spans="1:9" s="388" customFormat="1" ht="15.75" customHeight="1">
      <c r="A27" s="295" t="s">
        <v>883</v>
      </c>
      <c r="B27" s="296" t="s">
        <v>884</v>
      </c>
      <c r="C27" s="386">
        <v>63.53</v>
      </c>
      <c r="D27" s="346">
        <v>3.41</v>
      </c>
      <c r="E27" s="387">
        <v>55.34</v>
      </c>
      <c r="F27" s="346">
        <v>0</v>
      </c>
      <c r="G27" s="387">
        <v>1360</v>
      </c>
      <c r="H27" s="358">
        <v>45</v>
      </c>
      <c r="I27" s="387">
        <f t="shared" si="0"/>
        <v>13.75</v>
      </c>
    </row>
    <row r="28" spans="1:9" s="388" customFormat="1" ht="15.75" customHeight="1">
      <c r="A28" s="295" t="s">
        <v>885</v>
      </c>
      <c r="B28" s="296" t="s">
        <v>886</v>
      </c>
      <c r="C28" s="386">
        <v>45.03</v>
      </c>
      <c r="D28" s="346">
        <v>1.45</v>
      </c>
      <c r="E28" s="387">
        <v>39.23</v>
      </c>
      <c r="F28" s="346">
        <v>0</v>
      </c>
      <c r="G28" s="387">
        <v>1360</v>
      </c>
      <c r="H28" s="358">
        <v>39.01</v>
      </c>
      <c r="I28" s="387">
        <f t="shared" si="0"/>
        <v>1.6700000000000017</v>
      </c>
    </row>
    <row r="29" spans="1:9" s="388" customFormat="1" ht="15.75" customHeight="1">
      <c r="A29" s="295" t="s">
        <v>887</v>
      </c>
      <c r="B29" s="296" t="s">
        <v>888</v>
      </c>
      <c r="C29" s="386">
        <v>65.49</v>
      </c>
      <c r="D29" s="346">
        <v>4.35</v>
      </c>
      <c r="E29" s="387">
        <v>57.05</v>
      </c>
      <c r="F29" s="346">
        <v>0</v>
      </c>
      <c r="G29" s="387">
        <v>1360</v>
      </c>
      <c r="H29" s="358">
        <v>52.45</v>
      </c>
      <c r="I29" s="387">
        <f t="shared" si="0"/>
        <v>8.949999999999996</v>
      </c>
    </row>
    <row r="30" spans="1:9" s="388" customFormat="1" ht="15.75" customHeight="1">
      <c r="A30" s="295" t="s">
        <v>889</v>
      </c>
      <c r="B30" s="296" t="s">
        <v>890</v>
      </c>
      <c r="C30" s="386">
        <v>50.35</v>
      </c>
      <c r="D30" s="346">
        <v>2.87</v>
      </c>
      <c r="E30" s="387">
        <v>43.86</v>
      </c>
      <c r="F30" s="346">
        <v>0</v>
      </c>
      <c r="G30" s="387">
        <v>1360</v>
      </c>
      <c r="H30" s="358">
        <v>46.72</v>
      </c>
      <c r="I30" s="387">
        <f t="shared" si="0"/>
        <v>0.00999999999999801</v>
      </c>
    </row>
    <row r="31" spans="1:9" s="388" customFormat="1" ht="15.75" customHeight="1">
      <c r="A31" s="295" t="s">
        <v>891</v>
      </c>
      <c r="B31" s="296" t="s">
        <v>892</v>
      </c>
      <c r="C31" s="386">
        <v>58.73</v>
      </c>
      <c r="D31" s="346">
        <v>3.7799999999999994</v>
      </c>
      <c r="E31" s="387">
        <v>51.16</v>
      </c>
      <c r="F31" s="346">
        <v>0</v>
      </c>
      <c r="G31" s="387">
        <v>1360</v>
      </c>
      <c r="H31" s="358">
        <v>36.95</v>
      </c>
      <c r="I31" s="387">
        <f t="shared" si="0"/>
        <v>17.989999999999995</v>
      </c>
    </row>
    <row r="32" spans="1:9" s="388" customFormat="1" ht="15.75" customHeight="1">
      <c r="A32" s="295" t="s">
        <v>893</v>
      </c>
      <c r="B32" s="296" t="s">
        <v>894</v>
      </c>
      <c r="C32" s="386">
        <v>52.25</v>
      </c>
      <c r="D32" s="346">
        <v>4.95</v>
      </c>
      <c r="E32" s="387">
        <v>45.52</v>
      </c>
      <c r="F32" s="346">
        <v>0</v>
      </c>
      <c r="G32" s="387">
        <v>1360</v>
      </c>
      <c r="H32" s="358">
        <v>47.87</v>
      </c>
      <c r="I32" s="387">
        <f t="shared" si="0"/>
        <v>2.6000000000000085</v>
      </c>
    </row>
    <row r="33" spans="1:9" s="388" customFormat="1" ht="15.75" customHeight="1">
      <c r="A33" s="295" t="s">
        <v>895</v>
      </c>
      <c r="B33" s="296" t="s">
        <v>896</v>
      </c>
      <c r="C33" s="386">
        <v>133.21</v>
      </c>
      <c r="D33" s="346">
        <v>14.34</v>
      </c>
      <c r="E33" s="387">
        <v>126.04</v>
      </c>
      <c r="F33" s="346">
        <v>0</v>
      </c>
      <c r="G33" s="387">
        <v>1360</v>
      </c>
      <c r="H33" s="358">
        <v>128.9</v>
      </c>
      <c r="I33" s="387">
        <f t="shared" si="0"/>
        <v>11.47999999999999</v>
      </c>
    </row>
    <row r="34" spans="1:9" s="388" customFormat="1" ht="15.75" customHeight="1">
      <c r="A34" s="295" t="s">
        <v>897</v>
      </c>
      <c r="B34" s="296" t="s">
        <v>898</v>
      </c>
      <c r="C34" s="386">
        <v>32.18</v>
      </c>
      <c r="D34" s="346">
        <v>3.07</v>
      </c>
      <c r="E34" s="387">
        <v>28.03</v>
      </c>
      <c r="F34" s="346">
        <v>0</v>
      </c>
      <c r="G34" s="387">
        <v>1360</v>
      </c>
      <c r="H34" s="358">
        <v>29.3</v>
      </c>
      <c r="I34" s="387">
        <f t="shared" si="0"/>
        <v>1.8000000000000007</v>
      </c>
    </row>
    <row r="35" spans="1:9" s="388" customFormat="1" ht="15.75" customHeight="1">
      <c r="A35" s="295" t="s">
        <v>899</v>
      </c>
      <c r="B35" s="296" t="s">
        <v>900</v>
      </c>
      <c r="C35" s="386">
        <v>43.06</v>
      </c>
      <c r="D35" s="346">
        <v>2.71</v>
      </c>
      <c r="E35" s="387">
        <v>37.5</v>
      </c>
      <c r="F35" s="346">
        <v>0</v>
      </c>
      <c r="G35" s="387">
        <v>1360</v>
      </c>
      <c r="H35" s="358">
        <v>40.13</v>
      </c>
      <c r="I35" s="387">
        <f t="shared" si="0"/>
        <v>0.0799999999999983</v>
      </c>
    </row>
    <row r="36" spans="1:9" s="388" customFormat="1" ht="15.75" customHeight="1">
      <c r="A36" s="295" t="s">
        <v>901</v>
      </c>
      <c r="B36" s="296" t="s">
        <v>902</v>
      </c>
      <c r="C36" s="386">
        <v>80.12</v>
      </c>
      <c r="D36" s="346">
        <v>6.35</v>
      </c>
      <c r="E36" s="387">
        <v>69.79</v>
      </c>
      <c r="F36" s="346">
        <v>0</v>
      </c>
      <c r="G36" s="387">
        <v>1360</v>
      </c>
      <c r="H36" s="358">
        <v>56.58</v>
      </c>
      <c r="I36" s="387">
        <f t="shared" si="0"/>
        <v>19.560000000000002</v>
      </c>
    </row>
    <row r="37" spans="1:9" s="388" customFormat="1" ht="15.75" customHeight="1">
      <c r="A37" s="295" t="s">
        <v>903</v>
      </c>
      <c r="B37" s="296" t="s">
        <v>904</v>
      </c>
      <c r="C37" s="386">
        <v>47.29</v>
      </c>
      <c r="D37" s="346">
        <v>5.42</v>
      </c>
      <c r="E37" s="387">
        <v>41.2</v>
      </c>
      <c r="F37" s="346">
        <v>0</v>
      </c>
      <c r="G37" s="387">
        <v>1360</v>
      </c>
      <c r="H37" s="358">
        <v>32.87</v>
      </c>
      <c r="I37" s="387">
        <f t="shared" si="0"/>
        <v>13.750000000000007</v>
      </c>
    </row>
    <row r="38" spans="1:9" ht="18" customHeight="1">
      <c r="A38" s="295" t="s">
        <v>905</v>
      </c>
      <c r="B38" s="296" t="s">
        <v>906</v>
      </c>
      <c r="C38" s="321">
        <v>34.91</v>
      </c>
      <c r="D38" s="321">
        <v>8.55</v>
      </c>
      <c r="E38" s="387">
        <v>30.42</v>
      </c>
      <c r="F38" s="346">
        <v>0</v>
      </c>
      <c r="G38" s="387">
        <v>1360</v>
      </c>
      <c r="H38" s="390">
        <v>33.34</v>
      </c>
      <c r="I38" s="387">
        <f t="shared" si="0"/>
        <v>5.6299999999999955</v>
      </c>
    </row>
    <row r="39" spans="1:9" ht="74.25" customHeight="1" hidden="1">
      <c r="A39" s="295" t="s">
        <v>907</v>
      </c>
      <c r="B39" s="297" t="s">
        <v>908</v>
      </c>
      <c r="C39" s="321">
        <v>0</v>
      </c>
      <c r="D39" s="321">
        <v>0</v>
      </c>
      <c r="E39" s="387">
        <v>0</v>
      </c>
      <c r="F39" s="346">
        <v>0</v>
      </c>
      <c r="G39" s="307"/>
      <c r="H39" s="390"/>
      <c r="I39" s="387">
        <f t="shared" si="0"/>
        <v>0</v>
      </c>
    </row>
    <row r="40" spans="1:9" ht="12" customHeight="1">
      <c r="A40" s="295" t="s">
        <v>909</v>
      </c>
      <c r="B40" s="297" t="s">
        <v>910</v>
      </c>
      <c r="C40" s="321">
        <v>0</v>
      </c>
      <c r="D40" s="321">
        <v>0</v>
      </c>
      <c r="E40" s="387">
        <v>0</v>
      </c>
      <c r="F40" s="346">
        <v>0</v>
      </c>
      <c r="G40" s="346">
        <v>0</v>
      </c>
      <c r="H40" s="390">
        <v>0</v>
      </c>
      <c r="I40" s="387">
        <f t="shared" si="0"/>
        <v>0</v>
      </c>
    </row>
    <row r="41" spans="1:9" ht="12.75">
      <c r="A41" s="295" t="s">
        <v>911</v>
      </c>
      <c r="B41" s="297" t="s">
        <v>912</v>
      </c>
      <c r="C41" s="321">
        <v>0</v>
      </c>
      <c r="D41" s="321">
        <v>0</v>
      </c>
      <c r="E41" s="387">
        <v>0</v>
      </c>
      <c r="F41" s="346">
        <v>0</v>
      </c>
      <c r="G41" s="346">
        <v>0</v>
      </c>
      <c r="H41" s="390">
        <v>0</v>
      </c>
      <c r="I41" s="387">
        <f t="shared" si="0"/>
        <v>0</v>
      </c>
    </row>
    <row r="42" spans="1:9" ht="15.75" customHeight="1">
      <c r="A42" s="295" t="s">
        <v>913</v>
      </c>
      <c r="B42" s="297" t="s">
        <v>914</v>
      </c>
      <c r="C42" s="321">
        <v>0</v>
      </c>
      <c r="D42" s="321">
        <v>0</v>
      </c>
      <c r="E42" s="387">
        <v>0</v>
      </c>
      <c r="F42" s="346">
        <v>0</v>
      </c>
      <c r="G42" s="346">
        <v>0</v>
      </c>
      <c r="H42" s="390">
        <v>0</v>
      </c>
      <c r="I42" s="387">
        <f t="shared" si="0"/>
        <v>0</v>
      </c>
    </row>
    <row r="43" spans="1:9" ht="12.75" customHeight="1">
      <c r="A43" s="295" t="s">
        <v>915</v>
      </c>
      <c r="B43" s="297" t="s">
        <v>916</v>
      </c>
      <c r="C43" s="321">
        <v>0</v>
      </c>
      <c r="D43" s="321">
        <v>0</v>
      </c>
      <c r="E43" s="387">
        <v>0</v>
      </c>
      <c r="F43" s="346">
        <v>0</v>
      </c>
      <c r="G43" s="346">
        <v>0</v>
      </c>
      <c r="H43" s="390">
        <v>0</v>
      </c>
      <c r="I43" s="387">
        <f t="shared" si="0"/>
        <v>0</v>
      </c>
    </row>
    <row r="44" spans="1:9" ht="12.75" customHeight="1">
      <c r="A44" s="295" t="s">
        <v>917</v>
      </c>
      <c r="B44" s="297" t="s">
        <v>918</v>
      </c>
      <c r="C44" s="321">
        <v>0</v>
      </c>
      <c r="D44" s="321">
        <v>0</v>
      </c>
      <c r="E44" s="387">
        <v>0</v>
      </c>
      <c r="F44" s="346">
        <v>0</v>
      </c>
      <c r="G44" s="346">
        <v>0</v>
      </c>
      <c r="H44" s="390">
        <v>0</v>
      </c>
      <c r="I44" s="387">
        <f t="shared" si="0"/>
        <v>0</v>
      </c>
    </row>
    <row r="45" spans="1:9" ht="12.75">
      <c r="A45" s="229" t="s">
        <v>19</v>
      </c>
      <c r="B45" s="307"/>
      <c r="C45" s="549">
        <f>SUM(C12:C44)</f>
        <v>1438.4000000000003</v>
      </c>
      <c r="D45" s="550">
        <f>SUM(D12:D44)</f>
        <v>171.08999999999997</v>
      </c>
      <c r="E45" s="550">
        <f>SUM(E12:E44)</f>
        <v>1253.02</v>
      </c>
      <c r="F45" s="321">
        <f>SUM(F12:F44)</f>
        <v>0</v>
      </c>
      <c r="G45" s="229">
        <v>1360</v>
      </c>
      <c r="H45" s="229">
        <f>SUM(H12:H44)</f>
        <v>1245.57</v>
      </c>
      <c r="I45" s="229">
        <f>SUM(I12:I44)</f>
        <v>178.53999999999996</v>
      </c>
    </row>
    <row r="46" ht="12.75">
      <c r="H46" s="536">
        <f>H45/C45</f>
        <v>0.8659413236929919</v>
      </c>
    </row>
    <row r="47" spans="3:9" ht="12.75">
      <c r="C47" s="460"/>
      <c r="E47" s="305"/>
      <c r="F47" s="305"/>
      <c r="G47" s="305"/>
      <c r="H47" s="309"/>
      <c r="I47" s="309"/>
    </row>
    <row r="48" spans="5:9" ht="12.75">
      <c r="E48" s="310"/>
      <c r="F48" s="310"/>
      <c r="G48" s="310"/>
      <c r="H48" s="305"/>
      <c r="I48" s="309"/>
    </row>
    <row r="49" spans="1:10" ht="12.75">
      <c r="A49" s="333" t="s">
        <v>12</v>
      </c>
      <c r="C49" s="452"/>
      <c r="E49" s="333"/>
      <c r="F49" s="333"/>
      <c r="G49" s="333"/>
      <c r="I49" s="670" t="s">
        <v>13</v>
      </c>
      <c r="J49" s="670"/>
    </row>
    <row r="50" spans="5:9" ht="12.75">
      <c r="E50" s="703" t="s">
        <v>14</v>
      </c>
      <c r="F50" s="703"/>
      <c r="G50" s="703"/>
      <c r="H50" s="703"/>
      <c r="I50" s="703"/>
    </row>
    <row r="51" spans="5:9" ht="12.75">
      <c r="E51" s="703" t="s">
        <v>20</v>
      </c>
      <c r="F51" s="703"/>
      <c r="G51" s="703"/>
      <c r="H51" s="703"/>
      <c r="I51" s="703"/>
    </row>
    <row r="52" spans="9:12" ht="12.75">
      <c r="I52" s="701" t="s">
        <v>86</v>
      </c>
      <c r="J52" s="701"/>
      <c r="K52" s="701"/>
      <c r="L52" s="701"/>
    </row>
  </sheetData>
  <sheetProtection/>
  <mergeCells count="7">
    <mergeCell ref="I52:L52"/>
    <mergeCell ref="D9:I9"/>
    <mergeCell ref="E50:I50"/>
    <mergeCell ref="E51:I51"/>
    <mergeCell ref="A5:I5"/>
    <mergeCell ref="I49:J49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6">
      <selection activeCell="O42" sqref="O42"/>
    </sheetView>
  </sheetViews>
  <sheetFormatPr defaultColWidth="9.140625" defaultRowHeight="12.75"/>
  <cols>
    <col min="1" max="1" width="14.7109375" style="0" bestFit="1" customWidth="1"/>
    <col min="2" max="2" width="24.00390625" style="0" customWidth="1"/>
    <col min="3" max="3" width="11.00390625" style="0" customWidth="1"/>
    <col min="7" max="7" width="15.7109375" style="0" customWidth="1"/>
    <col min="8" max="8" width="18.7109375" style="0" customWidth="1"/>
  </cols>
  <sheetData>
    <row r="1" spans="4:9" ht="15">
      <c r="D1" s="30"/>
      <c r="E1" s="30"/>
      <c r="F1" s="30"/>
      <c r="G1" s="15"/>
      <c r="H1" s="34" t="s">
        <v>69</v>
      </c>
      <c r="I1" s="30"/>
    </row>
    <row r="2" spans="1:9" ht="15">
      <c r="A2" s="693" t="s">
        <v>0</v>
      </c>
      <c r="B2" s="693"/>
      <c r="C2" s="693"/>
      <c r="D2" s="693"/>
      <c r="E2" s="693"/>
      <c r="F2" s="693"/>
      <c r="G2" s="693"/>
      <c r="H2" s="693"/>
      <c r="I2" s="37"/>
    </row>
    <row r="3" spans="1:9" ht="20.25">
      <c r="A3" s="618" t="s">
        <v>656</v>
      </c>
      <c r="B3" s="618"/>
      <c r="C3" s="618"/>
      <c r="D3" s="618"/>
      <c r="E3" s="618"/>
      <c r="F3" s="618"/>
      <c r="G3" s="618"/>
      <c r="H3" s="618"/>
      <c r="I3" s="36"/>
    </row>
    <row r="5" spans="1:9" ht="15.75">
      <c r="A5" s="619" t="s">
        <v>686</v>
      </c>
      <c r="B5" s="693"/>
      <c r="C5" s="693"/>
      <c r="D5" s="693"/>
      <c r="E5" s="693"/>
      <c r="F5" s="693"/>
      <c r="G5" s="693"/>
      <c r="H5" s="693"/>
      <c r="I5" s="15"/>
    </row>
    <row r="6" spans="1:9" ht="12.75">
      <c r="A6" s="15"/>
      <c r="B6" s="15"/>
      <c r="C6" s="15"/>
      <c r="D6" s="15"/>
      <c r="E6" s="15"/>
      <c r="F6" s="15"/>
      <c r="G6" s="15"/>
      <c r="H6" s="15"/>
      <c r="I6" s="15"/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spans="1:9" ht="12.75">
      <c r="A8" s="580" t="s">
        <v>919</v>
      </c>
      <c r="B8" s="580"/>
      <c r="C8" s="15"/>
      <c r="D8" s="15"/>
      <c r="E8" s="15"/>
      <c r="F8" s="15"/>
      <c r="G8" s="15"/>
      <c r="H8" s="28" t="s">
        <v>29</v>
      </c>
      <c r="I8" s="15"/>
    </row>
    <row r="9" spans="1:9" ht="15.75">
      <c r="A9" s="14"/>
      <c r="B9" s="15"/>
      <c r="C9" s="15"/>
      <c r="D9" s="91"/>
      <c r="E9" s="91"/>
      <c r="F9" s="13"/>
      <c r="G9" s="91" t="s">
        <v>825</v>
      </c>
      <c r="H9" s="91"/>
      <c r="I9" s="13"/>
    </row>
    <row r="10" spans="1:9" ht="76.5">
      <c r="A10" s="33"/>
      <c r="B10" s="5" t="s">
        <v>30</v>
      </c>
      <c r="C10" s="5" t="s">
        <v>687</v>
      </c>
      <c r="D10" s="5" t="s">
        <v>675</v>
      </c>
      <c r="E10" s="5" t="s">
        <v>230</v>
      </c>
      <c r="F10" s="5" t="s">
        <v>231</v>
      </c>
      <c r="G10" s="5" t="s">
        <v>75</v>
      </c>
      <c r="H10" s="5" t="s">
        <v>836</v>
      </c>
      <c r="I10" s="31"/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31"/>
    </row>
    <row r="12" spans="1:9" ht="16.5" customHeight="1">
      <c r="A12" s="25" t="s">
        <v>31</v>
      </c>
      <c r="B12" s="25" t="s">
        <v>32</v>
      </c>
      <c r="C12" s="573">
        <v>494.48</v>
      </c>
      <c r="D12" s="573">
        <v>351.96</v>
      </c>
      <c r="E12" s="573">
        <v>293.08</v>
      </c>
      <c r="F12" s="573">
        <v>0</v>
      </c>
      <c r="G12" s="759">
        <v>372</v>
      </c>
      <c r="H12" s="762">
        <f>D12+E12-G12</f>
        <v>273.03999999999996</v>
      </c>
      <c r="I12" s="15"/>
    </row>
    <row r="13" spans="1:9" ht="16.5" customHeight="1">
      <c r="A13" s="19"/>
      <c r="B13" s="19" t="s">
        <v>33</v>
      </c>
      <c r="C13" s="573"/>
      <c r="D13" s="573"/>
      <c r="E13" s="573"/>
      <c r="F13" s="573"/>
      <c r="G13" s="760"/>
      <c r="H13" s="763"/>
      <c r="I13" s="15"/>
    </row>
    <row r="14" spans="1:9" ht="16.5" customHeight="1">
      <c r="A14" s="19"/>
      <c r="B14" s="19" t="s">
        <v>194</v>
      </c>
      <c r="C14" s="573"/>
      <c r="D14" s="573"/>
      <c r="E14" s="573"/>
      <c r="F14" s="573"/>
      <c r="G14" s="760"/>
      <c r="H14" s="763"/>
      <c r="I14" s="15"/>
    </row>
    <row r="15" spans="1:9" ht="16.5" customHeight="1">
      <c r="A15" s="32"/>
      <c r="B15" s="32" t="s">
        <v>195</v>
      </c>
      <c r="C15" s="573"/>
      <c r="D15" s="573"/>
      <c r="E15" s="573"/>
      <c r="F15" s="573"/>
      <c r="G15" s="761"/>
      <c r="H15" s="764"/>
      <c r="I15" s="31"/>
    </row>
    <row r="16" spans="1:10" ht="16.5" customHeight="1">
      <c r="A16" s="32"/>
      <c r="B16" s="33" t="s">
        <v>34</v>
      </c>
      <c r="C16" s="391">
        <f aca="true" t="shared" si="0" ref="C16:H16">C12</f>
        <v>494.48</v>
      </c>
      <c r="D16" s="391">
        <f t="shared" si="0"/>
        <v>351.96</v>
      </c>
      <c r="E16" s="391">
        <f t="shared" si="0"/>
        <v>293.08</v>
      </c>
      <c r="F16" s="391">
        <f t="shared" si="0"/>
        <v>0</v>
      </c>
      <c r="G16" s="391">
        <f t="shared" si="0"/>
        <v>372</v>
      </c>
      <c r="H16" s="391">
        <f t="shared" si="0"/>
        <v>273.03999999999996</v>
      </c>
      <c r="I16" s="31"/>
      <c r="J16" s="554">
        <f>D16+E16</f>
        <v>645.04</v>
      </c>
    </row>
    <row r="17" spans="1:9" ht="16.5" customHeight="1">
      <c r="A17" s="33" t="s">
        <v>35</v>
      </c>
      <c r="B17" s="33" t="s">
        <v>229</v>
      </c>
      <c r="C17" s="753">
        <v>494.46</v>
      </c>
      <c r="D17" s="754">
        <v>50</v>
      </c>
      <c r="E17" s="753">
        <v>293.07</v>
      </c>
      <c r="F17" s="753">
        <v>0</v>
      </c>
      <c r="G17" s="755">
        <v>211.84</v>
      </c>
      <c r="H17" s="758">
        <f>D17+E17-G17</f>
        <v>131.23</v>
      </c>
      <c r="I17" s="31"/>
    </row>
    <row r="18" spans="1:9" ht="16.5" customHeight="1">
      <c r="A18" s="19"/>
      <c r="B18" s="128" t="s">
        <v>197</v>
      </c>
      <c r="C18" s="753"/>
      <c r="D18" s="754"/>
      <c r="E18" s="753"/>
      <c r="F18" s="753"/>
      <c r="G18" s="756"/>
      <c r="H18" s="673"/>
      <c r="I18" s="15"/>
    </row>
    <row r="19" spans="1:9" ht="16.5" customHeight="1">
      <c r="A19" s="19"/>
      <c r="B19" s="32" t="s">
        <v>36</v>
      </c>
      <c r="C19" s="753"/>
      <c r="D19" s="754"/>
      <c r="E19" s="753"/>
      <c r="F19" s="753"/>
      <c r="G19" s="756"/>
      <c r="H19" s="673"/>
      <c r="I19" s="15"/>
    </row>
    <row r="20" spans="1:9" ht="16.5" customHeight="1">
      <c r="A20" s="19"/>
      <c r="B20" s="32" t="s">
        <v>198</v>
      </c>
      <c r="C20" s="753"/>
      <c r="D20" s="754"/>
      <c r="E20" s="753"/>
      <c r="F20" s="753"/>
      <c r="G20" s="756"/>
      <c r="H20" s="673"/>
      <c r="I20" s="15"/>
    </row>
    <row r="21" spans="1:9" ht="16.5" customHeight="1">
      <c r="A21" s="32"/>
      <c r="B21" s="32" t="s">
        <v>37</v>
      </c>
      <c r="C21" s="753"/>
      <c r="D21" s="754"/>
      <c r="E21" s="753"/>
      <c r="F21" s="753"/>
      <c r="G21" s="756"/>
      <c r="H21" s="673"/>
      <c r="I21" s="31"/>
    </row>
    <row r="22" spans="1:9" ht="16.5" customHeight="1">
      <c r="A22" s="32"/>
      <c r="B22" s="32" t="s">
        <v>196</v>
      </c>
      <c r="C22" s="753"/>
      <c r="D22" s="754"/>
      <c r="E22" s="753"/>
      <c r="F22" s="753"/>
      <c r="G22" s="756"/>
      <c r="H22" s="673"/>
      <c r="I22" s="31"/>
    </row>
    <row r="23" spans="1:9" ht="16.5" customHeight="1">
      <c r="A23" s="32"/>
      <c r="B23" s="32" t="s">
        <v>199</v>
      </c>
      <c r="C23" s="753"/>
      <c r="D23" s="754"/>
      <c r="E23" s="753"/>
      <c r="F23" s="753"/>
      <c r="G23" s="756"/>
      <c r="H23" s="673"/>
      <c r="I23" s="31"/>
    </row>
    <row r="24" spans="1:9" ht="16.5" customHeight="1">
      <c r="A24" s="33"/>
      <c r="B24" s="32" t="s">
        <v>200</v>
      </c>
      <c r="C24" s="753"/>
      <c r="D24" s="754"/>
      <c r="E24" s="753"/>
      <c r="F24" s="753"/>
      <c r="G24" s="757"/>
      <c r="H24" s="674"/>
      <c r="I24" s="31"/>
    </row>
    <row r="25" spans="1:10" ht="16.5" customHeight="1">
      <c r="A25" s="33"/>
      <c r="B25" s="33" t="s">
        <v>34</v>
      </c>
      <c r="C25" s="391">
        <f aca="true" t="shared" si="1" ref="C25:H25">C17</f>
        <v>494.46</v>
      </c>
      <c r="D25" s="530">
        <f t="shared" si="1"/>
        <v>50</v>
      </c>
      <c r="E25" s="391">
        <f t="shared" si="1"/>
        <v>293.07</v>
      </c>
      <c r="F25" s="391">
        <f t="shared" si="1"/>
        <v>0</v>
      </c>
      <c r="G25" s="391">
        <f t="shared" si="1"/>
        <v>211.84</v>
      </c>
      <c r="H25" s="391">
        <f t="shared" si="1"/>
        <v>131.23</v>
      </c>
      <c r="I25" s="31"/>
      <c r="J25" s="555">
        <f>D25+E25</f>
        <v>343.07</v>
      </c>
    </row>
    <row r="26" spans="1:9" ht="16.5" customHeight="1">
      <c r="A26" s="19"/>
      <c r="B26" s="25" t="s">
        <v>38</v>
      </c>
      <c r="C26" s="551">
        <f aca="true" t="shared" si="2" ref="C26:H26">C16+C25</f>
        <v>988.94</v>
      </c>
      <c r="D26" s="551">
        <f t="shared" si="2"/>
        <v>401.96</v>
      </c>
      <c r="E26" s="551">
        <f t="shared" si="2"/>
        <v>586.15</v>
      </c>
      <c r="F26" s="391">
        <f t="shared" si="2"/>
        <v>0</v>
      </c>
      <c r="G26" s="391">
        <f t="shared" si="2"/>
        <v>583.84</v>
      </c>
      <c r="H26" s="391">
        <f t="shared" si="2"/>
        <v>404.27</v>
      </c>
      <c r="I26" s="15"/>
    </row>
    <row r="27" spans="1:9" ht="12.7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2.75">
      <c r="A28" s="31"/>
      <c r="B28" s="31"/>
      <c r="C28" s="512"/>
      <c r="D28" s="512"/>
      <c r="E28" s="31"/>
      <c r="F28" s="31"/>
      <c r="G28" s="563">
        <f>G26/C26</f>
        <v>0.5903694865209214</v>
      </c>
      <c r="H28" s="31"/>
      <c r="I28" s="31"/>
    </row>
    <row r="29" spans="1:9" ht="12.75">
      <c r="A29" s="272"/>
      <c r="B29" s="272"/>
      <c r="G29" s="752" t="s">
        <v>13</v>
      </c>
      <c r="H29" s="752"/>
      <c r="I29" s="15"/>
    </row>
    <row r="30" spans="1:9" ht="12.75">
      <c r="A30" s="272" t="s">
        <v>12</v>
      </c>
      <c r="C30" s="1"/>
      <c r="D30" s="581" t="s">
        <v>13</v>
      </c>
      <c r="E30" s="581"/>
      <c r="F30" s="14"/>
      <c r="G30" s="537" t="s">
        <v>14</v>
      </c>
      <c r="H30" s="537"/>
      <c r="I30" s="15"/>
    </row>
    <row r="31" spans="1:9" ht="12.75">
      <c r="A31" s="272"/>
      <c r="B31" s="272"/>
      <c r="C31" s="687" t="s">
        <v>997</v>
      </c>
      <c r="D31" s="687"/>
      <c r="E31" s="687"/>
      <c r="F31" s="687"/>
      <c r="G31" s="537" t="s">
        <v>998</v>
      </c>
      <c r="H31" s="537"/>
      <c r="I31" s="15"/>
    </row>
    <row r="32" spans="7:9" ht="12.75">
      <c r="G32" s="274" t="s">
        <v>86</v>
      </c>
      <c r="H32" s="275"/>
      <c r="I32" s="30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</sheetData>
  <sheetProtection/>
  <mergeCells count="19">
    <mergeCell ref="A2:H2"/>
    <mergeCell ref="A3:H3"/>
    <mergeCell ref="A5:H5"/>
    <mergeCell ref="A8:B8"/>
    <mergeCell ref="C12:C15"/>
    <mergeCell ref="D12:D15"/>
    <mergeCell ref="E12:E15"/>
    <mergeCell ref="F12:F15"/>
    <mergeCell ref="G12:G15"/>
    <mergeCell ref="H12:H15"/>
    <mergeCell ref="G29:H29"/>
    <mergeCell ref="D30:E30"/>
    <mergeCell ref="C31:F31"/>
    <mergeCell ref="C17:C24"/>
    <mergeCell ref="D17:D24"/>
    <mergeCell ref="E17:E24"/>
    <mergeCell ref="F17:F24"/>
    <mergeCell ref="G17:G24"/>
    <mergeCell ref="H17:H2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115" zoomScaleNormal="115" zoomScaleSheetLayoutView="85" zoomScalePageLayoutView="0" workbookViewId="0" topLeftCell="A29">
      <selection activeCell="D46" sqref="D46"/>
    </sheetView>
  </sheetViews>
  <sheetFormatPr defaultColWidth="9.140625" defaultRowHeight="12.75"/>
  <cols>
    <col min="1" max="1" width="9.140625" style="300" customWidth="1"/>
    <col min="2" max="2" width="19.28125" style="300" customWidth="1"/>
    <col min="3" max="3" width="28.421875" style="300" customWidth="1"/>
    <col min="4" max="4" width="27.7109375" style="300" customWidth="1"/>
    <col min="5" max="5" width="30.28125" style="300" customWidth="1"/>
    <col min="6" max="16384" width="9.140625" style="300" customWidth="1"/>
  </cols>
  <sheetData>
    <row r="1" spans="5:6" s="299" customFormat="1" ht="15">
      <c r="E1" s="369" t="s">
        <v>527</v>
      </c>
      <c r="F1" s="334"/>
    </row>
    <row r="2" spans="4:6" s="299" customFormat="1" ht="15">
      <c r="D2" s="301" t="s">
        <v>0</v>
      </c>
      <c r="E2" s="301"/>
      <c r="F2" s="301"/>
    </row>
    <row r="3" spans="2:6" s="299" customFormat="1" ht="20.25">
      <c r="B3" s="367"/>
      <c r="C3" s="708" t="s">
        <v>656</v>
      </c>
      <c r="D3" s="708"/>
      <c r="E3" s="708"/>
      <c r="F3" s="302"/>
    </row>
    <row r="4" s="299" customFormat="1" ht="10.5" customHeight="1"/>
    <row r="5" spans="1:5" ht="30.75" customHeight="1">
      <c r="A5" s="751" t="s">
        <v>688</v>
      </c>
      <c r="B5" s="751"/>
      <c r="C5" s="751"/>
      <c r="D5" s="751"/>
      <c r="E5" s="751"/>
    </row>
    <row r="7" ht="0.75" customHeight="1"/>
    <row r="8" spans="1:2" ht="12.75">
      <c r="A8" s="701" t="s">
        <v>919</v>
      </c>
      <c r="B8" s="701"/>
    </row>
    <row r="9" spans="4:18" ht="12.75">
      <c r="D9" s="768" t="s">
        <v>828</v>
      </c>
      <c r="E9" s="768"/>
      <c r="Q9" s="307"/>
      <c r="R9" s="309"/>
    </row>
    <row r="10" spans="1:18" ht="26.25" customHeight="1">
      <c r="A10" s="713" t="s">
        <v>2</v>
      </c>
      <c r="B10" s="713" t="s">
        <v>3</v>
      </c>
      <c r="C10" s="765" t="s">
        <v>523</v>
      </c>
      <c r="D10" s="766"/>
      <c r="E10" s="767"/>
      <c r="Q10" s="309"/>
      <c r="R10" s="309"/>
    </row>
    <row r="11" spans="1:5" ht="56.25" customHeight="1">
      <c r="A11" s="713"/>
      <c r="B11" s="713"/>
      <c r="C11" s="24" t="s">
        <v>525</v>
      </c>
      <c r="D11" s="24" t="s">
        <v>526</v>
      </c>
      <c r="E11" s="379" t="s">
        <v>524</v>
      </c>
    </row>
    <row r="12" spans="1:5" s="388" customFormat="1" ht="15.75" customHeight="1">
      <c r="A12" s="389">
        <v>1</v>
      </c>
      <c r="B12" s="348">
        <v>2</v>
      </c>
      <c r="C12" s="389">
        <v>3</v>
      </c>
      <c r="D12" s="348">
        <v>4</v>
      </c>
      <c r="E12" s="389">
        <v>5</v>
      </c>
    </row>
    <row r="13" spans="1:5" s="388" customFormat="1" ht="15.75" customHeight="1">
      <c r="A13" s="295" t="s">
        <v>273</v>
      </c>
      <c r="B13" s="296" t="s">
        <v>868</v>
      </c>
      <c r="C13" s="386">
        <v>1</v>
      </c>
      <c r="D13" s="346">
        <v>12</v>
      </c>
      <c r="E13" s="386">
        <v>0</v>
      </c>
    </row>
    <row r="14" spans="1:5" s="388" customFormat="1" ht="15.75" customHeight="1">
      <c r="A14" s="295" t="s">
        <v>274</v>
      </c>
      <c r="B14" s="296" t="s">
        <v>869</v>
      </c>
      <c r="C14" s="386">
        <v>1</v>
      </c>
      <c r="D14" s="346">
        <v>12</v>
      </c>
      <c r="E14" s="386">
        <v>724</v>
      </c>
    </row>
    <row r="15" spans="1:5" s="388" customFormat="1" ht="15.75" customHeight="1">
      <c r="A15" s="295" t="s">
        <v>275</v>
      </c>
      <c r="B15" s="296" t="s">
        <v>870</v>
      </c>
      <c r="C15" s="386">
        <v>1</v>
      </c>
      <c r="D15" s="346">
        <v>12</v>
      </c>
      <c r="E15" s="386">
        <v>510</v>
      </c>
    </row>
    <row r="16" spans="1:5" s="388" customFormat="1" ht="15.75" customHeight="1">
      <c r="A16" s="295" t="s">
        <v>276</v>
      </c>
      <c r="B16" s="296" t="s">
        <v>871</v>
      </c>
      <c r="C16" s="386">
        <v>1</v>
      </c>
      <c r="D16" s="346">
        <v>12</v>
      </c>
      <c r="E16" s="386">
        <v>9382</v>
      </c>
    </row>
    <row r="17" spans="1:5" s="388" customFormat="1" ht="15.75" customHeight="1">
      <c r="A17" s="295" t="s">
        <v>277</v>
      </c>
      <c r="B17" s="296" t="s">
        <v>872</v>
      </c>
      <c r="C17" s="386">
        <v>1</v>
      </c>
      <c r="D17" s="346">
        <v>12</v>
      </c>
      <c r="E17" s="386">
        <v>0</v>
      </c>
    </row>
    <row r="18" spans="1:5" s="388" customFormat="1" ht="15.75" customHeight="1">
      <c r="A18" s="295" t="s">
        <v>278</v>
      </c>
      <c r="B18" s="296" t="s">
        <v>873</v>
      </c>
      <c r="C18" s="386">
        <v>1</v>
      </c>
      <c r="D18" s="346">
        <v>12</v>
      </c>
      <c r="E18" s="386">
        <v>3292</v>
      </c>
    </row>
    <row r="19" spans="1:5" s="388" customFormat="1" ht="15.75" customHeight="1">
      <c r="A19" s="295" t="s">
        <v>279</v>
      </c>
      <c r="B19" s="296" t="s">
        <v>874</v>
      </c>
      <c r="C19" s="386">
        <v>1</v>
      </c>
      <c r="D19" s="346">
        <v>12</v>
      </c>
      <c r="E19" s="386">
        <v>16</v>
      </c>
    </row>
    <row r="20" spans="1:5" s="388" customFormat="1" ht="15.75" customHeight="1">
      <c r="A20" s="295" t="s">
        <v>280</v>
      </c>
      <c r="B20" s="296" t="s">
        <v>875</v>
      </c>
      <c r="C20" s="386">
        <v>1</v>
      </c>
      <c r="D20" s="346">
        <v>12</v>
      </c>
      <c r="E20" s="386">
        <v>4485</v>
      </c>
    </row>
    <row r="21" spans="1:5" s="388" customFormat="1" ht="15.75" customHeight="1">
      <c r="A21" s="295" t="s">
        <v>299</v>
      </c>
      <c r="B21" s="296" t="s">
        <v>876</v>
      </c>
      <c r="C21" s="386">
        <v>1</v>
      </c>
      <c r="D21" s="346">
        <v>12</v>
      </c>
      <c r="E21" s="386">
        <v>5007</v>
      </c>
    </row>
    <row r="22" spans="1:5" s="388" customFormat="1" ht="15.75" customHeight="1">
      <c r="A22" s="295" t="s">
        <v>300</v>
      </c>
      <c r="B22" s="296" t="s">
        <v>877</v>
      </c>
      <c r="C22" s="386">
        <v>1</v>
      </c>
      <c r="D22" s="346">
        <v>12</v>
      </c>
      <c r="E22" s="386">
        <v>2124</v>
      </c>
    </row>
    <row r="23" spans="1:5" s="388" customFormat="1" ht="15.75" customHeight="1">
      <c r="A23" s="295" t="s">
        <v>301</v>
      </c>
      <c r="B23" s="296" t="s">
        <v>878</v>
      </c>
      <c r="C23" s="386">
        <v>1</v>
      </c>
      <c r="D23" s="346">
        <v>12</v>
      </c>
      <c r="E23" s="386">
        <v>1889</v>
      </c>
    </row>
    <row r="24" spans="1:5" s="388" customFormat="1" ht="15.75" customHeight="1">
      <c r="A24" s="295" t="s">
        <v>329</v>
      </c>
      <c r="B24" s="296" t="s">
        <v>879</v>
      </c>
      <c r="C24" s="386">
        <v>1</v>
      </c>
      <c r="D24" s="346">
        <v>12</v>
      </c>
      <c r="E24" s="386">
        <v>4584</v>
      </c>
    </row>
    <row r="25" spans="1:5" s="388" customFormat="1" ht="15.75" customHeight="1">
      <c r="A25" s="295" t="s">
        <v>330</v>
      </c>
      <c r="B25" s="296" t="s">
        <v>880</v>
      </c>
      <c r="C25" s="386">
        <v>1</v>
      </c>
      <c r="D25" s="346">
        <v>12</v>
      </c>
      <c r="E25" s="386">
        <v>16692</v>
      </c>
    </row>
    <row r="26" spans="1:5" s="388" customFormat="1" ht="15.75" customHeight="1">
      <c r="A26" s="295" t="s">
        <v>331</v>
      </c>
      <c r="B26" s="296" t="s">
        <v>881</v>
      </c>
      <c r="C26" s="386">
        <v>1</v>
      </c>
      <c r="D26" s="346">
        <v>12</v>
      </c>
      <c r="E26" s="386">
        <v>5237</v>
      </c>
    </row>
    <row r="27" spans="1:5" s="388" customFormat="1" ht="15.75" customHeight="1">
      <c r="A27" s="295" t="s">
        <v>332</v>
      </c>
      <c r="B27" s="296" t="s">
        <v>882</v>
      </c>
      <c r="C27" s="386">
        <v>1</v>
      </c>
      <c r="D27" s="346">
        <v>12</v>
      </c>
      <c r="E27" s="386">
        <v>177</v>
      </c>
    </row>
    <row r="28" spans="1:5" s="388" customFormat="1" ht="15.75" customHeight="1">
      <c r="A28" s="295" t="s">
        <v>883</v>
      </c>
      <c r="B28" s="296" t="s">
        <v>884</v>
      </c>
      <c r="C28" s="386">
        <v>1</v>
      </c>
      <c r="D28" s="346">
        <v>12</v>
      </c>
      <c r="E28" s="386">
        <v>3630</v>
      </c>
    </row>
    <row r="29" spans="1:5" s="388" customFormat="1" ht="15.75" customHeight="1">
      <c r="A29" s="295" t="s">
        <v>885</v>
      </c>
      <c r="B29" s="296" t="s">
        <v>886</v>
      </c>
      <c r="C29" s="386">
        <v>1</v>
      </c>
      <c r="D29" s="346">
        <v>12</v>
      </c>
      <c r="E29" s="386">
        <v>12898</v>
      </c>
    </row>
    <row r="30" spans="1:5" s="388" customFormat="1" ht="15.75" customHeight="1">
      <c r="A30" s="295" t="s">
        <v>887</v>
      </c>
      <c r="B30" s="296" t="s">
        <v>888</v>
      </c>
      <c r="C30" s="386">
        <v>1</v>
      </c>
      <c r="D30" s="346">
        <v>12</v>
      </c>
      <c r="E30" s="386">
        <v>23023</v>
      </c>
    </row>
    <row r="31" spans="1:5" s="388" customFormat="1" ht="15.75" customHeight="1">
      <c r="A31" s="295" t="s">
        <v>889</v>
      </c>
      <c r="B31" s="296" t="s">
        <v>890</v>
      </c>
      <c r="C31" s="386">
        <v>1</v>
      </c>
      <c r="D31" s="346">
        <v>12</v>
      </c>
      <c r="E31" s="386">
        <v>2</v>
      </c>
    </row>
    <row r="32" spans="1:5" s="388" customFormat="1" ht="15.75" customHeight="1">
      <c r="A32" s="295" t="s">
        <v>891</v>
      </c>
      <c r="B32" s="296" t="s">
        <v>892</v>
      </c>
      <c r="C32" s="386">
        <v>1</v>
      </c>
      <c r="D32" s="346">
        <v>12</v>
      </c>
      <c r="E32" s="386">
        <v>0</v>
      </c>
    </row>
    <row r="33" spans="1:5" s="388" customFormat="1" ht="15.75" customHeight="1">
      <c r="A33" s="295" t="s">
        <v>893</v>
      </c>
      <c r="B33" s="296" t="s">
        <v>894</v>
      </c>
      <c r="C33" s="386">
        <v>1</v>
      </c>
      <c r="D33" s="346">
        <v>12</v>
      </c>
      <c r="E33" s="386">
        <v>193</v>
      </c>
    </row>
    <row r="34" spans="1:5" s="388" customFormat="1" ht="15.75" customHeight="1">
      <c r="A34" s="295" t="s">
        <v>895</v>
      </c>
      <c r="B34" s="296" t="s">
        <v>896</v>
      </c>
      <c r="C34" s="386">
        <v>1</v>
      </c>
      <c r="D34" s="346">
        <v>12</v>
      </c>
      <c r="E34" s="386">
        <v>1690</v>
      </c>
    </row>
    <row r="35" spans="1:5" s="388" customFormat="1" ht="15.75" customHeight="1">
      <c r="A35" s="295" t="s">
        <v>897</v>
      </c>
      <c r="B35" s="296" t="s">
        <v>898</v>
      </c>
      <c r="C35" s="386">
        <v>1</v>
      </c>
      <c r="D35" s="346">
        <v>12</v>
      </c>
      <c r="E35" s="386">
        <v>981</v>
      </c>
    </row>
    <row r="36" spans="1:5" s="388" customFormat="1" ht="15.75" customHeight="1">
      <c r="A36" s="295" t="s">
        <v>899</v>
      </c>
      <c r="B36" s="296" t="s">
        <v>900</v>
      </c>
      <c r="C36" s="386">
        <v>1</v>
      </c>
      <c r="D36" s="346">
        <v>12</v>
      </c>
      <c r="E36" s="386">
        <v>3761</v>
      </c>
    </row>
    <row r="37" spans="1:5" s="388" customFormat="1" ht="15.75" customHeight="1">
      <c r="A37" s="295" t="s">
        <v>901</v>
      </c>
      <c r="B37" s="296" t="s">
        <v>902</v>
      </c>
      <c r="C37" s="386">
        <v>1</v>
      </c>
      <c r="D37" s="346">
        <v>12</v>
      </c>
      <c r="E37" s="386">
        <v>1587</v>
      </c>
    </row>
    <row r="38" spans="1:5" s="388" customFormat="1" ht="15.75" customHeight="1">
      <c r="A38" s="295" t="s">
        <v>903</v>
      </c>
      <c r="B38" s="296" t="s">
        <v>904</v>
      </c>
      <c r="C38" s="386">
        <v>1</v>
      </c>
      <c r="D38" s="346">
        <v>12</v>
      </c>
      <c r="E38" s="386">
        <v>4926</v>
      </c>
    </row>
    <row r="39" spans="1:5" ht="18" customHeight="1">
      <c r="A39" s="295" t="s">
        <v>905</v>
      </c>
      <c r="B39" s="296" t="s">
        <v>906</v>
      </c>
      <c r="C39" s="386">
        <v>1</v>
      </c>
      <c r="D39" s="346">
        <v>12</v>
      </c>
      <c r="E39" s="321">
        <v>0</v>
      </c>
    </row>
    <row r="40" spans="1:5" ht="74.25" customHeight="1" hidden="1">
      <c r="A40" s="295" t="s">
        <v>907</v>
      </c>
      <c r="B40" s="297" t="s">
        <v>908</v>
      </c>
      <c r="C40" s="307"/>
      <c r="D40" s="307"/>
      <c r="E40" s="321">
        <v>0</v>
      </c>
    </row>
    <row r="41" spans="1:5" ht="12" customHeight="1">
      <c r="A41" s="295" t="s">
        <v>909</v>
      </c>
      <c r="B41" s="297" t="s">
        <v>910</v>
      </c>
      <c r="C41" s="321">
        <v>0</v>
      </c>
      <c r="D41" s="321">
        <v>0</v>
      </c>
      <c r="E41" s="321">
        <v>0</v>
      </c>
    </row>
    <row r="42" spans="1:5" ht="12.75">
      <c r="A42" s="295" t="s">
        <v>911</v>
      </c>
      <c r="B42" s="297" t="s">
        <v>912</v>
      </c>
      <c r="C42" s="321">
        <v>0</v>
      </c>
      <c r="D42" s="321">
        <v>0</v>
      </c>
      <c r="E42" s="321">
        <v>0</v>
      </c>
    </row>
    <row r="43" spans="1:5" ht="15.75" customHeight="1">
      <c r="A43" s="295" t="s">
        <v>913</v>
      </c>
      <c r="B43" s="297" t="s">
        <v>914</v>
      </c>
      <c r="C43" s="321">
        <v>0</v>
      </c>
      <c r="D43" s="321">
        <v>0</v>
      </c>
      <c r="E43" s="321">
        <v>0</v>
      </c>
    </row>
    <row r="44" spans="1:5" ht="12.75" customHeight="1">
      <c r="A44" s="295" t="s">
        <v>915</v>
      </c>
      <c r="B44" s="297" t="s">
        <v>916</v>
      </c>
      <c r="C44" s="321">
        <v>0</v>
      </c>
      <c r="D44" s="321">
        <v>0</v>
      </c>
      <c r="E44" s="321">
        <v>0</v>
      </c>
    </row>
    <row r="45" spans="1:5" ht="12.75" customHeight="1">
      <c r="A45" s="295" t="s">
        <v>917</v>
      </c>
      <c r="B45" s="297" t="s">
        <v>918</v>
      </c>
      <c r="C45" s="321">
        <v>0</v>
      </c>
      <c r="D45" s="321">
        <v>0</v>
      </c>
      <c r="E45" s="321">
        <v>0</v>
      </c>
    </row>
    <row r="46" spans="1:5" ht="12.75">
      <c r="A46" s="229" t="s">
        <v>19</v>
      </c>
      <c r="B46" s="307"/>
      <c r="C46" s="307"/>
      <c r="D46" s="307">
        <f>SUM(D13:D45)</f>
        <v>324</v>
      </c>
      <c r="E46" s="229">
        <f>SUM(E13:E45)</f>
        <v>106810</v>
      </c>
    </row>
    <row r="47" ht="12.75">
      <c r="E47" s="305"/>
    </row>
    <row r="48" ht="12.75">
      <c r="E48" s="310"/>
    </row>
    <row r="49" spans="1:6" ht="12.75">
      <c r="A49" s="333" t="s">
        <v>12</v>
      </c>
      <c r="E49" s="333"/>
      <c r="F49" s="509"/>
    </row>
    <row r="50" ht="12.75" customHeight="1">
      <c r="E50" s="508" t="s">
        <v>14</v>
      </c>
    </row>
    <row r="51" ht="12.75" customHeight="1">
      <c r="E51" s="508" t="s">
        <v>20</v>
      </c>
    </row>
    <row r="52" spans="6:8" ht="12.75">
      <c r="F52" s="701"/>
      <c r="G52" s="701"/>
      <c r="H52" s="701"/>
    </row>
  </sheetData>
  <sheetProtection/>
  <mergeCells count="8">
    <mergeCell ref="C3:E3"/>
    <mergeCell ref="A5:E5"/>
    <mergeCell ref="F52:H52"/>
    <mergeCell ref="C10:E10"/>
    <mergeCell ref="D9:E9"/>
    <mergeCell ref="B10:B11"/>
    <mergeCell ref="A10:A11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zoomScalePageLayoutView="0" workbookViewId="0" topLeftCell="A1">
      <selection activeCell="Q9" sqref="Q9"/>
    </sheetView>
  </sheetViews>
  <sheetFormatPr defaultColWidth="9.140625" defaultRowHeight="12.75"/>
  <sheetData>
    <row r="2" ht="12.75">
      <c r="B2" s="14"/>
    </row>
    <row r="4" spans="2:8" ht="12.75" customHeight="1">
      <c r="B4" s="568"/>
      <c r="C4" s="568"/>
      <c r="D4" s="568"/>
      <c r="E4" s="568"/>
      <c r="F4" s="568"/>
      <c r="G4" s="568"/>
      <c r="H4" s="568"/>
    </row>
    <row r="5" spans="2:8" ht="12.75" customHeight="1">
      <c r="B5" s="568"/>
      <c r="C5" s="568"/>
      <c r="D5" s="568"/>
      <c r="E5" s="568"/>
      <c r="F5" s="568"/>
      <c r="G5" s="568"/>
      <c r="H5" s="568"/>
    </row>
    <row r="6" spans="2:8" ht="12.75" customHeight="1">
      <c r="B6" s="568"/>
      <c r="C6" s="568"/>
      <c r="D6" s="568"/>
      <c r="E6" s="568"/>
      <c r="F6" s="568"/>
      <c r="G6" s="568"/>
      <c r="H6" s="568"/>
    </row>
    <row r="7" spans="2:8" ht="12.75" customHeight="1">
      <c r="B7" s="568"/>
      <c r="C7" s="568"/>
      <c r="D7" s="568"/>
      <c r="E7" s="568"/>
      <c r="F7" s="568"/>
      <c r="G7" s="568"/>
      <c r="H7" s="568"/>
    </row>
    <row r="8" spans="2:8" ht="12.75" customHeight="1">
      <c r="B8" s="568"/>
      <c r="C8" s="568"/>
      <c r="D8" s="568"/>
      <c r="E8" s="568"/>
      <c r="F8" s="568"/>
      <c r="G8" s="568"/>
      <c r="H8" s="568"/>
    </row>
    <row r="9" spans="2:8" ht="12.75" customHeight="1">
      <c r="B9" s="568"/>
      <c r="C9" s="568"/>
      <c r="D9" s="568"/>
      <c r="E9" s="568"/>
      <c r="F9" s="568"/>
      <c r="G9" s="568"/>
      <c r="H9" s="568"/>
    </row>
    <row r="10" spans="2:8" ht="12.75" customHeight="1">
      <c r="B10" s="568"/>
      <c r="C10" s="568"/>
      <c r="D10" s="568"/>
      <c r="E10" s="568"/>
      <c r="F10" s="568"/>
      <c r="G10" s="568"/>
      <c r="H10" s="568"/>
    </row>
    <row r="11" spans="2:8" ht="12.75" customHeight="1">
      <c r="B11" s="568"/>
      <c r="C11" s="568"/>
      <c r="D11" s="568"/>
      <c r="E11" s="568"/>
      <c r="F11" s="568"/>
      <c r="G11" s="568"/>
      <c r="H11" s="568"/>
    </row>
    <row r="12" spans="2:8" ht="12.75" customHeight="1">
      <c r="B12" s="568"/>
      <c r="C12" s="568"/>
      <c r="D12" s="568"/>
      <c r="E12" s="568"/>
      <c r="F12" s="568"/>
      <c r="G12" s="568"/>
      <c r="H12" s="568"/>
    </row>
    <row r="13" spans="2:8" ht="12.75" customHeight="1">
      <c r="B13" s="568"/>
      <c r="C13" s="568"/>
      <c r="D13" s="568"/>
      <c r="E13" s="568"/>
      <c r="F13" s="568"/>
      <c r="G13" s="568"/>
      <c r="H13" s="568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80" zoomScalePageLayoutView="0" workbookViewId="0" topLeftCell="A2">
      <selection activeCell="Q9" sqref="Q9"/>
    </sheetView>
  </sheetViews>
  <sheetFormatPr defaultColWidth="9.140625" defaultRowHeight="12.75"/>
  <cols>
    <col min="1" max="1" width="8.28125" style="0" customWidth="1"/>
    <col min="2" max="2" width="12.57421875" style="0" bestFit="1" customWidth="1"/>
    <col min="3" max="3" width="15.140625" style="0" customWidth="1"/>
    <col min="4" max="5" width="13.57421875" style="0" customWidth="1"/>
    <col min="6" max="7" width="12.8515625" style="0" customWidth="1"/>
    <col min="8" max="8" width="15.28125" style="0" customWidth="1"/>
    <col min="9" max="9" width="15.421875" style="0" customWidth="1"/>
    <col min="10" max="10" width="13.28125" style="0" customWidth="1"/>
  </cols>
  <sheetData>
    <row r="1" spans="9:10" ht="18">
      <c r="I1" s="777" t="s">
        <v>765</v>
      </c>
      <c r="J1" s="777"/>
    </row>
    <row r="2" spans="3:11" ht="18">
      <c r="C2" s="675" t="s">
        <v>0</v>
      </c>
      <c r="D2" s="675"/>
      <c r="E2" s="675"/>
      <c r="F2" s="675"/>
      <c r="G2" s="675"/>
      <c r="H2" s="675"/>
      <c r="I2" s="228"/>
      <c r="J2" s="204"/>
      <c r="K2" s="204"/>
    </row>
    <row r="3" spans="2:11" ht="21">
      <c r="B3" s="676" t="s">
        <v>656</v>
      </c>
      <c r="C3" s="676"/>
      <c r="D3" s="676"/>
      <c r="E3" s="676"/>
      <c r="F3" s="676"/>
      <c r="G3" s="676"/>
      <c r="H3" s="676"/>
      <c r="I3" s="205"/>
      <c r="J3" s="205"/>
      <c r="K3" s="205"/>
    </row>
    <row r="4" spans="3:11" ht="21">
      <c r="C4" s="174"/>
      <c r="D4" s="174"/>
      <c r="E4" s="174"/>
      <c r="F4" s="174"/>
      <c r="G4" s="174"/>
      <c r="H4" s="174"/>
      <c r="I4" s="174"/>
      <c r="J4" s="205"/>
      <c r="K4" s="205"/>
    </row>
    <row r="5" spans="3:9" ht="20.25" customHeight="1">
      <c r="C5" s="778" t="s">
        <v>689</v>
      </c>
      <c r="D5" s="778"/>
      <c r="E5" s="778"/>
      <c r="F5" s="778"/>
      <c r="G5" s="778"/>
      <c r="H5" s="778"/>
      <c r="I5" s="778"/>
    </row>
    <row r="6" spans="1:10" ht="20.25" customHeight="1">
      <c r="A6" s="580" t="s">
        <v>919</v>
      </c>
      <c r="B6" s="580"/>
      <c r="C6" s="209"/>
      <c r="D6" s="209"/>
      <c r="E6" s="209"/>
      <c r="F6" s="209"/>
      <c r="G6" s="209"/>
      <c r="H6" s="209"/>
      <c r="I6" s="779"/>
      <c r="J6" s="779"/>
    </row>
    <row r="7" spans="1:10" ht="15" customHeight="1">
      <c r="A7" s="769" t="s">
        <v>76</v>
      </c>
      <c r="B7" s="769" t="s">
        <v>39</v>
      </c>
      <c r="C7" s="769" t="s">
        <v>424</v>
      </c>
      <c r="D7" s="769" t="s">
        <v>404</v>
      </c>
      <c r="E7" s="774" t="s">
        <v>472</v>
      </c>
      <c r="F7" s="769" t="s">
        <v>403</v>
      </c>
      <c r="G7" s="769"/>
      <c r="H7" s="769"/>
      <c r="I7" s="769" t="s">
        <v>428</v>
      </c>
      <c r="J7" s="774" t="s">
        <v>429</v>
      </c>
    </row>
    <row r="8" spans="1:10" ht="12.75" customHeight="1">
      <c r="A8" s="769"/>
      <c r="B8" s="769"/>
      <c r="C8" s="769"/>
      <c r="D8" s="769"/>
      <c r="E8" s="775"/>
      <c r="F8" s="769" t="s">
        <v>425</v>
      </c>
      <c r="G8" s="774" t="s">
        <v>426</v>
      </c>
      <c r="H8" s="769" t="s">
        <v>427</v>
      </c>
      <c r="I8" s="769"/>
      <c r="J8" s="775"/>
    </row>
    <row r="9" spans="1:10" ht="20.25" customHeight="1">
      <c r="A9" s="769"/>
      <c r="B9" s="769"/>
      <c r="C9" s="769"/>
      <c r="D9" s="769"/>
      <c r="E9" s="775"/>
      <c r="F9" s="769"/>
      <c r="G9" s="775"/>
      <c r="H9" s="769"/>
      <c r="I9" s="769"/>
      <c r="J9" s="775"/>
    </row>
    <row r="10" spans="1:10" ht="63.75" customHeight="1">
      <c r="A10" s="769"/>
      <c r="B10" s="769"/>
      <c r="C10" s="769"/>
      <c r="D10" s="769"/>
      <c r="E10" s="776"/>
      <c r="F10" s="769"/>
      <c r="G10" s="776"/>
      <c r="H10" s="769"/>
      <c r="I10" s="769"/>
      <c r="J10" s="776"/>
    </row>
    <row r="11" spans="1:10" ht="15">
      <c r="A11" s="211">
        <v>1</v>
      </c>
      <c r="B11" s="211">
        <v>2</v>
      </c>
      <c r="C11" s="212">
        <v>3</v>
      </c>
      <c r="D11" s="211">
        <v>4</v>
      </c>
      <c r="E11" s="212">
        <v>5</v>
      </c>
      <c r="F11" s="211">
        <v>6</v>
      </c>
      <c r="G11" s="212">
        <v>7</v>
      </c>
      <c r="H11" s="211">
        <v>8</v>
      </c>
      <c r="I11" s="212">
        <v>9</v>
      </c>
      <c r="J11" s="211">
        <v>10</v>
      </c>
    </row>
    <row r="12" spans="1:10" ht="14.25">
      <c r="A12" s="291" t="s">
        <v>273</v>
      </c>
      <c r="B12" s="292" t="s">
        <v>868</v>
      </c>
      <c r="C12" s="771" t="s">
        <v>949</v>
      </c>
      <c r="D12" s="427">
        <v>1845</v>
      </c>
      <c r="E12" s="428">
        <v>1.26115</v>
      </c>
      <c r="F12" s="427" t="s">
        <v>947</v>
      </c>
      <c r="G12" s="429" t="s">
        <v>7</v>
      </c>
      <c r="H12" s="429" t="s">
        <v>7</v>
      </c>
      <c r="I12" s="771" t="s">
        <v>948</v>
      </c>
      <c r="J12" s="430">
        <v>1.26115</v>
      </c>
    </row>
    <row r="13" spans="1:10" ht="14.25">
      <c r="A13" s="291" t="s">
        <v>274</v>
      </c>
      <c r="B13" s="292" t="s">
        <v>869</v>
      </c>
      <c r="C13" s="772"/>
      <c r="D13" s="427">
        <v>2375</v>
      </c>
      <c r="E13" s="428">
        <v>2.04825</v>
      </c>
      <c r="F13" s="427" t="s">
        <v>947</v>
      </c>
      <c r="G13" s="429" t="s">
        <v>7</v>
      </c>
      <c r="H13" s="429" t="s">
        <v>7</v>
      </c>
      <c r="I13" s="772"/>
      <c r="J13" s="430">
        <v>2.04825</v>
      </c>
    </row>
    <row r="14" spans="1:10" ht="14.25">
      <c r="A14" s="291" t="s">
        <v>275</v>
      </c>
      <c r="B14" s="292" t="s">
        <v>870</v>
      </c>
      <c r="C14" s="772"/>
      <c r="D14" s="427">
        <v>1051</v>
      </c>
      <c r="E14" s="428">
        <v>1.20557</v>
      </c>
      <c r="F14" s="427" t="s">
        <v>947</v>
      </c>
      <c r="G14" s="429" t="s">
        <v>7</v>
      </c>
      <c r="H14" s="429" t="s">
        <v>7</v>
      </c>
      <c r="I14" s="772"/>
      <c r="J14" s="430">
        <v>1.20557</v>
      </c>
    </row>
    <row r="15" spans="1:10" ht="14.25">
      <c r="A15" s="291" t="s">
        <v>276</v>
      </c>
      <c r="B15" s="292" t="s">
        <v>871</v>
      </c>
      <c r="C15" s="772"/>
      <c r="D15" s="427">
        <v>2411</v>
      </c>
      <c r="E15" s="428">
        <v>2.30077</v>
      </c>
      <c r="F15" s="427" t="s">
        <v>947</v>
      </c>
      <c r="G15" s="429" t="s">
        <v>7</v>
      </c>
      <c r="H15" s="429" t="s">
        <v>7</v>
      </c>
      <c r="I15" s="772"/>
      <c r="J15" s="430">
        <v>2.30077</v>
      </c>
    </row>
    <row r="16" spans="1:10" ht="14.25">
      <c r="A16" s="291" t="s">
        <v>277</v>
      </c>
      <c r="B16" s="292" t="s">
        <v>872</v>
      </c>
      <c r="C16" s="772"/>
      <c r="D16" s="427">
        <v>961</v>
      </c>
      <c r="E16" s="428">
        <v>0.6992700000000001</v>
      </c>
      <c r="F16" s="427" t="s">
        <v>947</v>
      </c>
      <c r="G16" s="429" t="s">
        <v>7</v>
      </c>
      <c r="H16" s="429" t="s">
        <v>7</v>
      </c>
      <c r="I16" s="772"/>
      <c r="J16" s="430">
        <v>0.6992700000000001</v>
      </c>
    </row>
    <row r="17" spans="1:10" ht="14.25">
      <c r="A17" s="291" t="s">
        <v>278</v>
      </c>
      <c r="B17" s="292" t="s">
        <v>873</v>
      </c>
      <c r="C17" s="772"/>
      <c r="D17" s="427">
        <v>1250</v>
      </c>
      <c r="E17" s="428">
        <v>0.9695000000000001</v>
      </c>
      <c r="F17" s="427" t="s">
        <v>947</v>
      </c>
      <c r="G17" s="429" t="s">
        <v>7</v>
      </c>
      <c r="H17" s="429" t="s">
        <v>7</v>
      </c>
      <c r="I17" s="772"/>
      <c r="J17" s="430">
        <v>0.9695000000000001</v>
      </c>
    </row>
    <row r="18" spans="1:10" ht="14.25">
      <c r="A18" s="291" t="s">
        <v>279</v>
      </c>
      <c r="B18" s="292" t="s">
        <v>874</v>
      </c>
      <c r="C18" s="772"/>
      <c r="D18" s="427">
        <v>1528</v>
      </c>
      <c r="E18" s="428">
        <v>0.9889600000000001</v>
      </c>
      <c r="F18" s="427" t="s">
        <v>947</v>
      </c>
      <c r="G18" s="429" t="s">
        <v>7</v>
      </c>
      <c r="H18" s="429" t="s">
        <v>7</v>
      </c>
      <c r="I18" s="772"/>
      <c r="J18" s="430">
        <v>0.9889600000000001</v>
      </c>
    </row>
    <row r="19" spans="1:10" ht="14.25">
      <c r="A19" s="291" t="s">
        <v>280</v>
      </c>
      <c r="B19" s="292" t="s">
        <v>875</v>
      </c>
      <c r="C19" s="772"/>
      <c r="D19" s="427">
        <v>2636</v>
      </c>
      <c r="E19" s="428">
        <v>2.1985200000000003</v>
      </c>
      <c r="F19" s="427" t="s">
        <v>947</v>
      </c>
      <c r="G19" s="429" t="s">
        <v>7</v>
      </c>
      <c r="H19" s="429" t="s">
        <v>7</v>
      </c>
      <c r="I19" s="772"/>
      <c r="J19" s="430">
        <v>2.1985200000000003</v>
      </c>
    </row>
    <row r="20" spans="1:10" ht="14.25">
      <c r="A20" s="291" t="s">
        <v>299</v>
      </c>
      <c r="B20" s="292" t="s">
        <v>876</v>
      </c>
      <c r="C20" s="772"/>
      <c r="D20" s="427">
        <v>1724</v>
      </c>
      <c r="E20" s="428">
        <v>1.75268</v>
      </c>
      <c r="F20" s="427" t="s">
        <v>947</v>
      </c>
      <c r="G20" s="429" t="s">
        <v>7</v>
      </c>
      <c r="H20" s="429" t="s">
        <v>7</v>
      </c>
      <c r="I20" s="772"/>
      <c r="J20" s="430">
        <v>1.75268</v>
      </c>
    </row>
    <row r="21" spans="1:10" ht="14.25">
      <c r="A21" s="291" t="s">
        <v>300</v>
      </c>
      <c r="B21" s="292" t="s">
        <v>877</v>
      </c>
      <c r="C21" s="772"/>
      <c r="D21" s="427">
        <v>915</v>
      </c>
      <c r="E21" s="428">
        <v>1.44605</v>
      </c>
      <c r="F21" s="427" t="s">
        <v>947</v>
      </c>
      <c r="G21" s="429" t="s">
        <v>7</v>
      </c>
      <c r="H21" s="429" t="s">
        <v>7</v>
      </c>
      <c r="I21" s="772"/>
      <c r="J21" s="430">
        <v>1.44605</v>
      </c>
    </row>
    <row r="22" spans="1:10" ht="14.25">
      <c r="A22" s="291" t="s">
        <v>301</v>
      </c>
      <c r="B22" s="292" t="s">
        <v>878</v>
      </c>
      <c r="C22" s="772"/>
      <c r="D22" s="427">
        <v>1774</v>
      </c>
      <c r="E22" s="428">
        <v>1.25618</v>
      </c>
      <c r="F22" s="427" t="s">
        <v>947</v>
      </c>
      <c r="G22" s="429" t="s">
        <v>7</v>
      </c>
      <c r="H22" s="429" t="s">
        <v>7</v>
      </c>
      <c r="I22" s="772"/>
      <c r="J22" s="430">
        <v>1.25618</v>
      </c>
    </row>
    <row r="23" spans="1:10" ht="14.25">
      <c r="A23" s="291" t="s">
        <v>329</v>
      </c>
      <c r="B23" s="292" t="s">
        <v>879</v>
      </c>
      <c r="C23" s="772"/>
      <c r="D23" s="427">
        <v>1623</v>
      </c>
      <c r="E23" s="428">
        <v>1.49561</v>
      </c>
      <c r="F23" s="427" t="s">
        <v>947</v>
      </c>
      <c r="G23" s="429" t="s">
        <v>7</v>
      </c>
      <c r="H23" s="429" t="s">
        <v>7</v>
      </c>
      <c r="I23" s="772"/>
      <c r="J23" s="430">
        <v>1.49561</v>
      </c>
    </row>
    <row r="24" spans="1:10" ht="14.25">
      <c r="A24" s="291" t="s">
        <v>330</v>
      </c>
      <c r="B24" s="292" t="s">
        <v>880</v>
      </c>
      <c r="C24" s="772"/>
      <c r="D24" s="427">
        <v>1538</v>
      </c>
      <c r="E24" s="428">
        <v>0.9896600000000001</v>
      </c>
      <c r="F24" s="427" t="s">
        <v>947</v>
      </c>
      <c r="G24" s="429" t="s">
        <v>7</v>
      </c>
      <c r="H24" s="429" t="s">
        <v>7</v>
      </c>
      <c r="I24" s="772"/>
      <c r="J24" s="430">
        <v>0.9896600000000001</v>
      </c>
    </row>
    <row r="25" spans="1:10" ht="14.25">
      <c r="A25" s="291" t="s">
        <v>331</v>
      </c>
      <c r="B25" s="292" t="s">
        <v>881</v>
      </c>
      <c r="C25" s="772"/>
      <c r="D25" s="427">
        <v>2100</v>
      </c>
      <c r="E25" s="428">
        <v>1.911</v>
      </c>
      <c r="F25" s="427" t="s">
        <v>947</v>
      </c>
      <c r="G25" s="429" t="s">
        <v>7</v>
      </c>
      <c r="H25" s="429" t="s">
        <v>7</v>
      </c>
      <c r="I25" s="772"/>
      <c r="J25" s="430">
        <v>1.911</v>
      </c>
    </row>
    <row r="26" spans="1:10" ht="14.25">
      <c r="A26" s="291" t="s">
        <v>332</v>
      </c>
      <c r="B26" s="292" t="s">
        <v>945</v>
      </c>
      <c r="C26" s="772"/>
      <c r="D26" s="427">
        <v>647</v>
      </c>
      <c r="E26" s="428">
        <v>0.67729</v>
      </c>
      <c r="F26" s="427" t="s">
        <v>947</v>
      </c>
      <c r="G26" s="429" t="s">
        <v>7</v>
      </c>
      <c r="H26" s="429" t="s">
        <v>7</v>
      </c>
      <c r="I26" s="772"/>
      <c r="J26" s="430">
        <v>0.67729</v>
      </c>
    </row>
    <row r="27" spans="1:10" ht="14.25">
      <c r="A27" s="291" t="s">
        <v>883</v>
      </c>
      <c r="B27" s="292" t="s">
        <v>884</v>
      </c>
      <c r="C27" s="772"/>
      <c r="D27" s="427">
        <v>2262</v>
      </c>
      <c r="E27" s="428">
        <v>2.54034</v>
      </c>
      <c r="F27" s="427" t="s">
        <v>947</v>
      </c>
      <c r="G27" s="429" t="s">
        <v>7</v>
      </c>
      <c r="H27" s="429" t="s">
        <v>7</v>
      </c>
      <c r="I27" s="772"/>
      <c r="J27" s="430">
        <v>2.54034</v>
      </c>
    </row>
    <row r="28" spans="1:10" ht="14.25">
      <c r="A28" s="291" t="s">
        <v>885</v>
      </c>
      <c r="B28" s="292" t="s">
        <v>886</v>
      </c>
      <c r="C28" s="772"/>
      <c r="D28" s="427">
        <v>2064</v>
      </c>
      <c r="E28" s="428">
        <v>3.15848</v>
      </c>
      <c r="F28" s="427" t="s">
        <v>947</v>
      </c>
      <c r="G28" s="429" t="s">
        <v>7</v>
      </c>
      <c r="H28" s="429" t="s">
        <v>7</v>
      </c>
      <c r="I28" s="772"/>
      <c r="J28" s="430">
        <v>3.15848</v>
      </c>
    </row>
    <row r="29" spans="1:10" ht="14.25">
      <c r="A29" s="291" t="s">
        <v>887</v>
      </c>
      <c r="B29" s="292" t="s">
        <v>888</v>
      </c>
      <c r="C29" s="772"/>
      <c r="D29" s="427">
        <v>1925</v>
      </c>
      <c r="E29" s="428">
        <v>1.76675</v>
      </c>
      <c r="F29" s="427" t="s">
        <v>947</v>
      </c>
      <c r="G29" s="429" t="s">
        <v>7</v>
      </c>
      <c r="H29" s="429" t="s">
        <v>7</v>
      </c>
      <c r="I29" s="772"/>
      <c r="J29" s="430">
        <v>1.76675</v>
      </c>
    </row>
    <row r="30" spans="1:10" ht="14.25">
      <c r="A30" s="291" t="s">
        <v>889</v>
      </c>
      <c r="B30" s="292" t="s">
        <v>890</v>
      </c>
      <c r="C30" s="772"/>
      <c r="D30" s="427">
        <v>1800</v>
      </c>
      <c r="E30" s="428">
        <v>1.258</v>
      </c>
      <c r="F30" s="427" t="s">
        <v>947</v>
      </c>
      <c r="G30" s="429" t="s">
        <v>7</v>
      </c>
      <c r="H30" s="429" t="s">
        <v>7</v>
      </c>
      <c r="I30" s="772"/>
      <c r="J30" s="430">
        <v>1.258</v>
      </c>
    </row>
    <row r="31" spans="1:10" ht="14.25">
      <c r="A31" s="291" t="s">
        <v>891</v>
      </c>
      <c r="B31" s="292" t="s">
        <v>892</v>
      </c>
      <c r="C31" s="772"/>
      <c r="D31" s="427">
        <v>2338</v>
      </c>
      <c r="E31" s="428">
        <v>1.79566</v>
      </c>
      <c r="F31" s="427" t="s">
        <v>947</v>
      </c>
      <c r="G31" s="429" t="s">
        <v>7</v>
      </c>
      <c r="H31" s="429" t="s">
        <v>7</v>
      </c>
      <c r="I31" s="772"/>
      <c r="J31" s="430">
        <v>1.79566</v>
      </c>
    </row>
    <row r="32" spans="1:10" ht="14.25">
      <c r="A32" s="291" t="s">
        <v>893</v>
      </c>
      <c r="B32" s="292" t="s">
        <v>894</v>
      </c>
      <c r="C32" s="772"/>
      <c r="D32" s="427">
        <v>1480</v>
      </c>
      <c r="E32" s="428">
        <v>1.2356</v>
      </c>
      <c r="F32" s="427" t="s">
        <v>947</v>
      </c>
      <c r="G32" s="429" t="s">
        <v>7</v>
      </c>
      <c r="H32" s="429" t="s">
        <v>7</v>
      </c>
      <c r="I32" s="772"/>
      <c r="J32" s="430">
        <v>1.2356</v>
      </c>
    </row>
    <row r="33" spans="1:10" ht="14.25">
      <c r="A33" s="291" t="s">
        <v>895</v>
      </c>
      <c r="B33" s="292" t="s">
        <v>896</v>
      </c>
      <c r="C33" s="772"/>
      <c r="D33" s="427">
        <v>3207</v>
      </c>
      <c r="E33" s="428">
        <v>3.23849</v>
      </c>
      <c r="F33" s="427" t="s">
        <v>947</v>
      </c>
      <c r="G33" s="429" t="s">
        <v>7</v>
      </c>
      <c r="H33" s="429" t="s">
        <v>7</v>
      </c>
      <c r="I33" s="772"/>
      <c r="J33" s="430">
        <v>3.23849</v>
      </c>
    </row>
    <row r="34" spans="1:10" ht="14.25">
      <c r="A34" s="291" t="s">
        <v>897</v>
      </c>
      <c r="B34" s="292" t="s">
        <v>898</v>
      </c>
      <c r="C34" s="772"/>
      <c r="D34" s="427">
        <v>1223</v>
      </c>
      <c r="E34" s="428">
        <v>1.21761</v>
      </c>
      <c r="F34" s="427" t="s">
        <v>947</v>
      </c>
      <c r="G34" s="429" t="s">
        <v>7</v>
      </c>
      <c r="H34" s="429" t="s">
        <v>7</v>
      </c>
      <c r="I34" s="772"/>
      <c r="J34" s="430">
        <v>1.21761</v>
      </c>
    </row>
    <row r="35" spans="1:10" ht="14.25">
      <c r="A35" s="291" t="s">
        <v>899</v>
      </c>
      <c r="B35" s="292" t="s">
        <v>900</v>
      </c>
      <c r="C35" s="772"/>
      <c r="D35" s="427">
        <v>2282</v>
      </c>
      <c r="E35" s="428">
        <v>1.92374</v>
      </c>
      <c r="F35" s="427" t="s">
        <v>947</v>
      </c>
      <c r="G35" s="429" t="s">
        <v>7</v>
      </c>
      <c r="H35" s="429" t="s">
        <v>7</v>
      </c>
      <c r="I35" s="772"/>
      <c r="J35" s="430">
        <v>1.92374</v>
      </c>
    </row>
    <row r="36" spans="1:10" ht="14.25">
      <c r="A36" s="291" t="s">
        <v>901</v>
      </c>
      <c r="B36" s="292" t="s">
        <v>902</v>
      </c>
      <c r="C36" s="772"/>
      <c r="D36" s="427">
        <v>2170</v>
      </c>
      <c r="E36" s="428">
        <v>2.1659</v>
      </c>
      <c r="F36" s="427" t="s">
        <v>947</v>
      </c>
      <c r="G36" s="429" t="s">
        <v>7</v>
      </c>
      <c r="H36" s="429" t="s">
        <v>7</v>
      </c>
      <c r="I36" s="772"/>
      <c r="J36" s="430">
        <v>2.1659</v>
      </c>
    </row>
    <row r="37" spans="1:10" ht="14.25">
      <c r="A37" s="291" t="s">
        <v>903</v>
      </c>
      <c r="B37" s="292" t="s">
        <v>904</v>
      </c>
      <c r="C37" s="772"/>
      <c r="D37" s="427">
        <v>1313</v>
      </c>
      <c r="E37" s="428">
        <v>1.47391</v>
      </c>
      <c r="F37" s="427" t="s">
        <v>947</v>
      </c>
      <c r="G37" s="429" t="s">
        <v>7</v>
      </c>
      <c r="H37" s="429" t="s">
        <v>7</v>
      </c>
      <c r="I37" s="772"/>
      <c r="J37" s="430">
        <v>1.47391</v>
      </c>
    </row>
    <row r="38" spans="1:10" ht="14.25">
      <c r="A38" s="291" t="s">
        <v>905</v>
      </c>
      <c r="B38" s="292" t="s">
        <v>906</v>
      </c>
      <c r="C38" s="772"/>
      <c r="D38" s="427">
        <v>1376</v>
      </c>
      <c r="E38" s="428">
        <v>0.9783200000000001</v>
      </c>
      <c r="F38" s="427" t="s">
        <v>947</v>
      </c>
      <c r="G38" s="429" t="s">
        <v>7</v>
      </c>
      <c r="H38" s="429" t="s">
        <v>7</v>
      </c>
      <c r="I38" s="773"/>
      <c r="J38" s="430">
        <v>0.9783200000000001</v>
      </c>
    </row>
    <row r="39" spans="1:10" ht="14.25">
      <c r="A39" s="291" t="s">
        <v>907</v>
      </c>
      <c r="B39" s="293" t="s">
        <v>908</v>
      </c>
      <c r="C39" s="772"/>
      <c r="D39" s="434">
        <v>0</v>
      </c>
      <c r="E39" s="434">
        <v>0</v>
      </c>
      <c r="F39" s="431" t="s">
        <v>7</v>
      </c>
      <c r="G39" s="431" t="s">
        <v>7</v>
      </c>
      <c r="H39" s="431" t="s">
        <v>7</v>
      </c>
      <c r="I39" s="429"/>
      <c r="J39" s="432"/>
    </row>
    <row r="40" spans="1:10" ht="14.25">
      <c r="A40" s="291" t="s">
        <v>909</v>
      </c>
      <c r="B40" s="293" t="s">
        <v>910</v>
      </c>
      <c r="C40" s="772"/>
      <c r="D40" s="434">
        <v>0</v>
      </c>
      <c r="E40" s="434">
        <v>0</v>
      </c>
      <c r="F40" s="431" t="s">
        <v>7</v>
      </c>
      <c r="G40" s="431" t="s">
        <v>7</v>
      </c>
      <c r="H40" s="431" t="s">
        <v>7</v>
      </c>
      <c r="I40" s="429"/>
      <c r="J40" s="432"/>
    </row>
    <row r="41" spans="1:10" ht="14.25">
      <c r="A41" s="291" t="s">
        <v>911</v>
      </c>
      <c r="B41" s="293" t="s">
        <v>912</v>
      </c>
      <c r="C41" s="772"/>
      <c r="D41" s="434">
        <v>0</v>
      </c>
      <c r="E41" s="434">
        <v>0</v>
      </c>
      <c r="F41" s="431" t="s">
        <v>7</v>
      </c>
      <c r="G41" s="431" t="s">
        <v>7</v>
      </c>
      <c r="H41" s="431" t="s">
        <v>7</v>
      </c>
      <c r="I41" s="429"/>
      <c r="J41" s="432"/>
    </row>
    <row r="42" spans="1:10" ht="14.25">
      <c r="A42" s="291" t="s">
        <v>913</v>
      </c>
      <c r="B42" s="293" t="s">
        <v>914</v>
      </c>
      <c r="C42" s="772"/>
      <c r="D42" s="434">
        <v>0</v>
      </c>
      <c r="E42" s="434">
        <v>0</v>
      </c>
      <c r="F42" s="431" t="s">
        <v>7</v>
      </c>
      <c r="G42" s="431" t="s">
        <v>7</v>
      </c>
      <c r="H42" s="431" t="s">
        <v>7</v>
      </c>
      <c r="I42" s="429"/>
      <c r="J42" s="432"/>
    </row>
    <row r="43" spans="1:10" ht="38.25">
      <c r="A43" s="291" t="s">
        <v>915</v>
      </c>
      <c r="B43" s="293" t="s">
        <v>916</v>
      </c>
      <c r="C43" s="772"/>
      <c r="D43" s="434">
        <v>0</v>
      </c>
      <c r="E43" s="434">
        <v>0</v>
      </c>
      <c r="F43" s="431" t="s">
        <v>7</v>
      </c>
      <c r="G43" s="431" t="s">
        <v>7</v>
      </c>
      <c r="H43" s="431" t="s">
        <v>7</v>
      </c>
      <c r="I43" s="429"/>
      <c r="J43" s="432"/>
    </row>
    <row r="44" spans="1:10" ht="25.5">
      <c r="A44" s="291" t="s">
        <v>917</v>
      </c>
      <c r="B44" s="293" t="s">
        <v>918</v>
      </c>
      <c r="C44" s="773"/>
      <c r="D44" s="434">
        <v>0</v>
      </c>
      <c r="E44" s="434">
        <v>0</v>
      </c>
      <c r="F44" s="431" t="s">
        <v>7</v>
      </c>
      <c r="G44" s="431" t="s">
        <v>7</v>
      </c>
      <c r="H44" s="431" t="s">
        <v>7</v>
      </c>
      <c r="I44" s="433"/>
      <c r="J44" s="432"/>
    </row>
    <row r="45" spans="1:10" ht="15">
      <c r="A45" s="3" t="s">
        <v>19</v>
      </c>
      <c r="B45" s="19"/>
      <c r="C45" s="212"/>
      <c r="D45" s="211">
        <f>SUM(D12:D44)</f>
        <v>47818</v>
      </c>
      <c r="E45" s="426">
        <f aca="true" t="shared" si="0" ref="E45:J45">SUM(E12:E44)</f>
        <v>43.95326</v>
      </c>
      <c r="F45" s="211">
        <f t="shared" si="0"/>
        <v>0</v>
      </c>
      <c r="G45" s="211">
        <f t="shared" si="0"/>
        <v>0</v>
      </c>
      <c r="H45" s="211">
        <f t="shared" si="0"/>
        <v>0</v>
      </c>
      <c r="I45" s="211">
        <f t="shared" si="0"/>
        <v>0</v>
      </c>
      <c r="J45" s="426">
        <f t="shared" si="0"/>
        <v>43.95326</v>
      </c>
    </row>
    <row r="47" spans="1:8" ht="12.75">
      <c r="A47" s="182"/>
      <c r="B47" s="182"/>
      <c r="C47" s="182"/>
      <c r="D47" s="182"/>
      <c r="E47" s="182"/>
      <c r="H47" s="183" t="s">
        <v>13</v>
      </c>
    </row>
    <row r="48" spans="1:9" ht="15" customHeight="1">
      <c r="A48" s="182"/>
      <c r="B48" s="182"/>
      <c r="C48" s="182"/>
      <c r="D48" s="182"/>
      <c r="E48" s="182"/>
      <c r="H48" s="770" t="s">
        <v>14</v>
      </c>
      <c r="I48" s="770"/>
    </row>
    <row r="49" spans="1:9" ht="15" customHeight="1">
      <c r="A49" s="182"/>
      <c r="B49" s="182"/>
      <c r="C49" s="182"/>
      <c r="D49" s="182"/>
      <c r="E49" s="182"/>
      <c r="H49" s="770" t="s">
        <v>89</v>
      </c>
      <c r="I49" s="770"/>
    </row>
    <row r="50" spans="1:8" ht="12.75">
      <c r="A50" s="182" t="s">
        <v>12</v>
      </c>
      <c r="C50" s="182"/>
      <c r="D50" s="182"/>
      <c r="E50" s="182"/>
      <c r="H50" s="184" t="s">
        <v>86</v>
      </c>
    </row>
  </sheetData>
  <sheetProtection/>
  <mergeCells count="21">
    <mergeCell ref="I1:J1"/>
    <mergeCell ref="C5:I5"/>
    <mergeCell ref="I6:J6"/>
    <mergeCell ref="C2:H2"/>
    <mergeCell ref="B3:H3"/>
    <mergeCell ref="A6:B6"/>
    <mergeCell ref="J7:J10"/>
    <mergeCell ref="I7:I10"/>
    <mergeCell ref="E7:E10"/>
    <mergeCell ref="C12:C44"/>
    <mergeCell ref="G8:G10"/>
    <mergeCell ref="H8:H10"/>
    <mergeCell ref="C7:C10"/>
    <mergeCell ref="B7:B10"/>
    <mergeCell ref="A7:A10"/>
    <mergeCell ref="F7:H7"/>
    <mergeCell ref="H49:I49"/>
    <mergeCell ref="D7:D10"/>
    <mergeCell ref="H48:I48"/>
    <mergeCell ref="I12:I38"/>
    <mergeCell ref="F8:F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68" zoomScalePageLayoutView="0" workbookViewId="0" topLeftCell="A1">
      <selection activeCell="Q9" sqref="Q9"/>
    </sheetView>
  </sheetViews>
  <sheetFormatPr defaultColWidth="9.140625" defaultRowHeight="12.75"/>
  <cols>
    <col min="2" max="2" width="10.140625" style="0" customWidth="1"/>
    <col min="3" max="3" width="10.57421875" style="0" customWidth="1"/>
    <col min="4" max="5" width="10.8515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675" t="s">
        <v>0</v>
      </c>
      <c r="B1" s="675"/>
      <c r="C1" s="675"/>
      <c r="D1" s="675"/>
      <c r="E1" s="675"/>
      <c r="F1" s="675"/>
      <c r="G1" s="675"/>
      <c r="H1" s="675"/>
      <c r="I1" s="204"/>
      <c r="J1" s="262" t="s">
        <v>569</v>
      </c>
    </row>
    <row r="2" spans="1:10" ht="21">
      <c r="A2" s="676" t="s">
        <v>656</v>
      </c>
      <c r="B2" s="676"/>
      <c r="C2" s="676"/>
      <c r="D2" s="676"/>
      <c r="E2" s="676"/>
      <c r="F2" s="676"/>
      <c r="G2" s="676"/>
      <c r="H2" s="676"/>
      <c r="I2" s="676"/>
      <c r="J2" s="676"/>
    </row>
    <row r="3" spans="1:9" ht="15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8">
      <c r="A4" s="675" t="s">
        <v>568</v>
      </c>
      <c r="B4" s="675"/>
      <c r="C4" s="675"/>
      <c r="D4" s="675"/>
      <c r="E4" s="675"/>
      <c r="F4" s="675"/>
      <c r="G4" s="675"/>
      <c r="H4" s="675"/>
      <c r="I4" s="675"/>
    </row>
    <row r="5" spans="1:9" ht="15">
      <c r="A5" s="580" t="s">
        <v>919</v>
      </c>
      <c r="B5" s="580"/>
      <c r="C5" s="176"/>
      <c r="D5" s="176"/>
      <c r="E5" s="176"/>
      <c r="F5" s="176"/>
      <c r="G5" s="176"/>
      <c r="H5" s="176"/>
      <c r="I5" s="175" t="s">
        <v>826</v>
      </c>
    </row>
    <row r="6" spans="1:10" ht="25.5" customHeight="1">
      <c r="A6" s="785" t="s">
        <v>2</v>
      </c>
      <c r="B6" s="785" t="s">
        <v>405</v>
      </c>
      <c r="C6" s="586" t="s">
        <v>406</v>
      </c>
      <c r="D6" s="586"/>
      <c r="E6" s="586"/>
      <c r="F6" s="780" t="s">
        <v>409</v>
      </c>
      <c r="G6" s="781"/>
      <c r="H6" s="781"/>
      <c r="I6" s="782"/>
      <c r="J6" s="783" t="s">
        <v>413</v>
      </c>
    </row>
    <row r="7" spans="1:10" ht="63" customHeight="1">
      <c r="A7" s="785"/>
      <c r="B7" s="785"/>
      <c r="C7" s="33" t="s">
        <v>105</v>
      </c>
      <c r="D7" s="33" t="s">
        <v>407</v>
      </c>
      <c r="E7" s="33" t="s">
        <v>408</v>
      </c>
      <c r="F7" s="207" t="s">
        <v>410</v>
      </c>
      <c r="G7" s="207" t="s">
        <v>411</v>
      </c>
      <c r="H7" s="207" t="s">
        <v>412</v>
      </c>
      <c r="I7" s="207" t="s">
        <v>49</v>
      </c>
      <c r="J7" s="784"/>
    </row>
    <row r="8" spans="1:10" ht="15">
      <c r="A8" s="179" t="s">
        <v>273</v>
      </c>
      <c r="B8" s="179" t="s">
        <v>274</v>
      </c>
      <c r="C8" s="179" t="s">
        <v>275</v>
      </c>
      <c r="D8" s="179" t="s">
        <v>276</v>
      </c>
      <c r="E8" s="179" t="s">
        <v>277</v>
      </c>
      <c r="F8" s="179" t="s">
        <v>280</v>
      </c>
      <c r="G8" s="179" t="s">
        <v>299</v>
      </c>
      <c r="H8" s="179" t="s">
        <v>300</v>
      </c>
      <c r="I8" s="179" t="s">
        <v>301</v>
      </c>
      <c r="J8" s="179" t="s">
        <v>329</v>
      </c>
    </row>
    <row r="9" spans="1:10" ht="45" customHeight="1">
      <c r="A9" s="393" t="s">
        <v>273</v>
      </c>
      <c r="B9" s="393" t="s">
        <v>273</v>
      </c>
      <c r="C9" s="393" t="s">
        <v>925</v>
      </c>
      <c r="D9" s="393" t="s">
        <v>925</v>
      </c>
      <c r="E9" s="393" t="s">
        <v>925</v>
      </c>
      <c r="F9" s="393">
        <v>0</v>
      </c>
      <c r="G9" s="496">
        <v>1</v>
      </c>
      <c r="H9" s="393">
        <v>0</v>
      </c>
      <c r="I9" s="393">
        <v>0</v>
      </c>
      <c r="J9" s="393">
        <v>0</v>
      </c>
    </row>
    <row r="10" spans="1:10" ht="58.5" customHeight="1">
      <c r="A10" s="393" t="s">
        <v>274</v>
      </c>
      <c r="B10" s="393">
        <v>1</v>
      </c>
      <c r="C10" s="391" t="s">
        <v>926</v>
      </c>
      <c r="D10" s="391" t="s">
        <v>926</v>
      </c>
      <c r="E10" s="391" t="s">
        <v>926</v>
      </c>
      <c r="F10" s="393">
        <v>0</v>
      </c>
      <c r="G10" s="496">
        <v>1</v>
      </c>
      <c r="H10" s="393">
        <v>0</v>
      </c>
      <c r="I10" s="393">
        <v>0</v>
      </c>
      <c r="J10" s="393">
        <v>0</v>
      </c>
    </row>
    <row r="11" spans="1:10" ht="40.5" customHeight="1">
      <c r="A11" s="393" t="s">
        <v>275</v>
      </c>
      <c r="B11" s="393">
        <v>1</v>
      </c>
      <c r="C11" s="391" t="s">
        <v>927</v>
      </c>
      <c r="D11" s="393">
        <v>0</v>
      </c>
      <c r="E11" s="393">
        <v>0</v>
      </c>
      <c r="F11" s="393">
        <v>0</v>
      </c>
      <c r="G11" s="496">
        <v>1</v>
      </c>
      <c r="H11" s="393">
        <v>0</v>
      </c>
      <c r="I11" s="393">
        <v>0</v>
      </c>
      <c r="J11" s="393">
        <v>0</v>
      </c>
    </row>
    <row r="12" spans="1:10" ht="29.25" customHeight="1">
      <c r="A12" s="392">
        <v>4</v>
      </c>
      <c r="B12" s="392">
        <v>1</v>
      </c>
      <c r="C12" s="393" t="s">
        <v>928</v>
      </c>
      <c r="D12" s="392">
        <v>0</v>
      </c>
      <c r="E12" s="392">
        <v>0</v>
      </c>
      <c r="F12" s="393">
        <v>0</v>
      </c>
      <c r="G12" s="497">
        <v>1</v>
      </c>
      <c r="H12" s="393">
        <v>0</v>
      </c>
      <c r="I12" s="393">
        <v>0</v>
      </c>
      <c r="J12" s="393">
        <v>0</v>
      </c>
    </row>
    <row r="13" ht="36" customHeight="1"/>
    <row r="14" spans="1:10" ht="12.75" customHeight="1">
      <c r="A14" s="182"/>
      <c r="B14" s="182"/>
      <c r="C14" s="182"/>
      <c r="D14" s="182"/>
      <c r="I14" s="770" t="s">
        <v>13</v>
      </c>
      <c r="J14" s="770"/>
    </row>
    <row r="15" spans="1:10" ht="12.75" customHeight="1">
      <c r="A15" s="182"/>
      <c r="B15" s="182"/>
      <c r="C15" s="182"/>
      <c r="D15" s="182"/>
      <c r="I15" s="770" t="s">
        <v>14</v>
      </c>
      <c r="J15" s="770"/>
    </row>
    <row r="16" spans="1:10" ht="12.75" customHeight="1">
      <c r="A16" s="182"/>
      <c r="B16" s="182"/>
      <c r="C16" s="182"/>
      <c r="D16" s="182"/>
      <c r="J16" s="183" t="s">
        <v>89</v>
      </c>
    </row>
    <row r="17" spans="1:10" ht="12.75">
      <c r="A17" s="182" t="s">
        <v>12</v>
      </c>
      <c r="C17" s="182"/>
      <c r="D17" s="182"/>
      <c r="J17" s="184" t="s">
        <v>86</v>
      </c>
    </row>
  </sheetData>
  <sheetProtection/>
  <mergeCells count="11">
    <mergeCell ref="I15:J15"/>
    <mergeCell ref="A2:J2"/>
    <mergeCell ref="A4:I4"/>
    <mergeCell ref="A6:A7"/>
    <mergeCell ref="B6:B7"/>
    <mergeCell ref="C6:E6"/>
    <mergeCell ref="F6:I6"/>
    <mergeCell ref="A5:B5"/>
    <mergeCell ref="J6:J7"/>
    <mergeCell ref="A1:H1"/>
    <mergeCell ref="I14:J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80" zoomScalePageLayoutView="0" workbookViewId="0" topLeftCell="A1">
      <selection activeCell="Q9" sqref="Q9"/>
    </sheetView>
  </sheetViews>
  <sheetFormatPr defaultColWidth="9.140625" defaultRowHeight="12.75"/>
  <cols>
    <col min="1" max="1" width="5.28125" style="182" customWidth="1"/>
    <col min="2" max="2" width="8.57421875" style="182" customWidth="1"/>
    <col min="3" max="3" width="32.140625" style="182" customWidth="1"/>
    <col min="4" max="4" width="15.140625" style="182" customWidth="1"/>
    <col min="5" max="6" width="11.7109375" style="182" customWidth="1"/>
    <col min="7" max="7" width="13.7109375" style="182" customWidth="1"/>
    <col min="8" max="8" width="20.140625" style="182" customWidth="1"/>
    <col min="9" max="16384" width="9.140625" style="182" customWidth="1"/>
  </cols>
  <sheetData>
    <row r="1" spans="1:8" ht="12.75">
      <c r="A1" s="182" t="s">
        <v>11</v>
      </c>
      <c r="H1" s="195" t="s">
        <v>571</v>
      </c>
    </row>
    <row r="2" spans="1:8" s="186" customFormat="1" ht="15.75">
      <c r="A2" s="795" t="s">
        <v>0</v>
      </c>
      <c r="B2" s="795"/>
      <c r="C2" s="795"/>
      <c r="D2" s="795"/>
      <c r="E2" s="795"/>
      <c r="F2" s="795"/>
      <c r="G2" s="795"/>
      <c r="H2" s="795"/>
    </row>
    <row r="3" spans="1:8" s="186" customFormat="1" ht="20.25" customHeight="1">
      <c r="A3" s="796" t="s">
        <v>656</v>
      </c>
      <c r="B3" s="796"/>
      <c r="C3" s="796"/>
      <c r="D3" s="796"/>
      <c r="E3" s="796"/>
      <c r="F3" s="796"/>
      <c r="G3" s="796"/>
      <c r="H3" s="796"/>
    </row>
    <row r="5" spans="1:8" s="186" customFormat="1" ht="15.75">
      <c r="A5" s="797" t="s">
        <v>570</v>
      </c>
      <c r="B5" s="797"/>
      <c r="C5" s="797"/>
      <c r="D5" s="797"/>
      <c r="E5" s="797"/>
      <c r="F5" s="797"/>
      <c r="G5" s="797"/>
      <c r="H5" s="798"/>
    </row>
    <row r="7" spans="1:7" ht="12.75">
      <c r="A7" s="580" t="s">
        <v>919</v>
      </c>
      <c r="B7" s="580"/>
      <c r="C7" s="188"/>
      <c r="D7" s="188"/>
      <c r="E7" s="188"/>
      <c r="F7" s="188"/>
      <c r="G7" s="188"/>
    </row>
    <row r="9" spans="1:7" ht="13.5" customHeight="1">
      <c r="A9" s="196"/>
      <c r="B9" s="196"/>
      <c r="C9" s="196"/>
      <c r="D9" s="196"/>
      <c r="E9" s="196"/>
      <c r="F9" s="196"/>
      <c r="G9" s="196"/>
    </row>
    <row r="10" spans="1:8" s="189" customFormat="1" ht="12.75">
      <c r="A10" s="182"/>
      <c r="B10" s="182"/>
      <c r="C10" s="182"/>
      <c r="D10" s="182"/>
      <c r="E10" s="182"/>
      <c r="F10" s="182"/>
      <c r="G10" s="182"/>
      <c r="H10" s="109"/>
    </row>
    <row r="11" spans="1:8" s="189" customFormat="1" ht="39.75" customHeight="1">
      <c r="A11" s="190"/>
      <c r="B11" s="787" t="s">
        <v>293</v>
      </c>
      <c r="C11" s="787" t="s">
        <v>294</v>
      </c>
      <c r="D11" s="789" t="s">
        <v>295</v>
      </c>
      <c r="E11" s="790"/>
      <c r="F11" s="790"/>
      <c r="G11" s="791"/>
      <c r="H11" s="787" t="s">
        <v>80</v>
      </c>
    </row>
    <row r="12" spans="1:8" s="189" customFormat="1" ht="25.5">
      <c r="A12" s="191"/>
      <c r="B12" s="788"/>
      <c r="C12" s="788"/>
      <c r="D12" s="197" t="s">
        <v>296</v>
      </c>
      <c r="E12" s="197" t="s">
        <v>297</v>
      </c>
      <c r="F12" s="197" t="s">
        <v>298</v>
      </c>
      <c r="G12" s="197" t="s">
        <v>19</v>
      </c>
      <c r="H12" s="788"/>
    </row>
    <row r="13" spans="1:8" s="189" customFormat="1" ht="15">
      <c r="A13" s="191"/>
      <c r="B13" s="198" t="s">
        <v>273</v>
      </c>
      <c r="C13" s="198" t="s">
        <v>274</v>
      </c>
      <c r="D13" s="198" t="s">
        <v>275</v>
      </c>
      <c r="E13" s="198" t="s">
        <v>276</v>
      </c>
      <c r="F13" s="198" t="s">
        <v>277</v>
      </c>
      <c r="G13" s="198" t="s">
        <v>278</v>
      </c>
      <c r="H13" s="198" t="s">
        <v>279</v>
      </c>
    </row>
    <row r="14" spans="2:8" s="199" customFormat="1" ht="15" customHeight="1">
      <c r="B14" s="200" t="s">
        <v>31</v>
      </c>
      <c r="C14" s="792" t="s">
        <v>302</v>
      </c>
      <c r="D14" s="793"/>
      <c r="E14" s="793"/>
      <c r="F14" s="793"/>
      <c r="G14" s="793"/>
      <c r="H14" s="794"/>
    </row>
    <row r="15" spans="2:8" s="202" customFormat="1" ht="12.75">
      <c r="B15" s="200">
        <v>1</v>
      </c>
      <c r="C15" s="201" t="s">
        <v>929</v>
      </c>
      <c r="D15" s="200">
        <v>1</v>
      </c>
      <c r="E15" s="200" t="s">
        <v>7</v>
      </c>
      <c r="F15" s="200" t="s">
        <v>7</v>
      </c>
      <c r="G15" s="200">
        <v>1</v>
      </c>
      <c r="H15" s="201"/>
    </row>
    <row r="16" spans="1:8" ht="14.25">
      <c r="A16" s="193"/>
      <c r="B16" s="394">
        <v>2</v>
      </c>
      <c r="C16" s="203" t="s">
        <v>933</v>
      </c>
      <c r="D16" s="394">
        <v>1</v>
      </c>
      <c r="E16" s="394" t="s">
        <v>7</v>
      </c>
      <c r="F16" s="394" t="s">
        <v>7</v>
      </c>
      <c r="G16" s="394">
        <v>1</v>
      </c>
      <c r="H16" s="124"/>
    </row>
    <row r="17" spans="2:8" ht="12.75">
      <c r="B17" s="394">
        <v>3</v>
      </c>
      <c r="C17" s="203" t="s">
        <v>930</v>
      </c>
      <c r="D17" s="394">
        <v>1</v>
      </c>
      <c r="E17" s="395" t="s">
        <v>7</v>
      </c>
      <c r="F17" s="395" t="s">
        <v>7</v>
      </c>
      <c r="G17" s="395">
        <v>1</v>
      </c>
      <c r="H17" s="124"/>
    </row>
    <row r="18" spans="2:8" s="122" customFormat="1" ht="12.75">
      <c r="B18" s="394">
        <v>4</v>
      </c>
      <c r="C18" s="203" t="s">
        <v>931</v>
      </c>
      <c r="D18" s="394" t="s">
        <v>7</v>
      </c>
      <c r="E18" s="394">
        <v>27</v>
      </c>
      <c r="F18" s="394" t="s">
        <v>7</v>
      </c>
      <c r="G18" s="394">
        <v>27</v>
      </c>
      <c r="H18" s="123"/>
    </row>
    <row r="19" spans="2:8" s="122" customFormat="1" ht="12.75">
      <c r="B19" s="394">
        <v>4</v>
      </c>
      <c r="C19" s="203" t="s">
        <v>932</v>
      </c>
      <c r="D19" s="394" t="s">
        <v>7</v>
      </c>
      <c r="E19" s="394" t="s">
        <v>7</v>
      </c>
      <c r="F19" s="394">
        <v>145</v>
      </c>
      <c r="G19" s="394">
        <v>145</v>
      </c>
      <c r="H19" s="123"/>
    </row>
    <row r="20" spans="2:8" s="122" customFormat="1" ht="12.75">
      <c r="B20" s="124"/>
      <c r="C20" s="203"/>
      <c r="D20" s="394" t="s">
        <v>7</v>
      </c>
      <c r="E20" s="394" t="s">
        <v>7</v>
      </c>
      <c r="F20" s="394" t="s">
        <v>7</v>
      </c>
      <c r="G20" s="394" t="s">
        <v>7</v>
      </c>
      <c r="H20" s="123"/>
    </row>
    <row r="21" spans="2:8" s="122" customFormat="1" ht="21.75" customHeight="1">
      <c r="B21" s="200" t="s">
        <v>35</v>
      </c>
      <c r="C21" s="792" t="s">
        <v>480</v>
      </c>
      <c r="D21" s="793"/>
      <c r="E21" s="793"/>
      <c r="F21" s="793"/>
      <c r="G21" s="793"/>
      <c r="H21" s="794"/>
    </row>
    <row r="22" spans="1:8" s="122" customFormat="1" ht="12.75">
      <c r="A22" s="194" t="s">
        <v>292</v>
      </c>
      <c r="B22" s="398">
        <v>1</v>
      </c>
      <c r="C22" s="201" t="s">
        <v>934</v>
      </c>
      <c r="D22" s="398">
        <v>1</v>
      </c>
      <c r="E22" s="341" t="s">
        <v>7</v>
      </c>
      <c r="F22" s="341" t="s">
        <v>7</v>
      </c>
      <c r="G22" s="341" t="s">
        <v>7</v>
      </c>
      <c r="H22" s="396"/>
    </row>
    <row r="23" spans="2:8" ht="12.75">
      <c r="B23" s="394">
        <v>2</v>
      </c>
      <c r="C23" s="203" t="s">
        <v>935</v>
      </c>
      <c r="D23" s="394">
        <v>1</v>
      </c>
      <c r="E23" s="343" t="s">
        <v>7</v>
      </c>
      <c r="F23" s="343" t="s">
        <v>7</v>
      </c>
      <c r="G23" s="343" t="s">
        <v>7</v>
      </c>
      <c r="H23" s="397"/>
    </row>
    <row r="24" spans="2:8" ht="12.75">
      <c r="B24" s="394">
        <v>3</v>
      </c>
      <c r="C24" s="203" t="s">
        <v>936</v>
      </c>
      <c r="D24" s="394">
        <v>1</v>
      </c>
      <c r="E24" s="343" t="s">
        <v>7</v>
      </c>
      <c r="F24" s="343" t="s">
        <v>7</v>
      </c>
      <c r="G24" s="343" t="s">
        <v>7</v>
      </c>
      <c r="H24" s="397"/>
    </row>
    <row r="25" spans="2:8" ht="12.75">
      <c r="B25" s="394">
        <v>4</v>
      </c>
      <c r="C25" s="203" t="s">
        <v>937</v>
      </c>
      <c r="D25" s="394" t="s">
        <v>7</v>
      </c>
      <c r="E25" s="343">
        <v>17</v>
      </c>
      <c r="F25" s="343" t="s">
        <v>7</v>
      </c>
      <c r="G25" s="343" t="s">
        <v>7</v>
      </c>
      <c r="H25" s="397"/>
    </row>
    <row r="26" spans="2:8" ht="12.75">
      <c r="B26" s="394">
        <v>5</v>
      </c>
      <c r="C26" s="203" t="s">
        <v>938</v>
      </c>
      <c r="D26" s="394" t="s">
        <v>7</v>
      </c>
      <c r="E26" s="343">
        <v>9</v>
      </c>
      <c r="F26" s="343" t="s">
        <v>7</v>
      </c>
      <c r="G26" s="343" t="s">
        <v>7</v>
      </c>
      <c r="H26" s="397"/>
    </row>
    <row r="27" spans="2:8" ht="12.75">
      <c r="B27" s="394">
        <v>6</v>
      </c>
      <c r="C27" s="124" t="s">
        <v>939</v>
      </c>
      <c r="D27" s="394" t="s">
        <v>7</v>
      </c>
      <c r="E27" s="343">
        <v>14</v>
      </c>
      <c r="F27" s="343" t="s">
        <v>7</v>
      </c>
      <c r="G27" s="343" t="s">
        <v>7</v>
      </c>
      <c r="H27" s="397"/>
    </row>
    <row r="28" spans="2:8" ht="12.75">
      <c r="B28" s="394">
        <v>7</v>
      </c>
      <c r="C28" s="124" t="s">
        <v>940</v>
      </c>
      <c r="D28" s="394">
        <v>4</v>
      </c>
      <c r="E28" s="394" t="s">
        <v>7</v>
      </c>
      <c r="F28" s="394" t="s">
        <v>7</v>
      </c>
      <c r="G28" s="394" t="s">
        <v>7</v>
      </c>
      <c r="H28" s="189"/>
    </row>
    <row r="29" spans="2:8" ht="12.75">
      <c r="B29" s="189"/>
      <c r="C29" s="189"/>
      <c r="D29" s="189"/>
      <c r="E29" s="189"/>
      <c r="F29" s="189"/>
      <c r="G29" s="189"/>
      <c r="H29" s="189"/>
    </row>
    <row r="30" spans="2:8" ht="12.75">
      <c r="B30" s="189"/>
      <c r="C30" s="189"/>
      <c r="D30" s="189"/>
      <c r="E30" s="189"/>
      <c r="F30" s="189"/>
      <c r="G30" s="189"/>
      <c r="H30" s="189"/>
    </row>
    <row r="31" spans="4:7" ht="12.75" customHeight="1">
      <c r="D31" s="786" t="s">
        <v>13</v>
      </c>
      <c r="E31" s="786"/>
      <c r="F31" s="786"/>
      <c r="G31" s="786"/>
    </row>
    <row r="32" spans="4:7" ht="12.75" customHeight="1">
      <c r="D32" s="770" t="s">
        <v>14</v>
      </c>
      <c r="E32" s="770"/>
      <c r="F32" s="770"/>
      <c r="G32" s="770"/>
    </row>
    <row r="33" spans="4:7" ht="12.75" customHeight="1">
      <c r="D33" s="770" t="s">
        <v>89</v>
      </c>
      <c r="E33" s="770"/>
      <c r="F33" s="770"/>
      <c r="G33" s="770"/>
    </row>
    <row r="34" ht="12.75">
      <c r="B34" s="182" t="s">
        <v>12</v>
      </c>
    </row>
  </sheetData>
  <sheetProtection/>
  <mergeCells count="13">
    <mergeCell ref="H11:H12"/>
    <mergeCell ref="C14:H14"/>
    <mergeCell ref="C21:H21"/>
    <mergeCell ref="A2:H2"/>
    <mergeCell ref="A3:H3"/>
    <mergeCell ref="A5:H5"/>
    <mergeCell ref="A7:B7"/>
    <mergeCell ref="D31:G31"/>
    <mergeCell ref="D32:G32"/>
    <mergeCell ref="D33:G33"/>
    <mergeCell ref="B11:B12"/>
    <mergeCell ref="C11:C12"/>
    <mergeCell ref="D11:G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115" zoomScaleSheetLayoutView="115" zoomScalePageLayoutView="0" workbookViewId="0" topLeftCell="A1">
      <selection activeCell="E42" sqref="E42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</cols>
  <sheetData>
    <row r="1" spans="1:7" ht="18">
      <c r="A1" s="675" t="s">
        <v>0</v>
      </c>
      <c r="B1" s="675"/>
      <c r="C1" s="675"/>
      <c r="D1" s="675"/>
      <c r="E1" s="675"/>
      <c r="F1" s="675"/>
      <c r="G1" s="173" t="s">
        <v>710</v>
      </c>
    </row>
    <row r="2" spans="1:7" ht="21">
      <c r="A2" s="676" t="s">
        <v>656</v>
      </c>
      <c r="B2" s="676"/>
      <c r="C2" s="676"/>
      <c r="D2" s="676"/>
      <c r="E2" s="676"/>
      <c r="F2" s="676"/>
      <c r="G2" s="676"/>
    </row>
    <row r="3" spans="1:2" ht="15">
      <c r="A3" s="175"/>
      <c r="B3" s="175"/>
    </row>
    <row r="4" spans="1:7" ht="18" customHeight="1">
      <c r="A4" s="677" t="s">
        <v>711</v>
      </c>
      <c r="B4" s="677"/>
      <c r="C4" s="677"/>
      <c r="D4" s="677"/>
      <c r="E4" s="677"/>
      <c r="F4" s="677"/>
      <c r="G4" s="677"/>
    </row>
    <row r="5" spans="1:2" ht="12.75">
      <c r="A5" s="580" t="s">
        <v>919</v>
      </c>
      <c r="B5" s="580"/>
    </row>
    <row r="6" spans="1:7" ht="15">
      <c r="A6" s="176"/>
      <c r="B6" s="176"/>
      <c r="F6" s="678" t="s">
        <v>826</v>
      </c>
      <c r="G6" s="678"/>
    </row>
    <row r="7" spans="1:7" ht="59.25" customHeight="1">
      <c r="A7" s="177" t="s">
        <v>2</v>
      </c>
      <c r="B7" s="267" t="s">
        <v>3</v>
      </c>
      <c r="C7" s="271" t="s">
        <v>712</v>
      </c>
      <c r="D7" s="271" t="s">
        <v>713</v>
      </c>
      <c r="E7" s="271" t="s">
        <v>714</v>
      </c>
      <c r="F7" s="271" t="s">
        <v>715</v>
      </c>
      <c r="G7" s="271" t="s">
        <v>716</v>
      </c>
    </row>
    <row r="8" spans="1:7" s="173" customFormat="1" ht="15">
      <c r="A8" s="179" t="s">
        <v>273</v>
      </c>
      <c r="B8" s="179" t="s">
        <v>274</v>
      </c>
      <c r="C8" s="179" t="s">
        <v>275</v>
      </c>
      <c r="D8" s="179" t="s">
        <v>276</v>
      </c>
      <c r="E8" s="179" t="s">
        <v>277</v>
      </c>
      <c r="F8" s="179" t="s">
        <v>278</v>
      </c>
      <c r="G8" s="179" t="s">
        <v>279</v>
      </c>
    </row>
    <row r="9" spans="1:7" s="173" customFormat="1" ht="15">
      <c r="A9" s="291" t="s">
        <v>273</v>
      </c>
      <c r="B9" s="292" t="s">
        <v>868</v>
      </c>
      <c r="C9" s="498">
        <v>2140</v>
      </c>
      <c r="D9" s="498">
        <v>2140</v>
      </c>
      <c r="E9" s="500">
        <v>1887</v>
      </c>
      <c r="F9" s="192" t="s">
        <v>7</v>
      </c>
      <c r="G9" s="498">
        <v>253</v>
      </c>
    </row>
    <row r="10" spans="1:7" s="173" customFormat="1" ht="15">
      <c r="A10" s="291" t="s">
        <v>274</v>
      </c>
      <c r="B10" s="292" t="s">
        <v>869</v>
      </c>
      <c r="C10" s="498">
        <v>2891</v>
      </c>
      <c r="D10" s="498">
        <v>2891</v>
      </c>
      <c r="E10" s="500">
        <v>2509</v>
      </c>
      <c r="F10" s="192" t="s">
        <v>7</v>
      </c>
      <c r="G10" s="498">
        <v>382</v>
      </c>
    </row>
    <row r="11" spans="1:7" s="173" customFormat="1" ht="15">
      <c r="A11" s="291" t="s">
        <v>275</v>
      </c>
      <c r="B11" s="292" t="s">
        <v>870</v>
      </c>
      <c r="C11" s="498">
        <v>1317</v>
      </c>
      <c r="D11" s="498">
        <v>1317</v>
      </c>
      <c r="E11" s="500">
        <v>1073</v>
      </c>
      <c r="F11" s="192" t="s">
        <v>7</v>
      </c>
      <c r="G11" s="498">
        <v>244</v>
      </c>
    </row>
    <row r="12" spans="1:7" s="173" customFormat="1" ht="15">
      <c r="A12" s="291" t="s">
        <v>276</v>
      </c>
      <c r="B12" s="292" t="s">
        <v>871</v>
      </c>
      <c r="C12" s="498">
        <v>2699</v>
      </c>
      <c r="D12" s="498">
        <v>2699</v>
      </c>
      <c r="E12" s="500">
        <v>2476</v>
      </c>
      <c r="F12" s="192" t="s">
        <v>7</v>
      </c>
      <c r="G12" s="498">
        <v>223</v>
      </c>
    </row>
    <row r="13" spans="1:7" s="173" customFormat="1" ht="15">
      <c r="A13" s="291" t="s">
        <v>277</v>
      </c>
      <c r="B13" s="292" t="s">
        <v>872</v>
      </c>
      <c r="C13" s="498">
        <v>1175</v>
      </c>
      <c r="D13" s="498">
        <v>1175</v>
      </c>
      <c r="E13" s="500">
        <v>972</v>
      </c>
      <c r="F13" s="192" t="s">
        <v>7</v>
      </c>
      <c r="G13" s="498">
        <v>203</v>
      </c>
    </row>
    <row r="14" spans="1:7" s="173" customFormat="1" ht="15">
      <c r="A14" s="291" t="s">
        <v>278</v>
      </c>
      <c r="B14" s="292" t="s">
        <v>873</v>
      </c>
      <c r="C14" s="498">
        <v>1458</v>
      </c>
      <c r="D14" s="498">
        <v>1458</v>
      </c>
      <c r="E14" s="500">
        <v>1311</v>
      </c>
      <c r="F14" s="192" t="s">
        <v>7</v>
      </c>
      <c r="G14" s="498">
        <v>147</v>
      </c>
    </row>
    <row r="15" spans="1:7" s="173" customFormat="1" ht="15">
      <c r="A15" s="291" t="s">
        <v>279</v>
      </c>
      <c r="B15" s="292" t="s">
        <v>874</v>
      </c>
      <c r="C15" s="498">
        <v>1963</v>
      </c>
      <c r="D15" s="498">
        <v>1963</v>
      </c>
      <c r="E15" s="500">
        <v>1558</v>
      </c>
      <c r="F15" s="192" t="s">
        <v>7</v>
      </c>
      <c r="G15" s="498">
        <v>405</v>
      </c>
    </row>
    <row r="16" spans="1:7" s="173" customFormat="1" ht="15">
      <c r="A16" s="291" t="s">
        <v>280</v>
      </c>
      <c r="B16" s="292" t="s">
        <v>875</v>
      </c>
      <c r="C16" s="498">
        <v>2924</v>
      </c>
      <c r="D16" s="498">
        <v>2924</v>
      </c>
      <c r="E16" s="500">
        <v>2257</v>
      </c>
      <c r="F16" s="192" t="s">
        <v>7</v>
      </c>
      <c r="G16" s="498">
        <v>667</v>
      </c>
    </row>
    <row r="17" spans="1:7" s="173" customFormat="1" ht="15">
      <c r="A17" s="291" t="s">
        <v>299</v>
      </c>
      <c r="B17" s="292" t="s">
        <v>876</v>
      </c>
      <c r="C17" s="498">
        <v>1958</v>
      </c>
      <c r="D17" s="498">
        <v>1958</v>
      </c>
      <c r="E17" s="500">
        <v>1913</v>
      </c>
      <c r="F17" s="192" t="s">
        <v>7</v>
      </c>
      <c r="G17" s="498">
        <v>45</v>
      </c>
    </row>
    <row r="18" spans="1:7" s="173" customFormat="1" ht="15">
      <c r="A18" s="291" t="s">
        <v>300</v>
      </c>
      <c r="B18" s="292" t="s">
        <v>877</v>
      </c>
      <c r="C18" s="498">
        <v>979</v>
      </c>
      <c r="D18" s="498">
        <v>979</v>
      </c>
      <c r="E18" s="500">
        <v>962</v>
      </c>
      <c r="F18" s="192" t="s">
        <v>7</v>
      </c>
      <c r="G18" s="498">
        <v>17</v>
      </c>
    </row>
    <row r="19" spans="1:7" s="173" customFormat="1" ht="15">
      <c r="A19" s="291" t="s">
        <v>301</v>
      </c>
      <c r="B19" s="292" t="s">
        <v>878</v>
      </c>
      <c r="C19" s="498">
        <v>2082</v>
      </c>
      <c r="D19" s="498">
        <v>2082</v>
      </c>
      <c r="E19" s="500">
        <v>1814</v>
      </c>
      <c r="F19" s="192" t="s">
        <v>7</v>
      </c>
      <c r="G19" s="498">
        <v>268</v>
      </c>
    </row>
    <row r="20" spans="1:7" s="173" customFormat="1" ht="15">
      <c r="A20" s="291" t="s">
        <v>329</v>
      </c>
      <c r="B20" s="292" t="s">
        <v>879</v>
      </c>
      <c r="C20" s="498">
        <v>1799</v>
      </c>
      <c r="D20" s="498">
        <v>1799</v>
      </c>
      <c r="E20" s="500">
        <v>1675</v>
      </c>
      <c r="F20" s="192" t="s">
        <v>7</v>
      </c>
      <c r="G20" s="498">
        <v>124</v>
      </c>
    </row>
    <row r="21" spans="1:7" s="173" customFormat="1" ht="15">
      <c r="A21" s="291" t="s">
        <v>330</v>
      </c>
      <c r="B21" s="292" t="s">
        <v>880</v>
      </c>
      <c r="C21" s="498">
        <v>2067</v>
      </c>
      <c r="D21" s="498">
        <v>2067</v>
      </c>
      <c r="E21" s="500">
        <v>1583</v>
      </c>
      <c r="F21" s="192" t="s">
        <v>7</v>
      </c>
      <c r="G21" s="498">
        <v>484</v>
      </c>
    </row>
    <row r="22" spans="1:7" s="173" customFormat="1" ht="15">
      <c r="A22" s="291" t="s">
        <v>331</v>
      </c>
      <c r="B22" s="292" t="s">
        <v>881</v>
      </c>
      <c r="C22" s="498">
        <v>1718</v>
      </c>
      <c r="D22" s="498">
        <v>1718</v>
      </c>
      <c r="E22" s="500">
        <v>1588</v>
      </c>
      <c r="F22" s="192" t="s">
        <v>7</v>
      </c>
      <c r="G22" s="498">
        <v>130</v>
      </c>
    </row>
    <row r="23" spans="1:7" s="173" customFormat="1" ht="15">
      <c r="A23" s="291" t="s">
        <v>332</v>
      </c>
      <c r="B23" s="292" t="s">
        <v>882</v>
      </c>
      <c r="C23" s="498">
        <v>785</v>
      </c>
      <c r="D23" s="498">
        <v>785</v>
      </c>
      <c r="E23" s="500">
        <v>723</v>
      </c>
      <c r="F23" s="192" t="s">
        <v>7</v>
      </c>
      <c r="G23" s="498">
        <v>62</v>
      </c>
    </row>
    <row r="24" spans="1:7" s="173" customFormat="1" ht="15">
      <c r="A24" s="291" t="s">
        <v>883</v>
      </c>
      <c r="B24" s="292" t="s">
        <v>884</v>
      </c>
      <c r="C24" s="498">
        <v>2732</v>
      </c>
      <c r="D24" s="498">
        <v>2732</v>
      </c>
      <c r="E24" s="500">
        <v>2398</v>
      </c>
      <c r="F24" s="192" t="s">
        <v>7</v>
      </c>
      <c r="G24" s="498">
        <v>334</v>
      </c>
    </row>
    <row r="25" spans="1:7" s="173" customFormat="1" ht="15">
      <c r="A25" s="291" t="s">
        <v>885</v>
      </c>
      <c r="B25" s="292" t="s">
        <v>886</v>
      </c>
      <c r="C25" s="498">
        <v>1462</v>
      </c>
      <c r="D25" s="498">
        <v>1462</v>
      </c>
      <c r="E25" s="500">
        <v>1377</v>
      </c>
      <c r="F25" s="192" t="s">
        <v>7</v>
      </c>
      <c r="G25" s="498">
        <v>85</v>
      </c>
    </row>
    <row r="26" spans="1:7" s="173" customFormat="1" ht="15">
      <c r="A26" s="291" t="s">
        <v>887</v>
      </c>
      <c r="B26" s="292" t="s">
        <v>888</v>
      </c>
      <c r="C26" s="498">
        <v>2240</v>
      </c>
      <c r="D26" s="498">
        <v>2240</v>
      </c>
      <c r="E26" s="500">
        <v>1978</v>
      </c>
      <c r="F26" s="192" t="s">
        <v>7</v>
      </c>
      <c r="G26" s="498">
        <v>262</v>
      </c>
    </row>
    <row r="27" spans="1:7" s="173" customFormat="1" ht="15">
      <c r="A27" s="291" t="s">
        <v>889</v>
      </c>
      <c r="B27" s="292" t="s">
        <v>890</v>
      </c>
      <c r="C27" s="498">
        <v>2330</v>
      </c>
      <c r="D27" s="498">
        <v>2330</v>
      </c>
      <c r="E27" s="500">
        <v>1821</v>
      </c>
      <c r="F27" s="192" t="s">
        <v>7</v>
      </c>
      <c r="G27" s="498">
        <v>509</v>
      </c>
    </row>
    <row r="28" spans="1:7" s="173" customFormat="1" ht="15">
      <c r="A28" s="291" t="s">
        <v>891</v>
      </c>
      <c r="B28" s="292" t="s">
        <v>892</v>
      </c>
      <c r="C28" s="498">
        <v>2992</v>
      </c>
      <c r="D28" s="498">
        <v>2992</v>
      </c>
      <c r="E28" s="500">
        <v>2472</v>
      </c>
      <c r="F28" s="192" t="s">
        <v>7</v>
      </c>
      <c r="G28" s="498">
        <v>520</v>
      </c>
    </row>
    <row r="29" spans="1:7" s="173" customFormat="1" ht="15">
      <c r="A29" s="291" t="s">
        <v>893</v>
      </c>
      <c r="B29" s="292" t="s">
        <v>894</v>
      </c>
      <c r="C29" s="498">
        <v>1696</v>
      </c>
      <c r="D29" s="498">
        <v>1696</v>
      </c>
      <c r="E29" s="500">
        <v>1518</v>
      </c>
      <c r="F29" s="192" t="s">
        <v>7</v>
      </c>
      <c r="G29" s="498">
        <v>178</v>
      </c>
    </row>
    <row r="30" spans="1:7" s="173" customFormat="1" ht="15">
      <c r="A30" s="291" t="s">
        <v>895</v>
      </c>
      <c r="B30" s="292" t="s">
        <v>896</v>
      </c>
      <c r="C30" s="498">
        <v>2838</v>
      </c>
      <c r="D30" s="498">
        <v>2838</v>
      </c>
      <c r="E30" s="500">
        <v>2352</v>
      </c>
      <c r="F30" s="192" t="s">
        <v>7</v>
      </c>
      <c r="G30" s="498">
        <v>486</v>
      </c>
    </row>
    <row r="31" spans="1:7" s="173" customFormat="1" ht="15">
      <c r="A31" s="291" t="s">
        <v>897</v>
      </c>
      <c r="B31" s="292" t="s">
        <v>898</v>
      </c>
      <c r="C31" s="498">
        <v>1452</v>
      </c>
      <c r="D31" s="498">
        <v>1452</v>
      </c>
      <c r="E31" s="500">
        <v>1301</v>
      </c>
      <c r="F31" s="192" t="s">
        <v>7</v>
      </c>
      <c r="G31" s="498">
        <v>151</v>
      </c>
    </row>
    <row r="32" spans="1:7" s="173" customFormat="1" ht="15">
      <c r="A32" s="291" t="s">
        <v>899</v>
      </c>
      <c r="B32" s="292" t="s">
        <v>900</v>
      </c>
      <c r="C32" s="498">
        <v>1566</v>
      </c>
      <c r="D32" s="498">
        <v>1566</v>
      </c>
      <c r="E32" s="500">
        <v>1557</v>
      </c>
      <c r="F32" s="192" t="s">
        <v>7</v>
      </c>
      <c r="G32" s="498">
        <v>9</v>
      </c>
    </row>
    <row r="33" spans="1:7" s="173" customFormat="1" ht="15">
      <c r="A33" s="291" t="s">
        <v>901</v>
      </c>
      <c r="B33" s="292" t="s">
        <v>902</v>
      </c>
      <c r="C33" s="498">
        <v>1447</v>
      </c>
      <c r="D33" s="498">
        <v>1447</v>
      </c>
      <c r="E33" s="500">
        <v>1218</v>
      </c>
      <c r="F33" s="192" t="s">
        <v>7</v>
      </c>
      <c r="G33" s="498">
        <v>229</v>
      </c>
    </row>
    <row r="34" spans="1:7" s="173" customFormat="1" ht="15">
      <c r="A34" s="291" t="s">
        <v>903</v>
      </c>
      <c r="B34" s="292" t="s">
        <v>904</v>
      </c>
      <c r="C34" s="498">
        <v>1502</v>
      </c>
      <c r="D34" s="498">
        <v>1502</v>
      </c>
      <c r="E34" s="500">
        <v>1468</v>
      </c>
      <c r="F34" s="192" t="s">
        <v>7</v>
      </c>
      <c r="G34" s="498">
        <v>34</v>
      </c>
    </row>
    <row r="35" spans="1:7" s="173" customFormat="1" ht="15">
      <c r="A35" s="291" t="s">
        <v>905</v>
      </c>
      <c r="B35" s="292" t="s">
        <v>906</v>
      </c>
      <c r="C35" s="498">
        <v>1593</v>
      </c>
      <c r="D35" s="498">
        <v>1593</v>
      </c>
      <c r="E35" s="500">
        <v>1424</v>
      </c>
      <c r="F35" s="192" t="s">
        <v>7</v>
      </c>
      <c r="G35" s="498">
        <v>169</v>
      </c>
    </row>
    <row r="36" spans="1:7" s="173" customFormat="1" ht="15">
      <c r="A36" s="291" t="s">
        <v>907</v>
      </c>
      <c r="B36" s="293" t="s">
        <v>908</v>
      </c>
      <c r="C36" s="498">
        <v>1309</v>
      </c>
      <c r="D36" s="498">
        <v>1309</v>
      </c>
      <c r="E36" s="500">
        <v>1139</v>
      </c>
      <c r="F36" s="192" t="s">
        <v>7</v>
      </c>
      <c r="G36" s="498">
        <v>170</v>
      </c>
    </row>
    <row r="37" spans="1:7" s="173" customFormat="1" ht="15">
      <c r="A37" s="291" t="s">
        <v>909</v>
      </c>
      <c r="B37" s="293" t="s">
        <v>910</v>
      </c>
      <c r="C37" s="498">
        <v>842</v>
      </c>
      <c r="D37" s="498">
        <v>842</v>
      </c>
      <c r="E37" s="500">
        <v>824</v>
      </c>
      <c r="F37" s="192" t="s">
        <v>7</v>
      </c>
      <c r="G37" s="498">
        <v>18</v>
      </c>
    </row>
    <row r="38" spans="1:7" s="173" customFormat="1" ht="15">
      <c r="A38" s="291" t="s">
        <v>911</v>
      </c>
      <c r="B38" s="293" t="s">
        <v>912</v>
      </c>
      <c r="C38" s="498">
        <v>1143</v>
      </c>
      <c r="D38" s="498">
        <v>1143</v>
      </c>
      <c r="E38" s="500">
        <v>1007</v>
      </c>
      <c r="F38" s="192" t="s">
        <v>7</v>
      </c>
      <c r="G38" s="498">
        <v>136</v>
      </c>
    </row>
    <row r="39" spans="1:7" s="173" customFormat="1" ht="15">
      <c r="A39" s="291" t="s">
        <v>913</v>
      </c>
      <c r="B39" s="293" t="s">
        <v>914</v>
      </c>
      <c r="C39" s="498">
        <v>700</v>
      </c>
      <c r="D39" s="498">
        <v>700</v>
      </c>
      <c r="E39" s="500">
        <v>611</v>
      </c>
      <c r="F39" s="192" t="s">
        <v>7</v>
      </c>
      <c r="G39" s="498">
        <v>89</v>
      </c>
    </row>
    <row r="40" spans="1:7" s="173" customFormat="1" ht="25.5">
      <c r="A40" s="291" t="s">
        <v>915</v>
      </c>
      <c r="B40" s="293" t="s">
        <v>916</v>
      </c>
      <c r="C40" s="498">
        <v>614</v>
      </c>
      <c r="D40" s="498">
        <v>614</v>
      </c>
      <c r="E40" s="500">
        <v>445</v>
      </c>
      <c r="F40" s="192" t="s">
        <v>7</v>
      </c>
      <c r="G40" s="498">
        <v>169</v>
      </c>
    </row>
    <row r="41" spans="1:7" s="173" customFormat="1" ht="25.5">
      <c r="A41" s="291" t="s">
        <v>917</v>
      </c>
      <c r="B41" s="293" t="s">
        <v>918</v>
      </c>
      <c r="C41" s="498">
        <v>827</v>
      </c>
      <c r="D41" s="498">
        <v>827</v>
      </c>
      <c r="E41" s="500">
        <v>783</v>
      </c>
      <c r="F41" s="192" t="s">
        <v>7</v>
      </c>
      <c r="G41" s="498">
        <v>44</v>
      </c>
    </row>
    <row r="42" spans="1:7" s="173" customFormat="1" ht="15">
      <c r="A42" s="3" t="s">
        <v>19</v>
      </c>
      <c r="B42" s="19"/>
      <c r="C42" s="179">
        <f>SUM(C9:C41)</f>
        <v>57240</v>
      </c>
      <c r="D42" s="179">
        <f>SUM(D9:D41)</f>
        <v>57240</v>
      </c>
      <c r="E42" s="413">
        <f>SUM(E9:E41)</f>
        <v>49994</v>
      </c>
      <c r="F42" s="413">
        <f>SUM(F9:F41)</f>
        <v>0</v>
      </c>
      <c r="G42" s="413">
        <f>SUM(G9:G41)</f>
        <v>7246</v>
      </c>
    </row>
    <row r="44" ht="12.75">
      <c r="A44" s="181"/>
    </row>
    <row r="47" spans="1:9" ht="15" customHeight="1">
      <c r="A47" s="272"/>
      <c r="B47" s="272"/>
      <c r="C47" s="272"/>
      <c r="D47" s="272"/>
      <c r="E47" s="272"/>
      <c r="F47" s="714" t="s">
        <v>13</v>
      </c>
      <c r="G47" s="714"/>
      <c r="H47" s="273"/>
      <c r="I47" s="273"/>
    </row>
    <row r="48" spans="1:9" ht="15" customHeight="1">
      <c r="A48" s="272"/>
      <c r="B48" s="272"/>
      <c r="C48" s="272"/>
      <c r="D48" s="272"/>
      <c r="E48" s="272"/>
      <c r="F48" s="714" t="s">
        <v>14</v>
      </c>
      <c r="G48" s="714"/>
      <c r="H48" s="273"/>
      <c r="I48" s="273"/>
    </row>
    <row r="49" spans="1:9" ht="15" customHeight="1">
      <c r="A49" s="272"/>
      <c r="B49" s="272"/>
      <c r="C49" s="272"/>
      <c r="D49" s="272"/>
      <c r="E49" s="272"/>
      <c r="F49" s="800" t="s">
        <v>89</v>
      </c>
      <c r="G49" s="800"/>
      <c r="H49" s="800"/>
      <c r="I49" s="800"/>
    </row>
    <row r="50" spans="1:9" ht="12.75">
      <c r="A50" s="272" t="s">
        <v>12</v>
      </c>
      <c r="C50" s="272"/>
      <c r="D50" s="272"/>
      <c r="E50" s="272"/>
      <c r="F50" s="799" t="s">
        <v>86</v>
      </c>
      <c r="G50" s="799"/>
      <c r="H50" s="272"/>
      <c r="I50" s="272"/>
    </row>
    <row r="51" spans="1:13" ht="12.7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</row>
  </sheetData>
  <sheetProtection/>
  <mergeCells count="9">
    <mergeCell ref="F50:G50"/>
    <mergeCell ref="A1:F1"/>
    <mergeCell ref="A2:G2"/>
    <mergeCell ref="A4:G4"/>
    <mergeCell ref="F6:G6"/>
    <mergeCell ref="F47:G47"/>
    <mergeCell ref="F48:G48"/>
    <mergeCell ref="F49:I49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SheetLayoutView="100" zoomScalePageLayoutView="0" workbookViewId="0" topLeftCell="A23">
      <selection activeCell="E43" sqref="E43"/>
    </sheetView>
  </sheetViews>
  <sheetFormatPr defaultColWidth="9.140625" defaultRowHeight="12.75"/>
  <cols>
    <col min="1" max="1" width="8.28125" style="0" customWidth="1"/>
    <col min="2" max="2" width="23.421875" style="0" bestFit="1" customWidth="1"/>
    <col min="3" max="3" width="8.7109375" style="0" customWidth="1"/>
    <col min="4" max="4" width="12.7109375" style="0" customWidth="1"/>
    <col min="5" max="5" width="10.57421875" style="0" customWidth="1"/>
    <col min="6" max="6" width="12.421875" style="0" customWidth="1"/>
    <col min="7" max="7" width="7.57421875" style="0" customWidth="1"/>
    <col min="8" max="8" width="7.8515625" style="0" customWidth="1"/>
    <col min="9" max="9" width="10.00390625" style="0" customWidth="1"/>
    <col min="12" max="12" width="10.8515625" style="0" customWidth="1"/>
  </cols>
  <sheetData>
    <row r="1" spans="1:15" ht="18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808" t="s">
        <v>849</v>
      </c>
      <c r="O1" s="808"/>
    </row>
    <row r="2" spans="1:14" ht="21">
      <c r="A2" s="676" t="s">
        <v>656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</row>
    <row r="3" spans="1:2" ht="15">
      <c r="A3" s="175"/>
      <c r="B3" s="175"/>
    </row>
    <row r="4" spans="1:14" ht="18" customHeight="1">
      <c r="A4" s="677" t="s">
        <v>867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</row>
    <row r="5" spans="1:2" ht="12.75">
      <c r="A5" s="580" t="s">
        <v>919</v>
      </c>
      <c r="B5" s="580"/>
    </row>
    <row r="6" spans="1:15" ht="15">
      <c r="A6" s="176"/>
      <c r="B6" s="176"/>
      <c r="M6" s="717" t="s">
        <v>826</v>
      </c>
      <c r="N6" s="717"/>
      <c r="O6" s="717"/>
    </row>
    <row r="7" spans="1:15" ht="59.25" customHeight="1">
      <c r="A7" s="785" t="s">
        <v>2</v>
      </c>
      <c r="B7" s="785" t="s">
        <v>3</v>
      </c>
      <c r="C7" s="802" t="s">
        <v>850</v>
      </c>
      <c r="D7" s="801" t="s">
        <v>851</v>
      </c>
      <c r="E7" s="801" t="s">
        <v>852</v>
      </c>
      <c r="F7" s="801" t="s">
        <v>853</v>
      </c>
      <c r="G7" s="801" t="s">
        <v>854</v>
      </c>
      <c r="H7" s="801"/>
      <c r="I7" s="801"/>
      <c r="J7" s="801"/>
      <c r="K7" s="801"/>
      <c r="L7" s="801" t="s">
        <v>855</v>
      </c>
      <c r="M7" s="801" t="s">
        <v>856</v>
      </c>
      <c r="N7" s="801"/>
      <c r="O7" s="801"/>
    </row>
    <row r="8" spans="1:15" s="173" customFormat="1" ht="15.75" customHeight="1">
      <c r="A8" s="785"/>
      <c r="B8" s="785"/>
      <c r="C8" s="803"/>
      <c r="D8" s="801"/>
      <c r="E8" s="801"/>
      <c r="F8" s="801"/>
      <c r="G8" s="801" t="s">
        <v>857</v>
      </c>
      <c r="H8" s="801"/>
      <c r="I8" s="801" t="s">
        <v>858</v>
      </c>
      <c r="J8" s="801" t="s">
        <v>859</v>
      </c>
      <c r="K8" s="801" t="s">
        <v>860</v>
      </c>
      <c r="L8" s="801"/>
      <c r="M8" s="801" t="s">
        <v>97</v>
      </c>
      <c r="N8" s="801" t="s">
        <v>861</v>
      </c>
      <c r="O8" s="801" t="s">
        <v>862</v>
      </c>
    </row>
    <row r="9" spans="1:15" ht="12.75" customHeight="1">
      <c r="A9" s="785"/>
      <c r="B9" s="785"/>
      <c r="C9" s="804"/>
      <c r="D9" s="801"/>
      <c r="E9" s="801"/>
      <c r="F9" s="801"/>
      <c r="G9" s="286" t="s">
        <v>863</v>
      </c>
      <c r="H9" s="286" t="s">
        <v>864</v>
      </c>
      <c r="I9" s="801"/>
      <c r="J9" s="801"/>
      <c r="K9" s="801"/>
      <c r="L9" s="801"/>
      <c r="M9" s="801"/>
      <c r="N9" s="801"/>
      <c r="O9" s="801"/>
    </row>
    <row r="10" spans="1:15" ht="12.75" customHeight="1">
      <c r="A10" s="291" t="s">
        <v>273</v>
      </c>
      <c r="B10" s="292" t="s">
        <v>868</v>
      </c>
      <c r="C10" s="501">
        <v>2140</v>
      </c>
      <c r="D10" s="290">
        <v>1961</v>
      </c>
      <c r="E10" s="368">
        <v>1961</v>
      </c>
      <c r="F10" s="368" t="s">
        <v>7</v>
      </c>
      <c r="G10" s="368" t="s">
        <v>7</v>
      </c>
      <c r="H10" s="368" t="s">
        <v>7</v>
      </c>
      <c r="I10" s="368" t="s">
        <v>7</v>
      </c>
      <c r="J10" s="368" t="s">
        <v>7</v>
      </c>
      <c r="K10" s="368" t="s">
        <v>7</v>
      </c>
      <c r="L10" s="368" t="s">
        <v>7</v>
      </c>
      <c r="M10" s="368" t="s">
        <v>7</v>
      </c>
      <c r="N10" s="368" t="s">
        <v>7</v>
      </c>
      <c r="O10" s="368" t="s">
        <v>7</v>
      </c>
    </row>
    <row r="11" spans="1:15" ht="12.75" customHeight="1">
      <c r="A11" s="291" t="s">
        <v>274</v>
      </c>
      <c r="B11" s="292" t="s">
        <v>869</v>
      </c>
      <c r="C11" s="501">
        <v>2891</v>
      </c>
      <c r="D11" s="290">
        <v>2575</v>
      </c>
      <c r="E11" s="368">
        <v>2575</v>
      </c>
      <c r="F11" s="368" t="s">
        <v>7</v>
      </c>
      <c r="G11" s="368" t="s">
        <v>7</v>
      </c>
      <c r="H11" s="368" t="s">
        <v>7</v>
      </c>
      <c r="I11" s="368" t="s">
        <v>7</v>
      </c>
      <c r="J11" s="368" t="s">
        <v>7</v>
      </c>
      <c r="K11" s="368" t="s">
        <v>7</v>
      </c>
      <c r="L11" s="368" t="s">
        <v>7</v>
      </c>
      <c r="M11" s="368" t="s">
        <v>7</v>
      </c>
      <c r="N11" s="368" t="s">
        <v>7</v>
      </c>
      <c r="O11" s="368" t="s">
        <v>7</v>
      </c>
    </row>
    <row r="12" spans="1:15" ht="12.75" customHeight="1">
      <c r="A12" s="291" t="s">
        <v>275</v>
      </c>
      <c r="B12" s="292" t="s">
        <v>870</v>
      </c>
      <c r="C12" s="501">
        <v>1317</v>
      </c>
      <c r="D12" s="290">
        <v>1004</v>
      </c>
      <c r="E12" s="368">
        <v>1004</v>
      </c>
      <c r="F12" s="368" t="s">
        <v>7</v>
      </c>
      <c r="G12" s="368" t="s">
        <v>7</v>
      </c>
      <c r="H12" s="368" t="s">
        <v>7</v>
      </c>
      <c r="I12" s="368" t="s">
        <v>7</v>
      </c>
      <c r="J12" s="368" t="s">
        <v>7</v>
      </c>
      <c r="K12" s="368" t="s">
        <v>7</v>
      </c>
      <c r="L12" s="368" t="s">
        <v>7</v>
      </c>
      <c r="M12" s="368" t="s">
        <v>7</v>
      </c>
      <c r="N12" s="368" t="s">
        <v>7</v>
      </c>
      <c r="O12" s="368" t="s">
        <v>7</v>
      </c>
    </row>
    <row r="13" spans="1:15" ht="12.75" customHeight="1">
      <c r="A13" s="291" t="s">
        <v>276</v>
      </c>
      <c r="B13" s="292" t="s">
        <v>871</v>
      </c>
      <c r="C13" s="501">
        <v>2699</v>
      </c>
      <c r="D13" s="290">
        <v>1848</v>
      </c>
      <c r="E13" s="368">
        <v>1848</v>
      </c>
      <c r="F13" s="368" t="s">
        <v>7</v>
      </c>
      <c r="G13" s="368" t="s">
        <v>7</v>
      </c>
      <c r="H13" s="368" t="s">
        <v>7</v>
      </c>
      <c r="I13" s="368" t="s">
        <v>7</v>
      </c>
      <c r="J13" s="368" t="s">
        <v>7</v>
      </c>
      <c r="K13" s="368" t="s">
        <v>7</v>
      </c>
      <c r="L13" s="368" t="s">
        <v>7</v>
      </c>
      <c r="M13" s="368" t="s">
        <v>7</v>
      </c>
      <c r="N13" s="368" t="s">
        <v>7</v>
      </c>
      <c r="O13" s="368" t="s">
        <v>7</v>
      </c>
    </row>
    <row r="14" spans="1:15" ht="12.75" customHeight="1">
      <c r="A14" s="291" t="s">
        <v>277</v>
      </c>
      <c r="B14" s="292" t="s">
        <v>872</v>
      </c>
      <c r="C14" s="501">
        <v>1175</v>
      </c>
      <c r="D14" s="290">
        <v>931</v>
      </c>
      <c r="E14" s="368">
        <v>931</v>
      </c>
      <c r="F14" s="368" t="s">
        <v>7</v>
      </c>
      <c r="G14" s="368" t="s">
        <v>7</v>
      </c>
      <c r="H14" s="368" t="s">
        <v>7</v>
      </c>
      <c r="I14" s="368" t="s">
        <v>7</v>
      </c>
      <c r="J14" s="368" t="s">
        <v>7</v>
      </c>
      <c r="K14" s="368" t="s">
        <v>7</v>
      </c>
      <c r="L14" s="368" t="s">
        <v>7</v>
      </c>
      <c r="M14" s="368" t="s">
        <v>7</v>
      </c>
      <c r="N14" s="368" t="s">
        <v>7</v>
      </c>
      <c r="O14" s="368" t="s">
        <v>7</v>
      </c>
    </row>
    <row r="15" spans="1:15" ht="12.75" customHeight="1">
      <c r="A15" s="291" t="s">
        <v>278</v>
      </c>
      <c r="B15" s="292" t="s">
        <v>873</v>
      </c>
      <c r="C15" s="501">
        <v>1458</v>
      </c>
      <c r="D15" s="290">
        <v>1257</v>
      </c>
      <c r="E15" s="368">
        <v>1257</v>
      </c>
      <c r="F15" s="368" t="s">
        <v>7</v>
      </c>
      <c r="G15" s="368" t="s">
        <v>7</v>
      </c>
      <c r="H15" s="368" t="s">
        <v>7</v>
      </c>
      <c r="I15" s="368" t="s">
        <v>7</v>
      </c>
      <c r="J15" s="368" t="s">
        <v>7</v>
      </c>
      <c r="K15" s="368" t="s">
        <v>7</v>
      </c>
      <c r="L15" s="368" t="s">
        <v>7</v>
      </c>
      <c r="M15" s="368" t="s">
        <v>7</v>
      </c>
      <c r="N15" s="368" t="s">
        <v>7</v>
      </c>
      <c r="O15" s="368" t="s">
        <v>7</v>
      </c>
    </row>
    <row r="16" spans="1:15" ht="12.75" customHeight="1">
      <c r="A16" s="291" t="s">
        <v>279</v>
      </c>
      <c r="B16" s="292" t="s">
        <v>874</v>
      </c>
      <c r="C16" s="501">
        <v>1963</v>
      </c>
      <c r="D16" s="290">
        <v>1720</v>
      </c>
      <c r="E16" s="368">
        <v>1720</v>
      </c>
      <c r="F16" s="368" t="s">
        <v>7</v>
      </c>
      <c r="G16" s="368" t="s">
        <v>7</v>
      </c>
      <c r="H16" s="368" t="s">
        <v>7</v>
      </c>
      <c r="I16" s="368" t="s">
        <v>7</v>
      </c>
      <c r="J16" s="368" t="s">
        <v>7</v>
      </c>
      <c r="K16" s="368" t="s">
        <v>7</v>
      </c>
      <c r="L16" s="368" t="s">
        <v>7</v>
      </c>
      <c r="M16" s="368" t="s">
        <v>7</v>
      </c>
      <c r="N16" s="368" t="s">
        <v>7</v>
      </c>
      <c r="O16" s="368" t="s">
        <v>7</v>
      </c>
    </row>
    <row r="17" spans="1:15" ht="12.75" customHeight="1">
      <c r="A17" s="291" t="s">
        <v>280</v>
      </c>
      <c r="B17" s="292" t="s">
        <v>875</v>
      </c>
      <c r="C17" s="501">
        <v>2924</v>
      </c>
      <c r="D17" s="290">
        <v>3020</v>
      </c>
      <c r="E17" s="368">
        <v>3020</v>
      </c>
      <c r="F17" s="368" t="s">
        <v>7</v>
      </c>
      <c r="G17" s="368" t="s">
        <v>7</v>
      </c>
      <c r="H17" s="368" t="s">
        <v>7</v>
      </c>
      <c r="I17" s="368" t="s">
        <v>7</v>
      </c>
      <c r="J17" s="368" t="s">
        <v>7</v>
      </c>
      <c r="K17" s="368" t="s">
        <v>7</v>
      </c>
      <c r="L17" s="368" t="s">
        <v>7</v>
      </c>
      <c r="M17" s="368" t="s">
        <v>7</v>
      </c>
      <c r="N17" s="368" t="s">
        <v>7</v>
      </c>
      <c r="O17" s="368" t="s">
        <v>7</v>
      </c>
    </row>
    <row r="18" spans="1:15" ht="12.75" customHeight="1">
      <c r="A18" s="291" t="s">
        <v>299</v>
      </c>
      <c r="B18" s="292" t="s">
        <v>876</v>
      </c>
      <c r="C18" s="501">
        <v>1958</v>
      </c>
      <c r="D18" s="290">
        <v>1918</v>
      </c>
      <c r="E18" s="368">
        <v>1918</v>
      </c>
      <c r="F18" s="368" t="s">
        <v>7</v>
      </c>
      <c r="G18" s="368" t="s">
        <v>7</v>
      </c>
      <c r="H18" s="368" t="s">
        <v>7</v>
      </c>
      <c r="I18" s="368" t="s">
        <v>7</v>
      </c>
      <c r="J18" s="368" t="s">
        <v>7</v>
      </c>
      <c r="K18" s="368" t="s">
        <v>7</v>
      </c>
      <c r="L18" s="368" t="s">
        <v>7</v>
      </c>
      <c r="M18" s="368" t="s">
        <v>7</v>
      </c>
      <c r="N18" s="368" t="s">
        <v>7</v>
      </c>
      <c r="O18" s="368" t="s">
        <v>7</v>
      </c>
    </row>
    <row r="19" spans="1:15" ht="12.75" customHeight="1">
      <c r="A19" s="291" t="s">
        <v>300</v>
      </c>
      <c r="B19" s="292" t="s">
        <v>877</v>
      </c>
      <c r="C19" s="501">
        <v>979</v>
      </c>
      <c r="D19" s="290">
        <v>497</v>
      </c>
      <c r="E19" s="368">
        <v>497</v>
      </c>
      <c r="F19" s="368" t="s">
        <v>7</v>
      </c>
      <c r="G19" s="368" t="s">
        <v>7</v>
      </c>
      <c r="H19" s="368" t="s">
        <v>7</v>
      </c>
      <c r="I19" s="368" t="s">
        <v>7</v>
      </c>
      <c r="J19" s="368" t="s">
        <v>7</v>
      </c>
      <c r="K19" s="368" t="s">
        <v>7</v>
      </c>
      <c r="L19" s="368" t="s">
        <v>7</v>
      </c>
      <c r="M19" s="368" t="s">
        <v>7</v>
      </c>
      <c r="N19" s="368" t="s">
        <v>7</v>
      </c>
      <c r="O19" s="368" t="s">
        <v>7</v>
      </c>
    </row>
    <row r="20" spans="1:15" ht="12.75" customHeight="1">
      <c r="A20" s="291" t="s">
        <v>301</v>
      </c>
      <c r="B20" s="292" t="s">
        <v>878</v>
      </c>
      <c r="C20" s="501">
        <v>2082</v>
      </c>
      <c r="D20" s="290">
        <v>1707</v>
      </c>
      <c r="E20" s="368">
        <v>1707</v>
      </c>
      <c r="F20" s="368" t="s">
        <v>7</v>
      </c>
      <c r="G20" s="368" t="s">
        <v>7</v>
      </c>
      <c r="H20" s="368" t="s">
        <v>7</v>
      </c>
      <c r="I20" s="368" t="s">
        <v>7</v>
      </c>
      <c r="J20" s="368" t="s">
        <v>7</v>
      </c>
      <c r="K20" s="368" t="s">
        <v>7</v>
      </c>
      <c r="L20" s="368" t="s">
        <v>7</v>
      </c>
      <c r="M20" s="368" t="s">
        <v>7</v>
      </c>
      <c r="N20" s="368" t="s">
        <v>7</v>
      </c>
      <c r="O20" s="368" t="s">
        <v>7</v>
      </c>
    </row>
    <row r="21" spans="1:15" ht="12.75" customHeight="1">
      <c r="A21" s="291" t="s">
        <v>329</v>
      </c>
      <c r="B21" s="292" t="s">
        <v>879</v>
      </c>
      <c r="C21" s="501">
        <v>1799</v>
      </c>
      <c r="D21" s="290">
        <v>1522</v>
      </c>
      <c r="E21" s="368">
        <v>1522</v>
      </c>
      <c r="F21" s="368" t="s">
        <v>7</v>
      </c>
      <c r="G21" s="368" t="s">
        <v>7</v>
      </c>
      <c r="H21" s="368" t="s">
        <v>7</v>
      </c>
      <c r="I21" s="368" t="s">
        <v>7</v>
      </c>
      <c r="J21" s="368" t="s">
        <v>7</v>
      </c>
      <c r="K21" s="368" t="s">
        <v>7</v>
      </c>
      <c r="L21" s="368" t="s">
        <v>7</v>
      </c>
      <c r="M21" s="368" t="s">
        <v>7</v>
      </c>
      <c r="N21" s="368" t="s">
        <v>7</v>
      </c>
      <c r="O21" s="368" t="s">
        <v>7</v>
      </c>
    </row>
    <row r="22" spans="1:15" ht="12.75" customHeight="1">
      <c r="A22" s="291" t="s">
        <v>330</v>
      </c>
      <c r="B22" s="292" t="s">
        <v>880</v>
      </c>
      <c r="C22" s="501">
        <v>2067</v>
      </c>
      <c r="D22" s="290">
        <v>1323</v>
      </c>
      <c r="E22" s="368">
        <v>1323</v>
      </c>
      <c r="F22" s="368" t="s">
        <v>7</v>
      </c>
      <c r="G22" s="368" t="s">
        <v>7</v>
      </c>
      <c r="H22" s="368" t="s">
        <v>7</v>
      </c>
      <c r="I22" s="368" t="s">
        <v>7</v>
      </c>
      <c r="J22" s="368" t="s">
        <v>7</v>
      </c>
      <c r="K22" s="368" t="s">
        <v>7</v>
      </c>
      <c r="L22" s="368" t="s">
        <v>7</v>
      </c>
      <c r="M22" s="368" t="s">
        <v>7</v>
      </c>
      <c r="N22" s="368" t="s">
        <v>7</v>
      </c>
      <c r="O22" s="368" t="s">
        <v>7</v>
      </c>
    </row>
    <row r="23" spans="1:15" ht="12.75" customHeight="1">
      <c r="A23" s="291" t="s">
        <v>331</v>
      </c>
      <c r="B23" s="292" t="s">
        <v>881</v>
      </c>
      <c r="C23" s="501">
        <v>1718</v>
      </c>
      <c r="D23" s="290">
        <v>2216</v>
      </c>
      <c r="E23" s="368">
        <v>2216</v>
      </c>
      <c r="F23" s="368" t="s">
        <v>7</v>
      </c>
      <c r="G23" s="368" t="s">
        <v>7</v>
      </c>
      <c r="H23" s="368" t="s">
        <v>7</v>
      </c>
      <c r="I23" s="368" t="s">
        <v>7</v>
      </c>
      <c r="J23" s="368" t="s">
        <v>7</v>
      </c>
      <c r="K23" s="368" t="s">
        <v>7</v>
      </c>
      <c r="L23" s="368" t="s">
        <v>7</v>
      </c>
      <c r="M23" s="368" t="s">
        <v>7</v>
      </c>
      <c r="N23" s="368" t="s">
        <v>7</v>
      </c>
      <c r="O23" s="368" t="s">
        <v>7</v>
      </c>
    </row>
    <row r="24" spans="1:15" ht="12.75" customHeight="1">
      <c r="A24" s="291" t="s">
        <v>332</v>
      </c>
      <c r="B24" s="292" t="s">
        <v>882</v>
      </c>
      <c r="C24" s="501">
        <v>785</v>
      </c>
      <c r="D24" s="290">
        <v>654</v>
      </c>
      <c r="E24" s="368">
        <v>654</v>
      </c>
      <c r="F24" s="368" t="s">
        <v>7</v>
      </c>
      <c r="G24" s="368" t="s">
        <v>7</v>
      </c>
      <c r="H24" s="368" t="s">
        <v>7</v>
      </c>
      <c r="I24" s="368" t="s">
        <v>7</v>
      </c>
      <c r="J24" s="368" t="s">
        <v>7</v>
      </c>
      <c r="K24" s="368" t="s">
        <v>7</v>
      </c>
      <c r="L24" s="368" t="s">
        <v>7</v>
      </c>
      <c r="M24" s="368" t="s">
        <v>7</v>
      </c>
      <c r="N24" s="368" t="s">
        <v>7</v>
      </c>
      <c r="O24" s="368" t="s">
        <v>7</v>
      </c>
    </row>
    <row r="25" spans="1:15" ht="12.75" customHeight="1">
      <c r="A25" s="291" t="s">
        <v>883</v>
      </c>
      <c r="B25" s="292" t="s">
        <v>884</v>
      </c>
      <c r="C25" s="501">
        <v>2732</v>
      </c>
      <c r="D25" s="290">
        <v>2603</v>
      </c>
      <c r="E25" s="368">
        <v>2603</v>
      </c>
      <c r="F25" s="368" t="s">
        <v>7</v>
      </c>
      <c r="G25" s="368" t="s">
        <v>7</v>
      </c>
      <c r="H25" s="368" t="s">
        <v>7</v>
      </c>
      <c r="I25" s="368" t="s">
        <v>7</v>
      </c>
      <c r="J25" s="368" t="s">
        <v>7</v>
      </c>
      <c r="K25" s="368" t="s">
        <v>7</v>
      </c>
      <c r="L25" s="368" t="s">
        <v>7</v>
      </c>
      <c r="M25" s="368" t="s">
        <v>7</v>
      </c>
      <c r="N25" s="368" t="s">
        <v>7</v>
      </c>
      <c r="O25" s="368" t="s">
        <v>7</v>
      </c>
    </row>
    <row r="26" spans="1:15" ht="12.75" customHeight="1">
      <c r="A26" s="291" t="s">
        <v>885</v>
      </c>
      <c r="B26" s="292" t="s">
        <v>886</v>
      </c>
      <c r="C26" s="501">
        <v>1462</v>
      </c>
      <c r="D26" s="290">
        <v>1596</v>
      </c>
      <c r="E26" s="368">
        <v>1596</v>
      </c>
      <c r="F26" s="368" t="s">
        <v>7</v>
      </c>
      <c r="G26" s="368" t="s">
        <v>7</v>
      </c>
      <c r="H26" s="368" t="s">
        <v>7</v>
      </c>
      <c r="I26" s="368" t="s">
        <v>7</v>
      </c>
      <c r="J26" s="368" t="s">
        <v>7</v>
      </c>
      <c r="K26" s="368" t="s">
        <v>7</v>
      </c>
      <c r="L26" s="368" t="s">
        <v>7</v>
      </c>
      <c r="M26" s="368" t="s">
        <v>7</v>
      </c>
      <c r="N26" s="368" t="s">
        <v>7</v>
      </c>
      <c r="O26" s="368" t="s">
        <v>7</v>
      </c>
    </row>
    <row r="27" spans="1:15" ht="12.75" customHeight="1">
      <c r="A27" s="291" t="s">
        <v>887</v>
      </c>
      <c r="B27" s="292" t="s">
        <v>888</v>
      </c>
      <c r="C27" s="501">
        <v>2240</v>
      </c>
      <c r="D27" s="290">
        <v>1284</v>
      </c>
      <c r="E27" s="368">
        <v>1284</v>
      </c>
      <c r="F27" s="368" t="s">
        <v>7</v>
      </c>
      <c r="G27" s="368" t="s">
        <v>7</v>
      </c>
      <c r="H27" s="368" t="s">
        <v>7</v>
      </c>
      <c r="I27" s="368" t="s">
        <v>7</v>
      </c>
      <c r="J27" s="368" t="s">
        <v>7</v>
      </c>
      <c r="K27" s="368" t="s">
        <v>7</v>
      </c>
      <c r="L27" s="368" t="s">
        <v>7</v>
      </c>
      <c r="M27" s="368" t="s">
        <v>7</v>
      </c>
      <c r="N27" s="368" t="s">
        <v>7</v>
      </c>
      <c r="O27" s="368" t="s">
        <v>7</v>
      </c>
    </row>
    <row r="28" spans="1:15" ht="12.75" customHeight="1">
      <c r="A28" s="291" t="s">
        <v>889</v>
      </c>
      <c r="B28" s="292" t="s">
        <v>890</v>
      </c>
      <c r="C28" s="501">
        <v>2330</v>
      </c>
      <c r="D28" s="290">
        <v>1780</v>
      </c>
      <c r="E28" s="368">
        <v>1780</v>
      </c>
      <c r="F28" s="368" t="s">
        <v>7</v>
      </c>
      <c r="G28" s="368" t="s">
        <v>7</v>
      </c>
      <c r="H28" s="368" t="s">
        <v>7</v>
      </c>
      <c r="I28" s="368" t="s">
        <v>7</v>
      </c>
      <c r="J28" s="368" t="s">
        <v>7</v>
      </c>
      <c r="K28" s="368" t="s">
        <v>7</v>
      </c>
      <c r="L28" s="368" t="s">
        <v>7</v>
      </c>
      <c r="M28" s="368" t="s">
        <v>7</v>
      </c>
      <c r="N28" s="368" t="s">
        <v>7</v>
      </c>
      <c r="O28" s="368" t="s">
        <v>7</v>
      </c>
    </row>
    <row r="29" spans="1:15" ht="12.75" customHeight="1">
      <c r="A29" s="291" t="s">
        <v>891</v>
      </c>
      <c r="B29" s="292" t="s">
        <v>892</v>
      </c>
      <c r="C29" s="501">
        <v>2992</v>
      </c>
      <c r="D29" s="290">
        <v>2433</v>
      </c>
      <c r="E29" s="368">
        <v>2433</v>
      </c>
      <c r="F29" s="368" t="s">
        <v>7</v>
      </c>
      <c r="G29" s="368" t="s">
        <v>7</v>
      </c>
      <c r="H29" s="368" t="s">
        <v>7</v>
      </c>
      <c r="I29" s="368" t="s">
        <v>7</v>
      </c>
      <c r="J29" s="368" t="s">
        <v>7</v>
      </c>
      <c r="K29" s="368" t="s">
        <v>7</v>
      </c>
      <c r="L29" s="368" t="s">
        <v>7</v>
      </c>
      <c r="M29" s="368" t="s">
        <v>7</v>
      </c>
      <c r="N29" s="368" t="s">
        <v>7</v>
      </c>
      <c r="O29" s="368" t="s">
        <v>7</v>
      </c>
    </row>
    <row r="30" spans="1:15" ht="12.75" customHeight="1">
      <c r="A30" s="291" t="s">
        <v>893</v>
      </c>
      <c r="B30" s="292" t="s">
        <v>894</v>
      </c>
      <c r="C30" s="501">
        <v>1696</v>
      </c>
      <c r="D30" s="290">
        <v>1565</v>
      </c>
      <c r="E30" s="368">
        <v>1565</v>
      </c>
      <c r="F30" s="368" t="s">
        <v>7</v>
      </c>
      <c r="G30" s="368" t="s">
        <v>7</v>
      </c>
      <c r="H30" s="368" t="s">
        <v>7</v>
      </c>
      <c r="I30" s="368" t="s">
        <v>7</v>
      </c>
      <c r="J30" s="368" t="s">
        <v>7</v>
      </c>
      <c r="K30" s="368" t="s">
        <v>7</v>
      </c>
      <c r="L30" s="368" t="s">
        <v>7</v>
      </c>
      <c r="M30" s="368" t="s">
        <v>7</v>
      </c>
      <c r="N30" s="368" t="s">
        <v>7</v>
      </c>
      <c r="O30" s="368" t="s">
        <v>7</v>
      </c>
    </row>
    <row r="31" spans="1:15" ht="12.75" customHeight="1">
      <c r="A31" s="291" t="s">
        <v>895</v>
      </c>
      <c r="B31" s="292" t="s">
        <v>896</v>
      </c>
      <c r="C31" s="501">
        <v>2838</v>
      </c>
      <c r="D31" s="290">
        <v>3602</v>
      </c>
      <c r="E31" s="368">
        <v>3602</v>
      </c>
      <c r="F31" s="368" t="s">
        <v>7</v>
      </c>
      <c r="G31" s="368" t="s">
        <v>7</v>
      </c>
      <c r="H31" s="368" t="s">
        <v>7</v>
      </c>
      <c r="I31" s="368" t="s">
        <v>7</v>
      </c>
      <c r="J31" s="368" t="s">
        <v>7</v>
      </c>
      <c r="K31" s="368" t="s">
        <v>7</v>
      </c>
      <c r="L31" s="368" t="s">
        <v>7</v>
      </c>
      <c r="M31" s="368" t="s">
        <v>7</v>
      </c>
      <c r="N31" s="368" t="s">
        <v>7</v>
      </c>
      <c r="O31" s="368" t="s">
        <v>7</v>
      </c>
    </row>
    <row r="32" spans="1:15" ht="12.75" customHeight="1">
      <c r="A32" s="291" t="s">
        <v>897</v>
      </c>
      <c r="B32" s="292" t="s">
        <v>898</v>
      </c>
      <c r="C32" s="501">
        <v>1452</v>
      </c>
      <c r="D32" s="290">
        <v>955</v>
      </c>
      <c r="E32" s="368">
        <v>955</v>
      </c>
      <c r="F32" s="368" t="s">
        <v>7</v>
      </c>
      <c r="G32" s="368" t="s">
        <v>7</v>
      </c>
      <c r="H32" s="368" t="s">
        <v>7</v>
      </c>
      <c r="I32" s="368" t="s">
        <v>7</v>
      </c>
      <c r="J32" s="368" t="s">
        <v>7</v>
      </c>
      <c r="K32" s="368" t="s">
        <v>7</v>
      </c>
      <c r="L32" s="368" t="s">
        <v>7</v>
      </c>
      <c r="M32" s="368" t="s">
        <v>7</v>
      </c>
      <c r="N32" s="368" t="s">
        <v>7</v>
      </c>
      <c r="O32" s="368" t="s">
        <v>7</v>
      </c>
    </row>
    <row r="33" spans="1:15" ht="12.75" customHeight="1">
      <c r="A33" s="291" t="s">
        <v>899</v>
      </c>
      <c r="B33" s="292" t="s">
        <v>900</v>
      </c>
      <c r="C33" s="501">
        <v>1566</v>
      </c>
      <c r="D33" s="290">
        <v>2217</v>
      </c>
      <c r="E33" s="368">
        <v>2217</v>
      </c>
      <c r="F33" s="368" t="s">
        <v>7</v>
      </c>
      <c r="G33" s="368" t="s">
        <v>7</v>
      </c>
      <c r="H33" s="368" t="s">
        <v>7</v>
      </c>
      <c r="I33" s="368" t="s">
        <v>7</v>
      </c>
      <c r="J33" s="368" t="s">
        <v>7</v>
      </c>
      <c r="K33" s="368" t="s">
        <v>7</v>
      </c>
      <c r="L33" s="368" t="s">
        <v>7</v>
      </c>
      <c r="M33" s="368" t="s">
        <v>7</v>
      </c>
      <c r="N33" s="368" t="s">
        <v>7</v>
      </c>
      <c r="O33" s="368" t="s">
        <v>7</v>
      </c>
    </row>
    <row r="34" spans="1:15" ht="12.75" customHeight="1">
      <c r="A34" s="291" t="s">
        <v>901</v>
      </c>
      <c r="B34" s="292" t="s">
        <v>902</v>
      </c>
      <c r="C34" s="501">
        <v>1447</v>
      </c>
      <c r="D34" s="290">
        <v>2304</v>
      </c>
      <c r="E34" s="368">
        <v>2304</v>
      </c>
      <c r="F34" s="368" t="s">
        <v>7</v>
      </c>
      <c r="G34" s="368" t="s">
        <v>7</v>
      </c>
      <c r="H34" s="368" t="s">
        <v>7</v>
      </c>
      <c r="I34" s="368" t="s">
        <v>7</v>
      </c>
      <c r="J34" s="368" t="s">
        <v>7</v>
      </c>
      <c r="K34" s="368" t="s">
        <v>7</v>
      </c>
      <c r="L34" s="368" t="s">
        <v>7</v>
      </c>
      <c r="M34" s="368" t="s">
        <v>7</v>
      </c>
      <c r="N34" s="368" t="s">
        <v>7</v>
      </c>
      <c r="O34" s="368" t="s">
        <v>7</v>
      </c>
    </row>
    <row r="35" spans="1:15" ht="12.75" customHeight="1">
      <c r="A35" s="291" t="s">
        <v>903</v>
      </c>
      <c r="B35" s="292" t="s">
        <v>904</v>
      </c>
      <c r="C35" s="501">
        <v>1502</v>
      </c>
      <c r="D35" s="290">
        <v>1479</v>
      </c>
      <c r="E35" s="368">
        <v>1479</v>
      </c>
      <c r="F35" s="368" t="s">
        <v>7</v>
      </c>
      <c r="G35" s="368" t="s">
        <v>7</v>
      </c>
      <c r="H35" s="368" t="s">
        <v>7</v>
      </c>
      <c r="I35" s="368" t="s">
        <v>7</v>
      </c>
      <c r="J35" s="368" t="s">
        <v>7</v>
      </c>
      <c r="K35" s="368" t="s">
        <v>7</v>
      </c>
      <c r="L35" s="368" t="s">
        <v>7</v>
      </c>
      <c r="M35" s="368" t="s">
        <v>7</v>
      </c>
      <c r="N35" s="368" t="s">
        <v>7</v>
      </c>
      <c r="O35" s="368" t="s">
        <v>7</v>
      </c>
    </row>
    <row r="36" spans="1:15" ht="12.75" customHeight="1">
      <c r="A36" s="291" t="s">
        <v>905</v>
      </c>
      <c r="B36" s="292" t="s">
        <v>906</v>
      </c>
      <c r="C36" s="501">
        <v>1593</v>
      </c>
      <c r="D36" s="290">
        <v>1268</v>
      </c>
      <c r="E36" s="368">
        <v>1268</v>
      </c>
      <c r="F36" s="368" t="s">
        <v>7</v>
      </c>
      <c r="G36" s="368" t="s">
        <v>7</v>
      </c>
      <c r="H36" s="368" t="s">
        <v>7</v>
      </c>
      <c r="I36" s="368" t="s">
        <v>7</v>
      </c>
      <c r="J36" s="368" t="s">
        <v>7</v>
      </c>
      <c r="K36" s="368" t="s">
        <v>7</v>
      </c>
      <c r="L36" s="368" t="s">
        <v>7</v>
      </c>
      <c r="M36" s="368" t="s">
        <v>7</v>
      </c>
      <c r="N36" s="368" t="s">
        <v>7</v>
      </c>
      <c r="O36" s="368" t="s">
        <v>7</v>
      </c>
    </row>
    <row r="37" spans="1:15" ht="12.75" customHeight="1">
      <c r="A37" s="291" t="s">
        <v>907</v>
      </c>
      <c r="B37" s="293" t="s">
        <v>908</v>
      </c>
      <c r="C37" s="501">
        <v>1309</v>
      </c>
      <c r="D37" s="290">
        <v>0</v>
      </c>
      <c r="E37" s="368">
        <v>0</v>
      </c>
      <c r="F37" s="368" t="s">
        <v>7</v>
      </c>
      <c r="G37" s="368" t="s">
        <v>7</v>
      </c>
      <c r="H37" s="368" t="s">
        <v>7</v>
      </c>
      <c r="I37" s="368" t="s">
        <v>7</v>
      </c>
      <c r="J37" s="368" t="s">
        <v>7</v>
      </c>
      <c r="K37" s="368" t="s">
        <v>7</v>
      </c>
      <c r="L37" s="368" t="s">
        <v>7</v>
      </c>
      <c r="M37" s="368" t="s">
        <v>7</v>
      </c>
      <c r="N37" s="368" t="s">
        <v>7</v>
      </c>
      <c r="O37" s="368" t="s">
        <v>7</v>
      </c>
    </row>
    <row r="38" spans="1:15" ht="12.75" customHeight="1">
      <c r="A38" s="291" t="s">
        <v>909</v>
      </c>
      <c r="B38" s="293" t="s">
        <v>910</v>
      </c>
      <c r="C38" s="501">
        <v>842</v>
      </c>
      <c r="D38" s="368">
        <v>0</v>
      </c>
      <c r="E38" s="368">
        <v>0</v>
      </c>
      <c r="F38" s="368" t="s">
        <v>7</v>
      </c>
      <c r="G38" s="368" t="s">
        <v>7</v>
      </c>
      <c r="H38" s="368" t="s">
        <v>7</v>
      </c>
      <c r="I38" s="368" t="s">
        <v>7</v>
      </c>
      <c r="J38" s="368" t="s">
        <v>7</v>
      </c>
      <c r="K38" s="368" t="s">
        <v>7</v>
      </c>
      <c r="L38" s="368" t="s">
        <v>7</v>
      </c>
      <c r="M38" s="368" t="s">
        <v>7</v>
      </c>
      <c r="N38" s="368" t="s">
        <v>7</v>
      </c>
      <c r="O38" s="368" t="s">
        <v>7</v>
      </c>
    </row>
    <row r="39" spans="1:15" ht="12.75" customHeight="1">
      <c r="A39" s="291" t="s">
        <v>911</v>
      </c>
      <c r="B39" s="293" t="s">
        <v>912</v>
      </c>
      <c r="C39" s="501">
        <v>1143</v>
      </c>
      <c r="D39" s="368">
        <v>0</v>
      </c>
      <c r="E39" s="368">
        <v>0</v>
      </c>
      <c r="F39" s="368" t="s">
        <v>7</v>
      </c>
      <c r="G39" s="368" t="s">
        <v>7</v>
      </c>
      <c r="H39" s="368" t="s">
        <v>7</v>
      </c>
      <c r="I39" s="368" t="s">
        <v>7</v>
      </c>
      <c r="J39" s="368" t="s">
        <v>7</v>
      </c>
      <c r="K39" s="368" t="s">
        <v>7</v>
      </c>
      <c r="L39" s="368" t="s">
        <v>7</v>
      </c>
      <c r="M39" s="368" t="s">
        <v>7</v>
      </c>
      <c r="N39" s="368" t="s">
        <v>7</v>
      </c>
      <c r="O39" s="368" t="s">
        <v>7</v>
      </c>
    </row>
    <row r="40" spans="1:15" ht="12.75" customHeight="1">
      <c r="A40" s="291" t="s">
        <v>913</v>
      </c>
      <c r="B40" s="293" t="s">
        <v>914</v>
      </c>
      <c r="C40" s="501">
        <v>700</v>
      </c>
      <c r="D40" s="368">
        <v>0</v>
      </c>
      <c r="E40" s="368">
        <v>0</v>
      </c>
      <c r="F40" s="368" t="s">
        <v>7</v>
      </c>
      <c r="G40" s="368" t="s">
        <v>7</v>
      </c>
      <c r="H40" s="368" t="s">
        <v>7</v>
      </c>
      <c r="I40" s="368" t="s">
        <v>7</v>
      </c>
      <c r="J40" s="368" t="s">
        <v>7</v>
      </c>
      <c r="K40" s="368" t="s">
        <v>7</v>
      </c>
      <c r="L40" s="368" t="s">
        <v>7</v>
      </c>
      <c r="M40" s="368" t="s">
        <v>7</v>
      </c>
      <c r="N40" s="368" t="s">
        <v>7</v>
      </c>
      <c r="O40" s="368" t="s">
        <v>7</v>
      </c>
    </row>
    <row r="41" spans="1:15" ht="12.75" customHeight="1">
      <c r="A41" s="291" t="s">
        <v>915</v>
      </c>
      <c r="B41" s="293" t="s">
        <v>916</v>
      </c>
      <c r="C41" s="501">
        <v>614</v>
      </c>
      <c r="D41" s="368">
        <v>0</v>
      </c>
      <c r="E41" s="368">
        <v>0</v>
      </c>
      <c r="F41" s="368" t="s">
        <v>7</v>
      </c>
      <c r="G41" s="368" t="s">
        <v>7</v>
      </c>
      <c r="H41" s="368" t="s">
        <v>7</v>
      </c>
      <c r="I41" s="368" t="s">
        <v>7</v>
      </c>
      <c r="J41" s="368" t="s">
        <v>7</v>
      </c>
      <c r="K41" s="368" t="s">
        <v>7</v>
      </c>
      <c r="L41" s="368" t="s">
        <v>7</v>
      </c>
      <c r="M41" s="368" t="s">
        <v>7</v>
      </c>
      <c r="N41" s="368" t="s">
        <v>7</v>
      </c>
      <c r="O41" s="368" t="s">
        <v>7</v>
      </c>
    </row>
    <row r="42" spans="1:15" ht="12.75" customHeight="1">
      <c r="A42" s="291" t="s">
        <v>917</v>
      </c>
      <c r="B42" s="293" t="s">
        <v>918</v>
      </c>
      <c r="C42" s="501">
        <v>827</v>
      </c>
      <c r="D42" s="368">
        <v>0</v>
      </c>
      <c r="E42" s="368">
        <v>0</v>
      </c>
      <c r="F42" s="368" t="s">
        <v>7</v>
      </c>
      <c r="G42" s="368" t="s">
        <v>7</v>
      </c>
      <c r="H42" s="368" t="s">
        <v>7</v>
      </c>
      <c r="I42" s="368" t="s">
        <v>7</v>
      </c>
      <c r="J42" s="368" t="s">
        <v>7</v>
      </c>
      <c r="K42" s="368" t="s">
        <v>7</v>
      </c>
      <c r="L42" s="368" t="s">
        <v>7</v>
      </c>
      <c r="M42" s="368" t="s">
        <v>7</v>
      </c>
      <c r="N42" s="368" t="s">
        <v>7</v>
      </c>
      <c r="O42" s="368" t="s">
        <v>7</v>
      </c>
    </row>
    <row r="43" spans="1:15" ht="12.75" customHeight="1">
      <c r="A43" s="3" t="s">
        <v>19</v>
      </c>
      <c r="B43" s="19"/>
      <c r="C43" s="289">
        <f>SUM(C10:C42)</f>
        <v>57240</v>
      </c>
      <c r="D43" s="290">
        <f>SUM(D10:D42)</f>
        <v>47239</v>
      </c>
      <c r="E43" s="368">
        <f>SUM(E10:E42)</f>
        <v>47239</v>
      </c>
      <c r="F43" s="368" t="s">
        <v>7</v>
      </c>
      <c r="G43" s="368" t="s">
        <v>7</v>
      </c>
      <c r="H43" s="368" t="s">
        <v>7</v>
      </c>
      <c r="I43" s="368" t="s">
        <v>7</v>
      </c>
      <c r="J43" s="368" t="s">
        <v>7</v>
      </c>
      <c r="K43" s="368" t="s">
        <v>7</v>
      </c>
      <c r="L43" s="368" t="s">
        <v>7</v>
      </c>
      <c r="M43" s="368" t="s">
        <v>7</v>
      </c>
      <c r="N43" s="368" t="s">
        <v>7</v>
      </c>
      <c r="O43" s="368" t="s">
        <v>7</v>
      </c>
    </row>
    <row r="45" ht="12.75">
      <c r="A45" s="181"/>
    </row>
    <row r="48" spans="1:15" ht="15" customHeight="1">
      <c r="A48" s="272"/>
      <c r="B48" s="272"/>
      <c r="C48" s="272"/>
      <c r="D48" s="272"/>
      <c r="G48" s="273"/>
      <c r="H48" s="273"/>
      <c r="L48" s="714" t="s">
        <v>13</v>
      </c>
      <c r="M48" s="714"/>
      <c r="N48" s="714"/>
      <c r="O48" s="714"/>
    </row>
    <row r="49" spans="1:15" ht="15" customHeight="1">
      <c r="A49" s="272"/>
      <c r="B49" s="272"/>
      <c r="C49" s="272"/>
      <c r="D49" s="272"/>
      <c r="G49" s="273"/>
      <c r="H49" s="273"/>
      <c r="L49" s="806" t="s">
        <v>14</v>
      </c>
      <c r="M49" s="806"/>
      <c r="N49" s="806"/>
      <c r="O49" s="806"/>
    </row>
    <row r="50" spans="1:15" ht="15" customHeight="1">
      <c r="A50" s="272"/>
      <c r="B50" s="272"/>
      <c r="C50" s="272"/>
      <c r="D50" s="272"/>
      <c r="G50" s="273"/>
      <c r="H50" s="273"/>
      <c r="L50" s="807" t="s">
        <v>89</v>
      </c>
      <c r="M50" s="807"/>
      <c r="N50" s="807"/>
      <c r="O50" s="807"/>
    </row>
    <row r="51" spans="1:15" ht="12.75">
      <c r="A51" s="272" t="s">
        <v>12</v>
      </c>
      <c r="C51" s="272"/>
      <c r="D51" s="272"/>
      <c r="G51" s="272"/>
      <c r="H51" s="272"/>
      <c r="L51" s="805" t="s">
        <v>86</v>
      </c>
      <c r="M51" s="805"/>
      <c r="N51" s="287"/>
      <c r="O51" s="287"/>
    </row>
    <row r="52" spans="1:12" ht="12.7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</row>
  </sheetData>
  <sheetProtection/>
  <mergeCells count="26">
    <mergeCell ref="M6:O6"/>
    <mergeCell ref="N1:O1"/>
    <mergeCell ref="A1:M1"/>
    <mergeCell ref="A2:N2"/>
    <mergeCell ref="A4:N4"/>
    <mergeCell ref="G7:K7"/>
    <mergeCell ref="L7:L9"/>
    <mergeCell ref="J8:J9"/>
    <mergeCell ref="K8:K9"/>
    <mergeCell ref="M8:M9"/>
    <mergeCell ref="N8:N9"/>
    <mergeCell ref="O8:O9"/>
    <mergeCell ref="L51:M51"/>
    <mergeCell ref="L49:O49"/>
    <mergeCell ref="L50:O50"/>
    <mergeCell ref="L48:O48"/>
    <mergeCell ref="M7:O7"/>
    <mergeCell ref="G8:H8"/>
    <mergeCell ref="I8:I9"/>
    <mergeCell ref="A5:B5"/>
    <mergeCell ref="C7:C9"/>
    <mergeCell ref="D7:D9"/>
    <mergeCell ref="E7:E9"/>
    <mergeCell ref="F7:F9"/>
    <mergeCell ref="A7:A9"/>
    <mergeCell ref="B7:B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SheetLayoutView="90" zoomScalePageLayoutView="0" workbookViewId="0" topLeftCell="A9">
      <selection activeCell="E24" sqref="E24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613"/>
      <c r="E1" s="613"/>
      <c r="H1" s="35"/>
      <c r="I1" s="689" t="s">
        <v>70</v>
      </c>
      <c r="J1" s="689"/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</row>
    <row r="4" ht="10.5" customHeight="1"/>
    <row r="5" spans="1:11" s="15" customFormat="1" ht="24.75" customHeight="1">
      <c r="A5" s="809" t="s">
        <v>451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</row>
    <row r="6" spans="1:10" s="15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s="15" customFormat="1" ht="12.75">
      <c r="A7" s="580" t="s">
        <v>919</v>
      </c>
      <c r="B7" s="580"/>
      <c r="E7" s="810"/>
      <c r="F7" s="810"/>
      <c r="G7" s="810"/>
      <c r="H7" s="810"/>
      <c r="I7" s="810" t="s">
        <v>829</v>
      </c>
      <c r="J7" s="810"/>
      <c r="K7" s="810"/>
    </row>
    <row r="8" spans="3:10" s="13" customFormat="1" ht="15.75" hidden="1">
      <c r="C8" s="693" t="s">
        <v>16</v>
      </c>
      <c r="D8" s="693"/>
      <c r="E8" s="693"/>
      <c r="F8" s="693"/>
      <c r="G8" s="693"/>
      <c r="H8" s="693"/>
      <c r="I8" s="693"/>
      <c r="J8" s="693"/>
    </row>
    <row r="9" spans="1:19" ht="44.25" customHeight="1">
      <c r="A9" s="680" t="s">
        <v>26</v>
      </c>
      <c r="B9" s="680" t="s">
        <v>60</v>
      </c>
      <c r="C9" s="590" t="s">
        <v>478</v>
      </c>
      <c r="D9" s="591"/>
      <c r="E9" s="590" t="s">
        <v>40</v>
      </c>
      <c r="F9" s="591"/>
      <c r="G9" s="590" t="s">
        <v>41</v>
      </c>
      <c r="H9" s="591"/>
      <c r="I9" s="586" t="s">
        <v>109</v>
      </c>
      <c r="J9" s="586"/>
      <c r="K9" s="680" t="s">
        <v>530</v>
      </c>
      <c r="R9" s="9"/>
      <c r="S9" s="12"/>
    </row>
    <row r="10" spans="1:11" s="14" customFormat="1" ht="42" customHeight="1">
      <c r="A10" s="681"/>
      <c r="B10" s="681"/>
      <c r="C10" s="5" t="s">
        <v>42</v>
      </c>
      <c r="D10" s="5" t="s">
        <v>108</v>
      </c>
      <c r="E10" s="5" t="s">
        <v>42</v>
      </c>
      <c r="F10" s="5" t="s">
        <v>108</v>
      </c>
      <c r="G10" s="5" t="s">
        <v>42</v>
      </c>
      <c r="H10" s="5" t="s">
        <v>108</v>
      </c>
      <c r="I10" s="5" t="s">
        <v>141</v>
      </c>
      <c r="J10" s="5" t="s">
        <v>142</v>
      </c>
      <c r="K10" s="681"/>
    </row>
    <row r="11" spans="1:11" ht="12.75">
      <c r="A11" s="125">
        <v>1</v>
      </c>
      <c r="B11" s="125">
        <v>2</v>
      </c>
      <c r="C11" s="125">
        <v>3</v>
      </c>
      <c r="D11" s="125">
        <v>4</v>
      </c>
      <c r="E11" s="125">
        <v>5</v>
      </c>
      <c r="F11" s="125">
        <v>6</v>
      </c>
      <c r="G11" s="125">
        <v>7</v>
      </c>
      <c r="H11" s="125">
        <v>8</v>
      </c>
      <c r="I11" s="125">
        <v>9</v>
      </c>
      <c r="J11" s="125">
        <v>10</v>
      </c>
      <c r="K11" s="3">
        <v>11</v>
      </c>
    </row>
    <row r="12" spans="1:11" ht="17.25" customHeight="1">
      <c r="A12" s="8">
        <v>1</v>
      </c>
      <c r="B12" s="18" t="s">
        <v>387</v>
      </c>
      <c r="C12" s="9">
        <v>30068</v>
      </c>
      <c r="D12" s="9">
        <v>18040.8</v>
      </c>
      <c r="E12" s="9">
        <v>28969</v>
      </c>
      <c r="F12" s="9">
        <v>17380.8</v>
      </c>
      <c r="G12" s="9">
        <v>0</v>
      </c>
      <c r="H12" s="9">
        <v>0</v>
      </c>
      <c r="I12" s="9">
        <v>1100</v>
      </c>
      <c r="J12" s="9">
        <v>660</v>
      </c>
      <c r="K12" s="9">
        <v>0</v>
      </c>
    </row>
    <row r="13" spans="1:11" ht="17.25" customHeight="1">
      <c r="A13" s="8">
        <v>2</v>
      </c>
      <c r="B13" s="18" t="s">
        <v>388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7.25" customHeight="1">
      <c r="A14" s="8">
        <v>3</v>
      </c>
      <c r="B14" s="18" t="s">
        <v>389</v>
      </c>
      <c r="C14" s="9">
        <v>10048</v>
      </c>
      <c r="D14" s="9">
        <v>6028.8</v>
      </c>
      <c r="E14" s="9">
        <v>6026</v>
      </c>
      <c r="F14" s="9">
        <v>3615.6</v>
      </c>
      <c r="G14" s="9">
        <v>0</v>
      </c>
      <c r="H14" s="9">
        <v>0</v>
      </c>
      <c r="I14" s="9">
        <v>4022</v>
      </c>
      <c r="J14" s="9">
        <v>2413.2</v>
      </c>
      <c r="K14" s="9">
        <v>0</v>
      </c>
    </row>
    <row r="15" spans="1:11" ht="17.25" customHeight="1">
      <c r="A15" s="8">
        <v>4</v>
      </c>
      <c r="B15" s="18" t="s">
        <v>390</v>
      </c>
      <c r="C15" s="9">
        <v>4613</v>
      </c>
      <c r="D15" s="9">
        <v>7449.72</v>
      </c>
      <c r="E15" s="9">
        <v>4613</v>
      </c>
      <c r="F15" s="9">
        <v>7449.72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7.25" customHeight="1">
      <c r="A16" s="8">
        <v>5</v>
      </c>
      <c r="B16" s="18" t="s">
        <v>391</v>
      </c>
      <c r="C16" s="9">
        <v>3941</v>
      </c>
      <c r="D16" s="9">
        <v>5018.86</v>
      </c>
      <c r="E16" s="9">
        <v>3941</v>
      </c>
      <c r="F16" s="9">
        <v>5018.86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7.25" customHeight="1">
      <c r="A17" s="8">
        <v>6</v>
      </c>
      <c r="B17" s="18" t="s">
        <v>392</v>
      </c>
      <c r="C17" s="9">
        <v>8125</v>
      </c>
      <c r="D17" s="9">
        <v>10347.18</v>
      </c>
      <c r="E17" s="9">
        <v>7432</v>
      </c>
      <c r="F17" s="9">
        <v>9363.939999999999</v>
      </c>
      <c r="G17" s="9">
        <v>692</v>
      </c>
      <c r="H17" s="9">
        <v>983.24</v>
      </c>
      <c r="I17" s="9">
        <v>0</v>
      </c>
      <c r="J17" s="9">
        <v>0</v>
      </c>
      <c r="K17" s="9">
        <v>0</v>
      </c>
    </row>
    <row r="18" spans="1:11" ht="17.25" customHeight="1">
      <c r="A18" s="8">
        <v>7</v>
      </c>
      <c r="B18" s="18" t="s">
        <v>393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s="12" customFormat="1" ht="14.25" customHeight="1">
      <c r="A19" s="8">
        <v>8</v>
      </c>
      <c r="B19" s="18" t="s">
        <v>264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s="12" customFormat="1" ht="14.25" customHeight="1">
      <c r="A20" s="8">
        <v>9</v>
      </c>
      <c r="B20" s="18" t="s">
        <v>368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s="12" customFormat="1" ht="14.25" customHeight="1">
      <c r="A21" s="8">
        <v>10</v>
      </c>
      <c r="B21" s="18" t="s">
        <v>529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s="12" customFormat="1" ht="14.25" customHeight="1">
      <c r="A22" s="8">
        <v>11</v>
      </c>
      <c r="B22" s="18" t="s">
        <v>490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s="12" customFormat="1" ht="14.25" customHeight="1">
      <c r="A23" s="8">
        <v>12</v>
      </c>
      <c r="B23" s="18" t="s">
        <v>528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s="12" customFormat="1" ht="15.75" customHeight="1">
      <c r="A24" s="3" t="s">
        <v>19</v>
      </c>
      <c r="B24" s="9"/>
      <c r="C24" s="545">
        <f>SUM(C12:C23)</f>
        <v>56795</v>
      </c>
      <c r="D24" s="9">
        <f aca="true" t="shared" si="0" ref="D24:K24">SUM(D12:D23)</f>
        <v>46885.36</v>
      </c>
      <c r="E24" s="9">
        <f t="shared" si="0"/>
        <v>50981</v>
      </c>
      <c r="F24" s="9">
        <f t="shared" si="0"/>
        <v>42828.92</v>
      </c>
      <c r="G24" s="9">
        <f t="shared" si="0"/>
        <v>692</v>
      </c>
      <c r="H24" s="9">
        <f t="shared" si="0"/>
        <v>983.24</v>
      </c>
      <c r="I24" s="9">
        <f>SUM(I12:I23)</f>
        <v>5122</v>
      </c>
      <c r="J24" s="9">
        <f t="shared" si="0"/>
        <v>3073.2</v>
      </c>
      <c r="K24" s="9">
        <f t="shared" si="0"/>
        <v>0</v>
      </c>
    </row>
    <row r="25" s="12" customFormat="1" ht="12.75">
      <c r="A25" s="10"/>
    </row>
    <row r="26" spans="1:10" s="12" customFormat="1" ht="12.75">
      <c r="A26" s="10"/>
      <c r="E26" s="564">
        <f>E24/C24</f>
        <v>0.8976318337881856</v>
      </c>
      <c r="F26" s="564">
        <f>F24/D24</f>
        <v>0.91348173502347</v>
      </c>
      <c r="G26" s="564">
        <f>G24/C24</f>
        <v>0.012184171141825864</v>
      </c>
      <c r="H26" s="564">
        <f>H24/D24</f>
        <v>0.020971151762511794</v>
      </c>
      <c r="I26" s="564">
        <f>I24/C24</f>
        <v>0.09018399506998856</v>
      </c>
      <c r="J26" s="564">
        <f>J24/D24</f>
        <v>0.06554711321401818</v>
      </c>
    </row>
    <row r="27" s="12" customFormat="1" ht="12.75">
      <c r="A27" s="10"/>
    </row>
    <row r="28" spans="2:16" s="15" customFormat="1" ht="13.5" customHeight="1">
      <c r="B28" s="73"/>
      <c r="C28" s="73"/>
      <c r="D28" s="73"/>
      <c r="E28" s="73"/>
      <c r="F28" s="73"/>
      <c r="G28" s="73"/>
      <c r="H28" s="73"/>
      <c r="I28" s="581" t="s">
        <v>13</v>
      </c>
      <c r="J28" s="581"/>
      <c r="K28" s="73"/>
      <c r="L28" s="73"/>
      <c r="M28" s="73"/>
      <c r="N28" s="73"/>
      <c r="O28" s="73"/>
      <c r="P28" s="73"/>
    </row>
    <row r="29" spans="1:16" s="15" customFormat="1" ht="12.75" customHeight="1">
      <c r="A29" s="569" t="s">
        <v>14</v>
      </c>
      <c r="B29" s="569"/>
      <c r="C29" s="569"/>
      <c r="D29" s="569"/>
      <c r="E29" s="569"/>
      <c r="F29" s="569"/>
      <c r="G29" s="569"/>
      <c r="H29" s="569"/>
      <c r="I29" s="569"/>
      <c r="J29" s="569"/>
      <c r="K29" s="73"/>
      <c r="L29" s="73"/>
      <c r="M29" s="73"/>
      <c r="N29" s="73"/>
      <c r="O29" s="73"/>
      <c r="P29" s="73"/>
    </row>
    <row r="30" spans="1:16" s="15" customFormat="1" ht="12.75" customHeight="1">
      <c r="A30" s="569" t="s">
        <v>20</v>
      </c>
      <c r="B30" s="569"/>
      <c r="C30" s="569"/>
      <c r="D30" s="569"/>
      <c r="E30" s="569"/>
      <c r="F30" s="569"/>
      <c r="G30" s="569"/>
      <c r="H30" s="569"/>
      <c r="I30" s="569"/>
      <c r="J30" s="569"/>
      <c r="K30" s="73"/>
      <c r="L30" s="73"/>
      <c r="M30" s="73"/>
      <c r="N30" s="73"/>
      <c r="O30" s="73"/>
      <c r="P30" s="73"/>
    </row>
    <row r="31" spans="1:9" s="15" customFormat="1" ht="12.75">
      <c r="A31" s="14" t="s">
        <v>23</v>
      </c>
      <c r="B31" s="14"/>
      <c r="C31" s="14"/>
      <c r="D31" s="14"/>
      <c r="E31" s="14"/>
      <c r="F31" s="14"/>
      <c r="H31" s="613" t="s">
        <v>24</v>
      </c>
      <c r="I31" s="613"/>
    </row>
    <row r="32" s="15" customFormat="1" ht="12.75">
      <c r="A32" s="14"/>
    </row>
    <row r="33" spans="1:10" ht="12.75">
      <c r="A33" s="682"/>
      <c r="B33" s="682"/>
      <c r="C33" s="682"/>
      <c r="D33" s="682"/>
      <c r="E33" s="682"/>
      <c r="F33" s="682"/>
      <c r="G33" s="682"/>
      <c r="H33" s="682"/>
      <c r="I33" s="682"/>
      <c r="J33" s="682"/>
    </row>
  </sheetData>
  <sheetProtection/>
  <mergeCells count="21">
    <mergeCell ref="D1:E1"/>
    <mergeCell ref="I1:J1"/>
    <mergeCell ref="A2:J2"/>
    <mergeCell ref="A3:J3"/>
    <mergeCell ref="A5:K5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I28:J28"/>
    <mergeCell ref="A29:J29"/>
    <mergeCell ref="A30:J30"/>
    <mergeCell ref="H31:I31"/>
    <mergeCell ref="A33:J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SheetLayoutView="90" zoomScalePageLayoutView="0" workbookViewId="0" topLeftCell="A37">
      <selection activeCell="H45" activeCellId="1" sqref="F45 H45"/>
    </sheetView>
  </sheetViews>
  <sheetFormatPr defaultColWidth="9.140625" defaultRowHeight="12.75"/>
  <cols>
    <col min="2" max="2" width="12.57421875" style="0" bestFit="1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613"/>
      <c r="E1" s="613"/>
      <c r="H1" s="35"/>
      <c r="I1" s="689" t="s">
        <v>394</v>
      </c>
      <c r="J1" s="689"/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20.25">
      <c r="A3" s="618" t="s">
        <v>690</v>
      </c>
      <c r="B3" s="618"/>
      <c r="C3" s="618"/>
      <c r="D3" s="618"/>
      <c r="E3" s="618"/>
      <c r="F3" s="618"/>
      <c r="G3" s="618"/>
      <c r="H3" s="618"/>
      <c r="I3" s="618"/>
      <c r="J3" s="618"/>
    </row>
    <row r="4" ht="10.5" customHeight="1"/>
    <row r="5" spans="1:11" s="15" customFormat="1" ht="18.75" customHeight="1">
      <c r="A5" s="809" t="s">
        <v>452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</row>
    <row r="6" spans="1:10" s="15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s="15" customFormat="1" ht="12.75">
      <c r="A7" s="580" t="s">
        <v>919</v>
      </c>
      <c r="B7" s="580"/>
      <c r="E7" s="810"/>
      <c r="F7" s="810"/>
      <c r="G7" s="810"/>
      <c r="H7" s="810"/>
      <c r="I7" s="810" t="s">
        <v>829</v>
      </c>
      <c r="J7" s="810"/>
      <c r="K7" s="810"/>
    </row>
    <row r="8" spans="3:10" s="13" customFormat="1" ht="15.75" hidden="1">
      <c r="C8" s="693" t="s">
        <v>16</v>
      </c>
      <c r="D8" s="693"/>
      <c r="E8" s="693"/>
      <c r="F8" s="693"/>
      <c r="G8" s="693"/>
      <c r="H8" s="693"/>
      <c r="I8" s="693"/>
      <c r="J8" s="693"/>
    </row>
    <row r="9" spans="1:19" ht="30" customHeight="1">
      <c r="A9" s="680" t="s">
        <v>26</v>
      </c>
      <c r="B9" s="680" t="s">
        <v>39</v>
      </c>
      <c r="C9" s="590" t="s">
        <v>691</v>
      </c>
      <c r="D9" s="591"/>
      <c r="E9" s="590" t="s">
        <v>40</v>
      </c>
      <c r="F9" s="591"/>
      <c r="G9" s="590" t="s">
        <v>41</v>
      </c>
      <c r="H9" s="591"/>
      <c r="I9" s="586" t="s">
        <v>109</v>
      </c>
      <c r="J9" s="586"/>
      <c r="K9" s="680" t="s">
        <v>249</v>
      </c>
      <c r="R9" s="9"/>
      <c r="S9" s="12"/>
    </row>
    <row r="10" spans="1:11" s="14" customFormat="1" ht="42" customHeight="1">
      <c r="A10" s="681"/>
      <c r="B10" s="681"/>
      <c r="C10" s="5" t="s">
        <v>42</v>
      </c>
      <c r="D10" s="5" t="s">
        <v>108</v>
      </c>
      <c r="E10" s="5" t="s">
        <v>42</v>
      </c>
      <c r="F10" s="5" t="s">
        <v>108</v>
      </c>
      <c r="G10" s="5" t="s">
        <v>42</v>
      </c>
      <c r="H10" s="5" t="s">
        <v>108</v>
      </c>
      <c r="I10" s="5" t="s">
        <v>141</v>
      </c>
      <c r="J10" s="5" t="s">
        <v>142</v>
      </c>
      <c r="K10" s="681"/>
    </row>
    <row r="11" spans="1:11" ht="12.75">
      <c r="A11" s="125">
        <v>1</v>
      </c>
      <c r="B11" s="125">
        <v>2</v>
      </c>
      <c r="C11" s="125">
        <v>3</v>
      </c>
      <c r="D11" s="125">
        <v>4</v>
      </c>
      <c r="E11" s="125">
        <v>5</v>
      </c>
      <c r="F11" s="125">
        <v>6</v>
      </c>
      <c r="G11" s="125">
        <v>7</v>
      </c>
      <c r="H11" s="125">
        <v>8</v>
      </c>
      <c r="I11" s="125">
        <v>9</v>
      </c>
      <c r="J11" s="125">
        <v>10</v>
      </c>
      <c r="K11" s="3">
        <v>11</v>
      </c>
    </row>
    <row r="12" spans="1:13" ht="12.75">
      <c r="A12" s="291" t="s">
        <v>273</v>
      </c>
      <c r="B12" s="292" t="s">
        <v>868</v>
      </c>
      <c r="C12" s="450">
        <v>2151</v>
      </c>
      <c r="D12" s="451">
        <v>1791.67</v>
      </c>
      <c r="E12" s="450">
        <v>2002</v>
      </c>
      <c r="F12" s="451">
        <v>1603.65</v>
      </c>
      <c r="G12" s="450">
        <v>121</v>
      </c>
      <c r="H12" s="451">
        <v>171.22</v>
      </c>
      <c r="I12" s="450">
        <f>C12-E12-G12</f>
        <v>28</v>
      </c>
      <c r="J12" s="451">
        <f>D12-F12-H12</f>
        <v>16.799999999999983</v>
      </c>
      <c r="K12" s="18" t="s">
        <v>7</v>
      </c>
      <c r="L12" s="447"/>
      <c r="M12" s="447"/>
    </row>
    <row r="13" spans="1:13" ht="12.75">
      <c r="A13" s="291" t="s">
        <v>274</v>
      </c>
      <c r="B13" s="292" t="s">
        <v>869</v>
      </c>
      <c r="C13" s="450">
        <v>2765</v>
      </c>
      <c r="D13" s="451">
        <v>2206.73</v>
      </c>
      <c r="E13" s="450">
        <v>2746</v>
      </c>
      <c r="F13" s="451">
        <v>2184.73</v>
      </c>
      <c r="G13" s="450">
        <v>13</v>
      </c>
      <c r="H13" s="451">
        <v>18.4</v>
      </c>
      <c r="I13" s="450">
        <f aca="true" t="shared" si="0" ref="I13:I44">C13-E13-G13</f>
        <v>6</v>
      </c>
      <c r="J13" s="451">
        <f aca="true" t="shared" si="1" ref="J13:J44">D13-F13-H13</f>
        <v>3.6000000000000014</v>
      </c>
      <c r="K13" s="18" t="s">
        <v>7</v>
      </c>
      <c r="L13" s="447"/>
      <c r="M13" s="447"/>
    </row>
    <row r="14" spans="1:13" ht="12.75">
      <c r="A14" s="291" t="s">
        <v>275</v>
      </c>
      <c r="B14" s="292" t="s">
        <v>870</v>
      </c>
      <c r="C14" s="450">
        <v>1282</v>
      </c>
      <c r="D14" s="451">
        <v>1126.54</v>
      </c>
      <c r="E14" s="450">
        <v>1270</v>
      </c>
      <c r="F14" s="451">
        <v>1112.82</v>
      </c>
      <c r="G14" s="450">
        <v>8</v>
      </c>
      <c r="H14" s="451">
        <v>11.32</v>
      </c>
      <c r="I14" s="450">
        <f t="shared" si="0"/>
        <v>4</v>
      </c>
      <c r="J14" s="451">
        <f t="shared" si="1"/>
        <v>2.400000000000027</v>
      </c>
      <c r="K14" s="18" t="s">
        <v>7</v>
      </c>
      <c r="L14" s="447"/>
      <c r="M14" s="447"/>
    </row>
    <row r="15" spans="1:13" ht="12.75">
      <c r="A15" s="291" t="s">
        <v>276</v>
      </c>
      <c r="B15" s="292" t="s">
        <v>871</v>
      </c>
      <c r="C15" s="450">
        <v>2737</v>
      </c>
      <c r="D15" s="451">
        <v>2215.62</v>
      </c>
      <c r="E15" s="450">
        <v>2429</v>
      </c>
      <c r="F15" s="451">
        <v>2007.1799999999996</v>
      </c>
      <c r="G15" s="450">
        <v>29</v>
      </c>
      <c r="H15" s="451">
        <v>41.04</v>
      </c>
      <c r="I15" s="450">
        <f t="shared" si="0"/>
        <v>279</v>
      </c>
      <c r="J15" s="451">
        <f t="shared" si="1"/>
        <v>167.4000000000003</v>
      </c>
      <c r="K15" s="18" t="s">
        <v>7</v>
      </c>
      <c r="L15" s="447"/>
      <c r="M15" s="447"/>
    </row>
    <row r="16" spans="1:13" ht="12.75">
      <c r="A16" s="291" t="s">
        <v>277</v>
      </c>
      <c r="B16" s="292" t="s">
        <v>872</v>
      </c>
      <c r="C16" s="450">
        <v>1053</v>
      </c>
      <c r="D16" s="451">
        <v>901.34</v>
      </c>
      <c r="E16" s="450">
        <v>914</v>
      </c>
      <c r="F16" s="451">
        <v>817.94</v>
      </c>
      <c r="G16" s="450">
        <v>0</v>
      </c>
      <c r="H16" s="451">
        <v>0</v>
      </c>
      <c r="I16" s="450">
        <f t="shared" si="0"/>
        <v>139</v>
      </c>
      <c r="J16" s="451">
        <f t="shared" si="1"/>
        <v>83.39999999999998</v>
      </c>
      <c r="K16" s="18" t="s">
        <v>7</v>
      </c>
      <c r="L16" s="447"/>
      <c r="M16" s="447"/>
    </row>
    <row r="17" spans="1:13" ht="12.75">
      <c r="A17" s="291" t="s">
        <v>278</v>
      </c>
      <c r="B17" s="292" t="s">
        <v>873</v>
      </c>
      <c r="C17" s="450">
        <v>1507</v>
      </c>
      <c r="D17" s="451">
        <v>1350.93</v>
      </c>
      <c r="E17" s="450">
        <v>1415</v>
      </c>
      <c r="F17" s="451">
        <v>1290.02</v>
      </c>
      <c r="G17" s="450">
        <v>7</v>
      </c>
      <c r="H17" s="451">
        <v>9.91</v>
      </c>
      <c r="I17" s="450">
        <f t="shared" si="0"/>
        <v>85</v>
      </c>
      <c r="J17" s="451">
        <f t="shared" si="1"/>
        <v>51.000000000000085</v>
      </c>
      <c r="K17" s="18" t="s">
        <v>7</v>
      </c>
      <c r="L17" s="447"/>
      <c r="M17" s="447"/>
    </row>
    <row r="18" spans="1:13" ht="12.75">
      <c r="A18" s="291" t="s">
        <v>279</v>
      </c>
      <c r="B18" s="292" t="s">
        <v>874</v>
      </c>
      <c r="C18" s="450">
        <v>1902</v>
      </c>
      <c r="D18" s="451">
        <v>1701.77</v>
      </c>
      <c r="E18" s="450">
        <v>1532</v>
      </c>
      <c r="F18" s="451">
        <v>1475.6899999999998</v>
      </c>
      <c r="G18" s="450">
        <v>5</v>
      </c>
      <c r="H18" s="451">
        <v>7.08</v>
      </c>
      <c r="I18" s="450">
        <f t="shared" si="0"/>
        <v>365</v>
      </c>
      <c r="J18" s="451">
        <f t="shared" si="1"/>
        <v>219.00000000000014</v>
      </c>
      <c r="K18" s="18" t="s">
        <v>7</v>
      </c>
      <c r="L18" s="447"/>
      <c r="M18" s="447"/>
    </row>
    <row r="19" spans="1:13" ht="12.75">
      <c r="A19" s="291" t="s">
        <v>280</v>
      </c>
      <c r="B19" s="292" t="s">
        <v>875</v>
      </c>
      <c r="C19" s="450">
        <v>2536</v>
      </c>
      <c r="D19" s="451">
        <v>2352.56</v>
      </c>
      <c r="E19" s="450">
        <v>2390</v>
      </c>
      <c r="F19" s="451">
        <v>2215.24</v>
      </c>
      <c r="G19" s="450">
        <v>61</v>
      </c>
      <c r="H19" s="451">
        <v>86.32</v>
      </c>
      <c r="I19" s="450">
        <f t="shared" si="0"/>
        <v>85</v>
      </c>
      <c r="J19" s="451">
        <f t="shared" si="1"/>
        <v>51.00000000000017</v>
      </c>
      <c r="K19" s="18" t="s">
        <v>7</v>
      </c>
      <c r="L19" s="447"/>
      <c r="M19" s="447"/>
    </row>
    <row r="20" spans="1:13" ht="12.75">
      <c r="A20" s="291" t="s">
        <v>299</v>
      </c>
      <c r="B20" s="292" t="s">
        <v>876</v>
      </c>
      <c r="C20" s="450">
        <v>2096</v>
      </c>
      <c r="D20" s="451">
        <v>1591.83</v>
      </c>
      <c r="E20" s="450">
        <v>1843</v>
      </c>
      <c r="F20" s="451">
        <v>1436.77</v>
      </c>
      <c r="G20" s="450">
        <v>4</v>
      </c>
      <c r="H20" s="451">
        <v>5.66</v>
      </c>
      <c r="I20" s="450">
        <f t="shared" si="0"/>
        <v>249</v>
      </c>
      <c r="J20" s="451">
        <f t="shared" si="1"/>
        <v>149.39999999999995</v>
      </c>
      <c r="K20" s="18" t="s">
        <v>7</v>
      </c>
      <c r="L20" s="447"/>
      <c r="M20" s="447"/>
    </row>
    <row r="21" spans="1:13" ht="12.75">
      <c r="A21" s="291" t="s">
        <v>300</v>
      </c>
      <c r="B21" s="292" t="s">
        <v>877</v>
      </c>
      <c r="C21" s="450">
        <v>1291</v>
      </c>
      <c r="D21" s="451">
        <v>1061.5</v>
      </c>
      <c r="E21" s="450">
        <v>1278</v>
      </c>
      <c r="F21" s="451">
        <v>1043.1</v>
      </c>
      <c r="G21" s="450">
        <v>13</v>
      </c>
      <c r="H21" s="451">
        <v>18.4</v>
      </c>
      <c r="I21" s="450">
        <f t="shared" si="0"/>
        <v>0</v>
      </c>
      <c r="J21" s="451">
        <f t="shared" si="1"/>
        <v>9.237055564881302E-14</v>
      </c>
      <c r="K21" s="18" t="s">
        <v>7</v>
      </c>
      <c r="L21" s="447"/>
      <c r="M21" s="447"/>
    </row>
    <row r="22" spans="1:13" ht="12.75">
      <c r="A22" s="291" t="s">
        <v>301</v>
      </c>
      <c r="B22" s="292" t="s">
        <v>878</v>
      </c>
      <c r="C22" s="450">
        <v>2062</v>
      </c>
      <c r="D22" s="451">
        <v>1838.87</v>
      </c>
      <c r="E22" s="450">
        <v>1696</v>
      </c>
      <c r="F22" s="451">
        <v>1611.1200000000001</v>
      </c>
      <c r="G22" s="450">
        <v>10</v>
      </c>
      <c r="H22" s="451">
        <v>14.15</v>
      </c>
      <c r="I22" s="450">
        <f t="shared" si="0"/>
        <v>356</v>
      </c>
      <c r="J22" s="451">
        <f t="shared" si="1"/>
        <v>213.59999999999977</v>
      </c>
      <c r="K22" s="18" t="s">
        <v>7</v>
      </c>
      <c r="L22" s="447"/>
      <c r="M22" s="447"/>
    </row>
    <row r="23" spans="1:13" ht="12.75">
      <c r="A23" s="291" t="s">
        <v>329</v>
      </c>
      <c r="B23" s="292" t="s">
        <v>879</v>
      </c>
      <c r="C23" s="450">
        <v>2166</v>
      </c>
      <c r="D23" s="451">
        <v>1885.64</v>
      </c>
      <c r="E23" s="450">
        <v>1760</v>
      </c>
      <c r="F23" s="451">
        <v>1639.0300000000002</v>
      </c>
      <c r="G23" s="450">
        <v>3</v>
      </c>
      <c r="H23" s="451">
        <v>4.8100000000000005</v>
      </c>
      <c r="I23" s="450">
        <f t="shared" si="0"/>
        <v>403</v>
      </c>
      <c r="J23" s="451">
        <f t="shared" si="1"/>
        <v>241.7999999999999</v>
      </c>
      <c r="K23" s="18" t="s">
        <v>7</v>
      </c>
      <c r="L23" s="447"/>
      <c r="M23" s="447"/>
    </row>
    <row r="24" spans="1:13" ht="12.75">
      <c r="A24" s="291" t="s">
        <v>330</v>
      </c>
      <c r="B24" s="292" t="s">
        <v>880</v>
      </c>
      <c r="C24" s="450">
        <v>1956</v>
      </c>
      <c r="D24" s="451">
        <v>1701.5</v>
      </c>
      <c r="E24" s="450">
        <v>1485</v>
      </c>
      <c r="F24" s="451">
        <v>1373.25</v>
      </c>
      <c r="G24" s="450">
        <v>56</v>
      </c>
      <c r="H24" s="451">
        <v>79.25</v>
      </c>
      <c r="I24" s="450">
        <f t="shared" si="0"/>
        <v>415</v>
      </c>
      <c r="J24" s="451">
        <f t="shared" si="1"/>
        <v>249</v>
      </c>
      <c r="K24" s="18" t="s">
        <v>7</v>
      </c>
      <c r="L24" s="447"/>
      <c r="M24" s="447"/>
    </row>
    <row r="25" spans="1:13" ht="12.75">
      <c r="A25" s="291" t="s">
        <v>331</v>
      </c>
      <c r="B25" s="292" t="s">
        <v>881</v>
      </c>
      <c r="C25" s="450">
        <v>1725</v>
      </c>
      <c r="D25" s="451">
        <v>1250.39</v>
      </c>
      <c r="E25" s="450">
        <v>1586</v>
      </c>
      <c r="F25" s="451">
        <v>1166.1700000000003</v>
      </c>
      <c r="G25" s="450">
        <v>1</v>
      </c>
      <c r="H25" s="451">
        <v>1.42</v>
      </c>
      <c r="I25" s="450">
        <f t="shared" si="0"/>
        <v>138</v>
      </c>
      <c r="J25" s="451">
        <f t="shared" si="1"/>
        <v>82.7999999999998</v>
      </c>
      <c r="K25" s="18" t="s">
        <v>7</v>
      </c>
      <c r="L25" s="447"/>
      <c r="M25" s="447"/>
    </row>
    <row r="26" spans="1:13" ht="12.75">
      <c r="A26" s="291" t="s">
        <v>332</v>
      </c>
      <c r="B26" s="292" t="s">
        <v>882</v>
      </c>
      <c r="C26" s="450">
        <v>934</v>
      </c>
      <c r="D26" s="451">
        <v>678.97</v>
      </c>
      <c r="E26" s="450">
        <v>789</v>
      </c>
      <c r="F26" s="451">
        <v>586.26</v>
      </c>
      <c r="G26" s="450">
        <v>7</v>
      </c>
      <c r="H26" s="451">
        <v>9.91</v>
      </c>
      <c r="I26" s="450">
        <f t="shared" si="0"/>
        <v>138</v>
      </c>
      <c r="J26" s="451">
        <f t="shared" si="1"/>
        <v>82.80000000000004</v>
      </c>
      <c r="K26" s="18" t="s">
        <v>7</v>
      </c>
      <c r="L26" s="447"/>
      <c r="M26" s="447"/>
    </row>
    <row r="27" spans="1:13" ht="12.75">
      <c r="A27" s="291" t="s">
        <v>883</v>
      </c>
      <c r="B27" s="292" t="s">
        <v>884</v>
      </c>
      <c r="C27" s="450">
        <v>3144</v>
      </c>
      <c r="D27" s="451">
        <v>2435.3</v>
      </c>
      <c r="E27" s="450">
        <v>2681</v>
      </c>
      <c r="F27" s="451">
        <v>2146.0899999999997</v>
      </c>
      <c r="G27" s="450">
        <v>14</v>
      </c>
      <c r="H27" s="451">
        <v>19.810000000000002</v>
      </c>
      <c r="I27" s="450">
        <f t="shared" si="0"/>
        <v>449</v>
      </c>
      <c r="J27" s="451">
        <f t="shared" si="1"/>
        <v>269.4000000000005</v>
      </c>
      <c r="K27" s="18" t="s">
        <v>7</v>
      </c>
      <c r="L27" s="447"/>
      <c r="M27" s="447"/>
    </row>
    <row r="28" spans="1:13" ht="12.75">
      <c r="A28" s="291" t="s">
        <v>885</v>
      </c>
      <c r="B28" s="292" t="s">
        <v>886</v>
      </c>
      <c r="C28" s="450">
        <v>1440</v>
      </c>
      <c r="D28" s="451">
        <v>1005.2200000000001</v>
      </c>
      <c r="E28" s="450">
        <v>1297</v>
      </c>
      <c r="F28" s="451">
        <v>919.4200000000001</v>
      </c>
      <c r="G28" s="450">
        <v>0</v>
      </c>
      <c r="H28" s="451">
        <v>0</v>
      </c>
      <c r="I28" s="450">
        <f t="shared" si="0"/>
        <v>143</v>
      </c>
      <c r="J28" s="451">
        <f t="shared" si="1"/>
        <v>85.80000000000007</v>
      </c>
      <c r="K28" s="18" t="s">
        <v>7</v>
      </c>
      <c r="L28" s="447"/>
      <c r="M28" s="447"/>
    </row>
    <row r="29" spans="1:13" ht="12.75">
      <c r="A29" s="291" t="s">
        <v>887</v>
      </c>
      <c r="B29" s="292" t="s">
        <v>888</v>
      </c>
      <c r="C29" s="450">
        <v>2128</v>
      </c>
      <c r="D29" s="451">
        <v>1717.03</v>
      </c>
      <c r="E29" s="450">
        <v>2017</v>
      </c>
      <c r="F29" s="451">
        <v>1575.6899999999998</v>
      </c>
      <c r="G29" s="450">
        <v>91</v>
      </c>
      <c r="H29" s="451">
        <v>129.34</v>
      </c>
      <c r="I29" s="450">
        <f t="shared" si="0"/>
        <v>20</v>
      </c>
      <c r="J29" s="451">
        <f t="shared" si="1"/>
        <v>12.000000000000142</v>
      </c>
      <c r="K29" s="18" t="s">
        <v>7</v>
      </c>
      <c r="L29" s="447"/>
      <c r="M29" s="447"/>
    </row>
    <row r="30" spans="1:13" ht="12.75">
      <c r="A30" s="291" t="s">
        <v>889</v>
      </c>
      <c r="B30" s="292" t="s">
        <v>890</v>
      </c>
      <c r="C30" s="450">
        <v>2100</v>
      </c>
      <c r="D30" s="451">
        <v>1934.7</v>
      </c>
      <c r="E30" s="450">
        <v>1970</v>
      </c>
      <c r="F30" s="451">
        <v>1850.1799999999998</v>
      </c>
      <c r="G30" s="450">
        <v>8</v>
      </c>
      <c r="H30" s="451">
        <v>11.32</v>
      </c>
      <c r="I30" s="450">
        <f t="shared" si="0"/>
        <v>122</v>
      </c>
      <c r="J30" s="451">
        <f t="shared" si="1"/>
        <v>73.20000000000022</v>
      </c>
      <c r="K30" s="18" t="s">
        <v>7</v>
      </c>
      <c r="L30" s="447"/>
      <c r="M30" s="447"/>
    </row>
    <row r="31" spans="1:13" ht="12.75">
      <c r="A31" s="291" t="s">
        <v>891</v>
      </c>
      <c r="B31" s="292" t="s">
        <v>892</v>
      </c>
      <c r="C31" s="450">
        <v>2673</v>
      </c>
      <c r="D31" s="451">
        <v>2218.85</v>
      </c>
      <c r="E31" s="450">
        <v>2367</v>
      </c>
      <c r="F31" s="451">
        <v>2026.2799999999997</v>
      </c>
      <c r="G31" s="450">
        <v>11</v>
      </c>
      <c r="H31" s="451">
        <v>15.57</v>
      </c>
      <c r="I31" s="450">
        <f t="shared" si="0"/>
        <v>295</v>
      </c>
      <c r="J31" s="451">
        <f t="shared" si="1"/>
        <v>177.00000000000017</v>
      </c>
      <c r="K31" s="18" t="s">
        <v>7</v>
      </c>
      <c r="L31" s="447"/>
      <c r="M31" s="447"/>
    </row>
    <row r="32" spans="1:13" ht="12.75">
      <c r="A32" s="291" t="s">
        <v>893</v>
      </c>
      <c r="B32" s="292" t="s">
        <v>894</v>
      </c>
      <c r="C32" s="450">
        <v>1658</v>
      </c>
      <c r="D32" s="451">
        <v>1414.8</v>
      </c>
      <c r="E32" s="450">
        <v>1514</v>
      </c>
      <c r="F32" s="451">
        <v>1328.3999999999999</v>
      </c>
      <c r="G32" s="450">
        <v>0</v>
      </c>
      <c r="H32" s="451">
        <v>0</v>
      </c>
      <c r="I32" s="450">
        <f t="shared" si="0"/>
        <v>144</v>
      </c>
      <c r="J32" s="451">
        <f t="shared" si="1"/>
        <v>86.40000000000009</v>
      </c>
      <c r="K32" s="18" t="s">
        <v>7</v>
      </c>
      <c r="L32" s="447"/>
      <c r="M32" s="447"/>
    </row>
    <row r="33" spans="1:13" ht="12.75">
      <c r="A33" s="291" t="s">
        <v>895</v>
      </c>
      <c r="B33" s="292" t="s">
        <v>896</v>
      </c>
      <c r="C33" s="450">
        <v>2641</v>
      </c>
      <c r="D33" s="451">
        <v>2151.59</v>
      </c>
      <c r="E33" s="450">
        <v>2536</v>
      </c>
      <c r="F33" s="451">
        <v>2029.03</v>
      </c>
      <c r="G33" s="450">
        <v>71</v>
      </c>
      <c r="H33" s="451">
        <v>102.16</v>
      </c>
      <c r="I33" s="450">
        <f t="shared" si="0"/>
        <v>34</v>
      </c>
      <c r="J33" s="451">
        <f t="shared" si="1"/>
        <v>20.400000000000176</v>
      </c>
      <c r="K33" s="18" t="s">
        <v>7</v>
      </c>
      <c r="L33" s="447"/>
      <c r="M33" s="447"/>
    </row>
    <row r="34" spans="1:13" ht="12.75">
      <c r="A34" s="291" t="s">
        <v>897</v>
      </c>
      <c r="B34" s="292" t="s">
        <v>898</v>
      </c>
      <c r="C34" s="450">
        <v>1621</v>
      </c>
      <c r="D34" s="451">
        <v>1370.56</v>
      </c>
      <c r="E34" s="450">
        <v>1585</v>
      </c>
      <c r="F34" s="451">
        <v>1343.2499999999998</v>
      </c>
      <c r="G34" s="450">
        <v>7</v>
      </c>
      <c r="H34" s="451">
        <v>9.91</v>
      </c>
      <c r="I34" s="450">
        <f t="shared" si="0"/>
        <v>29</v>
      </c>
      <c r="J34" s="451">
        <f t="shared" si="1"/>
        <v>17.400000000000173</v>
      </c>
      <c r="K34" s="18" t="s">
        <v>7</v>
      </c>
      <c r="L34" s="447"/>
      <c r="M34" s="447"/>
    </row>
    <row r="35" spans="1:13" ht="12.75">
      <c r="A35" s="291" t="s">
        <v>899</v>
      </c>
      <c r="B35" s="292" t="s">
        <v>900</v>
      </c>
      <c r="C35" s="450">
        <v>1656</v>
      </c>
      <c r="D35" s="451">
        <v>1140.9099999999999</v>
      </c>
      <c r="E35" s="450">
        <v>1581</v>
      </c>
      <c r="F35" s="451">
        <v>1086.9399999999998</v>
      </c>
      <c r="G35" s="450">
        <v>11</v>
      </c>
      <c r="H35" s="451">
        <v>15.57</v>
      </c>
      <c r="I35" s="450">
        <f t="shared" si="0"/>
        <v>64</v>
      </c>
      <c r="J35" s="451">
        <f t="shared" si="1"/>
        <v>38.40000000000003</v>
      </c>
      <c r="K35" s="18" t="s">
        <v>7</v>
      </c>
      <c r="L35" s="447"/>
      <c r="M35" s="447"/>
    </row>
    <row r="36" spans="1:13" ht="12.75">
      <c r="A36" s="291" t="s">
        <v>901</v>
      </c>
      <c r="B36" s="292" t="s">
        <v>902</v>
      </c>
      <c r="C36" s="450">
        <v>1377</v>
      </c>
      <c r="D36" s="451">
        <v>1223.36</v>
      </c>
      <c r="E36" s="450">
        <v>1090</v>
      </c>
      <c r="F36" s="451">
        <v>1020.19</v>
      </c>
      <c r="G36" s="450">
        <v>38</v>
      </c>
      <c r="H36" s="451">
        <v>53.769999999999996</v>
      </c>
      <c r="I36" s="450">
        <f t="shared" si="0"/>
        <v>249</v>
      </c>
      <c r="J36" s="451">
        <f t="shared" si="1"/>
        <v>149.39999999999986</v>
      </c>
      <c r="K36" s="18" t="s">
        <v>7</v>
      </c>
      <c r="L36" s="447"/>
      <c r="M36" s="447"/>
    </row>
    <row r="37" spans="1:13" ht="12.75">
      <c r="A37" s="291" t="s">
        <v>903</v>
      </c>
      <c r="B37" s="292" t="s">
        <v>904</v>
      </c>
      <c r="C37" s="450">
        <v>1619</v>
      </c>
      <c r="D37" s="451">
        <v>1315.28</v>
      </c>
      <c r="E37" s="450">
        <v>1260</v>
      </c>
      <c r="F37" s="451">
        <v>1093.3600000000001</v>
      </c>
      <c r="G37" s="450">
        <v>8</v>
      </c>
      <c r="H37" s="451">
        <v>11.32</v>
      </c>
      <c r="I37" s="450">
        <f t="shared" si="0"/>
        <v>351</v>
      </c>
      <c r="J37" s="451">
        <f t="shared" si="1"/>
        <v>210.59999999999985</v>
      </c>
      <c r="K37" s="18" t="s">
        <v>7</v>
      </c>
      <c r="L37" s="447"/>
      <c r="M37" s="447"/>
    </row>
    <row r="38" spans="1:13" ht="12.75">
      <c r="A38" s="291" t="s">
        <v>905</v>
      </c>
      <c r="B38" s="292" t="s">
        <v>906</v>
      </c>
      <c r="C38" s="450">
        <v>1419</v>
      </c>
      <c r="D38" s="451">
        <v>1204.82</v>
      </c>
      <c r="E38" s="450">
        <v>1316</v>
      </c>
      <c r="F38" s="451">
        <v>1138.9399999999998</v>
      </c>
      <c r="G38" s="450">
        <v>5</v>
      </c>
      <c r="H38" s="451">
        <v>7.08</v>
      </c>
      <c r="I38" s="450">
        <f t="shared" si="0"/>
        <v>98</v>
      </c>
      <c r="J38" s="451">
        <f t="shared" si="1"/>
        <v>58.80000000000011</v>
      </c>
      <c r="K38" s="18" t="s">
        <v>7</v>
      </c>
      <c r="L38" s="447"/>
      <c r="M38" s="447"/>
    </row>
    <row r="39" spans="1:11" ht="12.75">
      <c r="A39" s="291" t="s">
        <v>907</v>
      </c>
      <c r="B39" s="293" t="s">
        <v>908</v>
      </c>
      <c r="C39" s="440">
        <v>1298</v>
      </c>
      <c r="D39" s="440">
        <v>1153.95</v>
      </c>
      <c r="E39" s="440">
        <v>1047</v>
      </c>
      <c r="F39" s="440">
        <v>989.49</v>
      </c>
      <c r="G39" s="440">
        <v>17</v>
      </c>
      <c r="H39" s="440">
        <v>24.060000000000002</v>
      </c>
      <c r="I39" s="450">
        <f t="shared" si="0"/>
        <v>234</v>
      </c>
      <c r="J39" s="451">
        <f t="shared" si="1"/>
        <v>140.40000000000003</v>
      </c>
      <c r="K39" s="18" t="s">
        <v>7</v>
      </c>
    </row>
    <row r="40" spans="1:11" ht="12.75">
      <c r="A40" s="291" t="s">
        <v>909</v>
      </c>
      <c r="B40" s="293" t="s">
        <v>910</v>
      </c>
      <c r="C40" s="440">
        <v>801</v>
      </c>
      <c r="D40" s="440">
        <v>551.84</v>
      </c>
      <c r="E40" s="440">
        <v>764</v>
      </c>
      <c r="F40" s="440">
        <v>524.74</v>
      </c>
      <c r="G40" s="440">
        <v>6</v>
      </c>
      <c r="H40" s="440">
        <v>8.5</v>
      </c>
      <c r="I40" s="450">
        <f t="shared" si="0"/>
        <v>31</v>
      </c>
      <c r="J40" s="451">
        <f t="shared" si="1"/>
        <v>18.600000000000023</v>
      </c>
      <c r="K40" s="18" t="s">
        <v>7</v>
      </c>
    </row>
    <row r="41" spans="1:11" ht="12.75">
      <c r="A41" s="291" t="s">
        <v>911</v>
      </c>
      <c r="B41" s="293" t="s">
        <v>912</v>
      </c>
      <c r="C41" s="440">
        <v>990</v>
      </c>
      <c r="D41" s="440">
        <v>807.14</v>
      </c>
      <c r="E41" s="440">
        <v>939</v>
      </c>
      <c r="F41" s="440">
        <v>744.44</v>
      </c>
      <c r="G41" s="440">
        <v>38</v>
      </c>
      <c r="H41" s="440">
        <v>54.9</v>
      </c>
      <c r="I41" s="450">
        <f t="shared" si="0"/>
        <v>13</v>
      </c>
      <c r="J41" s="451">
        <f t="shared" si="1"/>
        <v>7.799999999999933</v>
      </c>
      <c r="K41" s="18" t="s">
        <v>7</v>
      </c>
    </row>
    <row r="42" spans="1:11" ht="12.75">
      <c r="A42" s="291" t="s">
        <v>913</v>
      </c>
      <c r="B42" s="293" t="s">
        <v>914</v>
      </c>
      <c r="C42" s="440">
        <v>726</v>
      </c>
      <c r="D42" s="440">
        <v>525.99</v>
      </c>
      <c r="E42" s="440">
        <v>667</v>
      </c>
      <c r="F42" s="440">
        <v>489.77</v>
      </c>
      <c r="G42" s="440">
        <v>1</v>
      </c>
      <c r="H42" s="440">
        <v>1.42</v>
      </c>
      <c r="I42" s="450">
        <f t="shared" si="0"/>
        <v>58</v>
      </c>
      <c r="J42" s="451">
        <f t="shared" si="1"/>
        <v>34.800000000000026</v>
      </c>
      <c r="K42" s="18" t="s">
        <v>7</v>
      </c>
    </row>
    <row r="43" spans="1:11" ht="38.25">
      <c r="A43" s="291" t="s">
        <v>915</v>
      </c>
      <c r="B43" s="293" t="s">
        <v>916</v>
      </c>
      <c r="C43" s="440">
        <v>531</v>
      </c>
      <c r="D43" s="440">
        <v>492.48</v>
      </c>
      <c r="E43" s="440">
        <v>485</v>
      </c>
      <c r="F43" s="440">
        <v>442.06</v>
      </c>
      <c r="G43" s="440">
        <v>28</v>
      </c>
      <c r="H43" s="440">
        <v>39.62</v>
      </c>
      <c r="I43" s="450">
        <f t="shared" si="0"/>
        <v>18</v>
      </c>
      <c r="J43" s="451">
        <f t="shared" si="1"/>
        <v>10.800000000000018</v>
      </c>
      <c r="K43" s="18" t="s">
        <v>7</v>
      </c>
    </row>
    <row r="44" spans="1:11" ht="25.5">
      <c r="A44" s="291" t="s">
        <v>917</v>
      </c>
      <c r="B44" s="293" t="s">
        <v>918</v>
      </c>
      <c r="C44" s="440">
        <v>810</v>
      </c>
      <c r="D44" s="440">
        <v>565.68</v>
      </c>
      <c r="E44" s="440">
        <v>730</v>
      </c>
      <c r="F44" s="440">
        <v>517.6800000000001</v>
      </c>
      <c r="G44" s="440">
        <v>0</v>
      </c>
      <c r="H44" s="440">
        <v>0</v>
      </c>
      <c r="I44" s="450">
        <f t="shared" si="0"/>
        <v>80</v>
      </c>
      <c r="J44" s="451">
        <f t="shared" si="1"/>
        <v>47.999999999999886</v>
      </c>
      <c r="K44" s="18" t="s">
        <v>7</v>
      </c>
    </row>
    <row r="45" spans="1:11" ht="12.75">
      <c r="A45" s="3" t="s">
        <v>19</v>
      </c>
      <c r="B45" s="19"/>
      <c r="C45" s="125">
        <f>SUM(C12:C44)</f>
        <v>56795</v>
      </c>
      <c r="D45" s="125">
        <f aca="true" t="shared" si="2" ref="D45:J45">SUM(D12:D44)</f>
        <v>46885.36</v>
      </c>
      <c r="E45" s="125">
        <f t="shared" si="2"/>
        <v>50981</v>
      </c>
      <c r="F45" s="125">
        <f t="shared" si="2"/>
        <v>42828.920000000006</v>
      </c>
      <c r="G45" s="125">
        <f t="shared" si="2"/>
        <v>692</v>
      </c>
      <c r="H45" s="125">
        <f t="shared" si="2"/>
        <v>983.2400000000001</v>
      </c>
      <c r="I45" s="125">
        <f t="shared" si="2"/>
        <v>5122</v>
      </c>
      <c r="J45" s="448">
        <f t="shared" si="2"/>
        <v>3073.2000000000016</v>
      </c>
      <c r="K45" s="18" t="s">
        <v>7</v>
      </c>
    </row>
    <row r="46" s="12" customFormat="1" ht="12.75">
      <c r="A46" s="10" t="s">
        <v>43</v>
      </c>
    </row>
    <row r="47" spans="1:10" s="12" customFormat="1" ht="12.75">
      <c r="A47" s="10"/>
      <c r="C47" s="213"/>
      <c r="D47" s="213"/>
      <c r="E47" s="213"/>
      <c r="F47" s="213"/>
      <c r="G47" s="213"/>
      <c r="H47" s="213"/>
      <c r="I47" s="213"/>
      <c r="J47" s="213"/>
    </row>
    <row r="48" s="12" customFormat="1" ht="12.75">
      <c r="A48" s="10"/>
    </row>
    <row r="49" s="12" customFormat="1" ht="12.75">
      <c r="A49" s="10"/>
    </row>
    <row r="50" spans="2:16" s="15" customFormat="1" ht="13.5" customHeight="1">
      <c r="B50" s="73"/>
      <c r="C50" s="73"/>
      <c r="D50" s="73"/>
      <c r="E50" s="73"/>
      <c r="F50" s="73"/>
      <c r="G50" s="73"/>
      <c r="H50" s="73"/>
      <c r="I50" s="581" t="s">
        <v>13</v>
      </c>
      <c r="J50" s="581"/>
      <c r="K50" s="73"/>
      <c r="L50" s="73"/>
      <c r="M50" s="73"/>
      <c r="N50" s="73"/>
      <c r="O50" s="73"/>
      <c r="P50" s="73"/>
    </row>
    <row r="51" spans="1:16" s="15" customFormat="1" ht="12.75" customHeight="1">
      <c r="A51" s="569" t="s">
        <v>14</v>
      </c>
      <c r="B51" s="569"/>
      <c r="C51" s="569"/>
      <c r="D51" s="569"/>
      <c r="E51" s="569"/>
      <c r="F51" s="569"/>
      <c r="G51" s="569"/>
      <c r="H51" s="569"/>
      <c r="I51" s="569"/>
      <c r="J51" s="569"/>
      <c r="K51" s="73"/>
      <c r="L51" s="73"/>
      <c r="M51" s="73"/>
      <c r="N51" s="73"/>
      <c r="O51" s="73"/>
      <c r="P51" s="73"/>
    </row>
    <row r="52" spans="1:16" s="15" customFormat="1" ht="12.75" customHeight="1">
      <c r="A52" s="569" t="s">
        <v>20</v>
      </c>
      <c r="B52" s="569"/>
      <c r="C52" s="569"/>
      <c r="D52" s="569"/>
      <c r="E52" s="569"/>
      <c r="F52" s="569"/>
      <c r="G52" s="569"/>
      <c r="H52" s="569"/>
      <c r="I52" s="569"/>
      <c r="J52" s="569"/>
      <c r="K52" s="73"/>
      <c r="L52" s="73"/>
      <c r="M52" s="73"/>
      <c r="N52" s="73"/>
      <c r="O52" s="73"/>
      <c r="P52" s="73"/>
    </row>
    <row r="53" spans="1:9" s="15" customFormat="1" ht="12.75">
      <c r="A53" s="14" t="s">
        <v>23</v>
      </c>
      <c r="B53" s="14"/>
      <c r="C53" s="14"/>
      <c r="D53" s="14"/>
      <c r="E53" s="14"/>
      <c r="F53" s="14"/>
      <c r="H53" s="613" t="s">
        <v>24</v>
      </c>
      <c r="I53" s="613"/>
    </row>
    <row r="54" s="15" customFormat="1" ht="12.75">
      <c r="A54" s="14"/>
    </row>
    <row r="55" spans="1:10" ht="12.75">
      <c r="A55" s="682"/>
      <c r="B55" s="682"/>
      <c r="C55" s="682"/>
      <c r="D55" s="682"/>
      <c r="E55" s="682"/>
      <c r="F55" s="682"/>
      <c r="G55" s="682"/>
      <c r="H55" s="682"/>
      <c r="I55" s="682"/>
      <c r="J55" s="682"/>
    </row>
    <row r="57" ht="12.75">
      <c r="F57">
        <f>E45+G45</f>
        <v>51673</v>
      </c>
    </row>
  </sheetData>
  <sheetProtection/>
  <mergeCells count="21">
    <mergeCell ref="K9:K10"/>
    <mergeCell ref="C8:J8"/>
    <mergeCell ref="E7:H7"/>
    <mergeCell ref="A3:J3"/>
    <mergeCell ref="I50:J50"/>
    <mergeCell ref="I7:K7"/>
    <mergeCell ref="A7:B7"/>
    <mergeCell ref="A5:K5"/>
    <mergeCell ref="B9:B10"/>
    <mergeCell ref="A55:J55"/>
    <mergeCell ref="E9:F9"/>
    <mergeCell ref="C9:D9"/>
    <mergeCell ref="H53:I53"/>
    <mergeCell ref="A52:J52"/>
    <mergeCell ref="A2:J2"/>
    <mergeCell ref="I1:J1"/>
    <mergeCell ref="A51:J51"/>
    <mergeCell ref="G9:H9"/>
    <mergeCell ref="I9:J9"/>
    <mergeCell ref="D1:E1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SheetLayoutView="90" zoomScalePageLayoutView="0" workbookViewId="0" topLeftCell="A28">
      <selection activeCell="E48" sqref="E48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613"/>
      <c r="E1" s="613"/>
      <c r="H1" s="35"/>
      <c r="J1" s="689" t="s">
        <v>71</v>
      </c>
      <c r="K1" s="689"/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18">
      <c r="A3" s="732" t="s">
        <v>656</v>
      </c>
      <c r="B3" s="732"/>
      <c r="C3" s="732"/>
      <c r="D3" s="732"/>
      <c r="E3" s="732"/>
      <c r="F3" s="732"/>
      <c r="G3" s="732"/>
      <c r="H3" s="732"/>
      <c r="I3" s="732"/>
      <c r="J3" s="732"/>
    </row>
    <row r="4" ht="10.5" customHeight="1"/>
    <row r="5" spans="1:12" s="15" customFormat="1" ht="15.75" customHeight="1">
      <c r="A5" s="811" t="s">
        <v>453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</row>
    <row r="6" spans="1:10" s="15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s="15" customFormat="1" ht="12.75">
      <c r="A7" s="580" t="s">
        <v>919</v>
      </c>
      <c r="B7" s="580"/>
      <c r="I7" s="810" t="s">
        <v>829</v>
      </c>
      <c r="J7" s="810"/>
      <c r="K7" s="810"/>
    </row>
    <row r="8" spans="3:10" s="13" customFormat="1" ht="15.75" hidden="1">
      <c r="C8" s="693" t="s">
        <v>16</v>
      </c>
      <c r="D8" s="693"/>
      <c r="E8" s="693"/>
      <c r="F8" s="693"/>
      <c r="G8" s="693"/>
      <c r="H8" s="693"/>
      <c r="I8" s="693"/>
      <c r="J8" s="693"/>
    </row>
    <row r="9" spans="1:19" ht="30" customHeight="1">
      <c r="A9" s="680" t="s">
        <v>26</v>
      </c>
      <c r="B9" s="680" t="s">
        <v>39</v>
      </c>
      <c r="C9" s="590" t="s">
        <v>692</v>
      </c>
      <c r="D9" s="591"/>
      <c r="E9" s="590" t="s">
        <v>493</v>
      </c>
      <c r="F9" s="591"/>
      <c r="G9" s="590" t="s">
        <v>41</v>
      </c>
      <c r="H9" s="591"/>
      <c r="I9" s="586" t="s">
        <v>109</v>
      </c>
      <c r="J9" s="586"/>
      <c r="K9" s="680" t="s">
        <v>250</v>
      </c>
      <c r="R9" s="9"/>
      <c r="S9" s="12"/>
    </row>
    <row r="10" spans="1:11" s="14" customFormat="1" ht="46.5" customHeight="1">
      <c r="A10" s="681"/>
      <c r="B10" s="681"/>
      <c r="C10" s="5" t="s">
        <v>42</v>
      </c>
      <c r="D10" s="5" t="s">
        <v>108</v>
      </c>
      <c r="E10" s="5" t="s">
        <v>42</v>
      </c>
      <c r="F10" s="5" t="s">
        <v>108</v>
      </c>
      <c r="G10" s="5" t="s">
        <v>42</v>
      </c>
      <c r="H10" s="5" t="s">
        <v>108</v>
      </c>
      <c r="I10" s="5" t="s">
        <v>141</v>
      </c>
      <c r="J10" s="5" t="s">
        <v>142</v>
      </c>
      <c r="K10" s="681"/>
    </row>
    <row r="11" spans="1:1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2.75">
      <c r="A12" s="291" t="s">
        <v>273</v>
      </c>
      <c r="B12" s="292" t="s">
        <v>868</v>
      </c>
      <c r="C12" s="8">
        <v>2296</v>
      </c>
      <c r="D12" s="8">
        <v>114.8</v>
      </c>
      <c r="E12" s="8">
        <v>2296</v>
      </c>
      <c r="F12" s="8">
        <v>114.80000000000001</v>
      </c>
      <c r="G12" s="8">
        <v>0</v>
      </c>
      <c r="H12" s="8">
        <v>0</v>
      </c>
      <c r="I12" s="8">
        <f>C12-E12-G12</f>
        <v>0</v>
      </c>
      <c r="J12" s="399">
        <f>D12-F12-H12</f>
        <v>-1.4210854715202004E-14</v>
      </c>
      <c r="K12" s="8">
        <v>0</v>
      </c>
    </row>
    <row r="13" spans="1:11" ht="12.75">
      <c r="A13" s="291" t="s">
        <v>274</v>
      </c>
      <c r="B13" s="292" t="s">
        <v>869</v>
      </c>
      <c r="C13" s="8">
        <v>3329</v>
      </c>
      <c r="D13" s="8">
        <v>166.45</v>
      </c>
      <c r="E13" s="8">
        <v>3329</v>
      </c>
      <c r="F13" s="8">
        <v>166.45</v>
      </c>
      <c r="G13" s="8">
        <v>0</v>
      </c>
      <c r="H13" s="8">
        <v>0</v>
      </c>
      <c r="I13" s="8">
        <f aca="true" t="shared" si="0" ref="I13:I44">C13-E13-G13</f>
        <v>0</v>
      </c>
      <c r="J13" s="399">
        <f aca="true" t="shared" si="1" ref="J13:J44">D13-F13-H13</f>
        <v>0</v>
      </c>
      <c r="K13" s="8">
        <v>0</v>
      </c>
    </row>
    <row r="14" spans="1:11" ht="12.75">
      <c r="A14" s="291" t="s">
        <v>275</v>
      </c>
      <c r="B14" s="292" t="s">
        <v>870</v>
      </c>
      <c r="C14" s="8">
        <v>1496</v>
      </c>
      <c r="D14" s="8">
        <v>74.8</v>
      </c>
      <c r="E14" s="8">
        <v>1496</v>
      </c>
      <c r="F14" s="8">
        <v>74.8</v>
      </c>
      <c r="G14" s="8">
        <v>0</v>
      </c>
      <c r="H14" s="8">
        <v>0</v>
      </c>
      <c r="I14" s="8">
        <f t="shared" si="0"/>
        <v>0</v>
      </c>
      <c r="J14" s="399">
        <f t="shared" si="1"/>
        <v>0</v>
      </c>
      <c r="K14" s="8">
        <v>0</v>
      </c>
    </row>
    <row r="15" spans="1:11" ht="12.75">
      <c r="A15" s="291" t="s">
        <v>276</v>
      </c>
      <c r="B15" s="292" t="s">
        <v>871</v>
      </c>
      <c r="C15" s="8">
        <v>2919</v>
      </c>
      <c r="D15" s="8">
        <v>145.95</v>
      </c>
      <c r="E15" s="8">
        <v>2919</v>
      </c>
      <c r="F15" s="8">
        <v>145.95</v>
      </c>
      <c r="G15" s="8">
        <v>0</v>
      </c>
      <c r="H15" s="8">
        <v>0</v>
      </c>
      <c r="I15" s="8">
        <f t="shared" si="0"/>
        <v>0</v>
      </c>
      <c r="J15" s="399">
        <f t="shared" si="1"/>
        <v>0</v>
      </c>
      <c r="K15" s="8">
        <v>0</v>
      </c>
    </row>
    <row r="16" spans="1:11" ht="12.75">
      <c r="A16" s="291" t="s">
        <v>277</v>
      </c>
      <c r="B16" s="292" t="s">
        <v>872</v>
      </c>
      <c r="C16" s="8">
        <v>1230</v>
      </c>
      <c r="D16" s="8">
        <v>61.5</v>
      </c>
      <c r="E16" s="8">
        <v>1230</v>
      </c>
      <c r="F16" s="8">
        <v>61.5</v>
      </c>
      <c r="G16" s="8">
        <v>0</v>
      </c>
      <c r="H16" s="8">
        <v>0</v>
      </c>
      <c r="I16" s="8">
        <f t="shared" si="0"/>
        <v>0</v>
      </c>
      <c r="J16" s="399">
        <f t="shared" si="1"/>
        <v>0</v>
      </c>
      <c r="K16" s="8">
        <v>0</v>
      </c>
    </row>
    <row r="17" spans="1:11" ht="12.75">
      <c r="A17" s="291" t="s">
        <v>278</v>
      </c>
      <c r="B17" s="292" t="s">
        <v>873</v>
      </c>
      <c r="C17" s="8">
        <v>1653</v>
      </c>
      <c r="D17" s="8">
        <v>82.65</v>
      </c>
      <c r="E17" s="8">
        <v>1653</v>
      </c>
      <c r="F17" s="8">
        <v>82.65</v>
      </c>
      <c r="G17" s="8">
        <v>0</v>
      </c>
      <c r="H17" s="8">
        <v>0</v>
      </c>
      <c r="I17" s="8">
        <f t="shared" si="0"/>
        <v>0</v>
      </c>
      <c r="J17" s="399">
        <f t="shared" si="1"/>
        <v>0</v>
      </c>
      <c r="K17" s="8">
        <v>0</v>
      </c>
    </row>
    <row r="18" spans="1:11" ht="12.75">
      <c r="A18" s="291" t="s">
        <v>279</v>
      </c>
      <c r="B18" s="292" t="s">
        <v>874</v>
      </c>
      <c r="C18" s="8">
        <v>2108</v>
      </c>
      <c r="D18" s="8">
        <v>105.4</v>
      </c>
      <c r="E18" s="8">
        <v>2108</v>
      </c>
      <c r="F18" s="8">
        <v>105.4</v>
      </c>
      <c r="G18" s="8">
        <v>0</v>
      </c>
      <c r="H18" s="8">
        <v>0</v>
      </c>
      <c r="I18" s="8">
        <f t="shared" si="0"/>
        <v>0</v>
      </c>
      <c r="J18" s="399">
        <f t="shared" si="1"/>
        <v>0</v>
      </c>
      <c r="K18" s="8">
        <v>0</v>
      </c>
    </row>
    <row r="19" spans="1:11" ht="12.75">
      <c r="A19" s="291" t="s">
        <v>280</v>
      </c>
      <c r="B19" s="292" t="s">
        <v>875</v>
      </c>
      <c r="C19" s="8">
        <v>3055</v>
      </c>
      <c r="D19" s="8">
        <v>152.77</v>
      </c>
      <c r="E19" s="8">
        <v>3055</v>
      </c>
      <c r="F19" s="8">
        <v>152.77</v>
      </c>
      <c r="G19" s="8">
        <v>0</v>
      </c>
      <c r="H19" s="8">
        <v>0</v>
      </c>
      <c r="I19" s="8">
        <f t="shared" si="0"/>
        <v>0</v>
      </c>
      <c r="J19" s="399">
        <f t="shared" si="1"/>
        <v>0</v>
      </c>
      <c r="K19" s="8">
        <v>0</v>
      </c>
    </row>
    <row r="20" spans="1:11" ht="12.75">
      <c r="A20" s="291" t="s">
        <v>299</v>
      </c>
      <c r="B20" s="292" t="s">
        <v>876</v>
      </c>
      <c r="C20" s="8">
        <v>2278</v>
      </c>
      <c r="D20" s="8">
        <v>113.9</v>
      </c>
      <c r="E20" s="8">
        <v>2278</v>
      </c>
      <c r="F20" s="8">
        <v>113.9</v>
      </c>
      <c r="G20" s="8">
        <v>0</v>
      </c>
      <c r="H20" s="8">
        <v>0</v>
      </c>
      <c r="I20" s="8">
        <f t="shared" si="0"/>
        <v>0</v>
      </c>
      <c r="J20" s="399">
        <f t="shared" si="1"/>
        <v>0</v>
      </c>
      <c r="K20" s="8">
        <v>0</v>
      </c>
    </row>
    <row r="21" spans="1:11" ht="12.75">
      <c r="A21" s="291" t="s">
        <v>300</v>
      </c>
      <c r="B21" s="292" t="s">
        <v>877</v>
      </c>
      <c r="C21" s="8">
        <v>1026</v>
      </c>
      <c r="D21" s="8">
        <v>51.3</v>
      </c>
      <c r="E21" s="8">
        <v>1026</v>
      </c>
      <c r="F21" s="8">
        <v>51.3</v>
      </c>
      <c r="G21" s="8">
        <v>0</v>
      </c>
      <c r="H21" s="8">
        <v>0</v>
      </c>
      <c r="I21" s="8">
        <f t="shared" si="0"/>
        <v>0</v>
      </c>
      <c r="J21" s="399">
        <f t="shared" si="1"/>
        <v>0</v>
      </c>
      <c r="K21" s="8">
        <v>0</v>
      </c>
    </row>
    <row r="22" spans="1:11" ht="12.75">
      <c r="A22" s="291" t="s">
        <v>301</v>
      </c>
      <c r="B22" s="292" t="s">
        <v>878</v>
      </c>
      <c r="C22" s="8">
        <v>2208</v>
      </c>
      <c r="D22" s="8">
        <v>110.4</v>
      </c>
      <c r="E22" s="8">
        <v>2208</v>
      </c>
      <c r="F22" s="8">
        <v>110.4</v>
      </c>
      <c r="G22" s="8">
        <v>0</v>
      </c>
      <c r="H22" s="8">
        <v>0</v>
      </c>
      <c r="I22" s="8">
        <f t="shared" si="0"/>
        <v>0</v>
      </c>
      <c r="J22" s="399">
        <f t="shared" si="1"/>
        <v>0</v>
      </c>
      <c r="K22" s="8">
        <v>0</v>
      </c>
    </row>
    <row r="23" spans="1:11" ht="12.75">
      <c r="A23" s="291" t="s">
        <v>329</v>
      </c>
      <c r="B23" s="292" t="s">
        <v>879</v>
      </c>
      <c r="C23" s="8">
        <v>1963</v>
      </c>
      <c r="D23" s="8">
        <v>98.15</v>
      </c>
      <c r="E23" s="8">
        <v>1963</v>
      </c>
      <c r="F23" s="8">
        <v>98.15</v>
      </c>
      <c r="G23" s="8">
        <v>0</v>
      </c>
      <c r="H23" s="8">
        <v>0</v>
      </c>
      <c r="I23" s="8">
        <f t="shared" si="0"/>
        <v>0</v>
      </c>
      <c r="J23" s="399">
        <f t="shared" si="1"/>
        <v>0</v>
      </c>
      <c r="K23" s="8">
        <v>0</v>
      </c>
    </row>
    <row r="24" spans="1:11" ht="12.75">
      <c r="A24" s="291" t="s">
        <v>330</v>
      </c>
      <c r="B24" s="292" t="s">
        <v>880</v>
      </c>
      <c r="C24" s="8">
        <v>2028</v>
      </c>
      <c r="D24" s="8">
        <v>101.4</v>
      </c>
      <c r="E24" s="8">
        <v>2028</v>
      </c>
      <c r="F24" s="8">
        <v>101.4</v>
      </c>
      <c r="G24" s="8">
        <v>0</v>
      </c>
      <c r="H24" s="8">
        <v>0</v>
      </c>
      <c r="I24" s="8">
        <f t="shared" si="0"/>
        <v>0</v>
      </c>
      <c r="J24" s="399">
        <f t="shared" si="1"/>
        <v>0</v>
      </c>
      <c r="K24" s="8">
        <v>0</v>
      </c>
    </row>
    <row r="25" spans="1:11" ht="12.75">
      <c r="A25" s="291" t="s">
        <v>331</v>
      </c>
      <c r="B25" s="292" t="s">
        <v>881</v>
      </c>
      <c r="C25" s="8">
        <v>1793</v>
      </c>
      <c r="D25" s="8">
        <v>89.63999999999999</v>
      </c>
      <c r="E25" s="8">
        <v>1793</v>
      </c>
      <c r="F25" s="8">
        <v>89.63999999999999</v>
      </c>
      <c r="G25" s="8">
        <v>0</v>
      </c>
      <c r="H25" s="8">
        <v>0</v>
      </c>
      <c r="I25" s="8">
        <f t="shared" si="0"/>
        <v>0</v>
      </c>
      <c r="J25" s="399">
        <f t="shared" si="1"/>
        <v>0</v>
      </c>
      <c r="K25" s="8">
        <v>0</v>
      </c>
    </row>
    <row r="26" spans="1:11" ht="12.75">
      <c r="A26" s="291" t="s">
        <v>332</v>
      </c>
      <c r="B26" s="292" t="s">
        <v>882</v>
      </c>
      <c r="C26" s="8">
        <v>1232</v>
      </c>
      <c r="D26" s="8">
        <v>61.6</v>
      </c>
      <c r="E26" s="8">
        <v>1232</v>
      </c>
      <c r="F26" s="8">
        <v>61.6</v>
      </c>
      <c r="G26" s="8">
        <v>0</v>
      </c>
      <c r="H26" s="8">
        <v>0</v>
      </c>
      <c r="I26" s="8">
        <f t="shared" si="0"/>
        <v>0</v>
      </c>
      <c r="J26" s="399">
        <f t="shared" si="1"/>
        <v>0</v>
      </c>
      <c r="K26" s="8">
        <v>0</v>
      </c>
    </row>
    <row r="27" spans="1:11" ht="12.75">
      <c r="A27" s="291" t="s">
        <v>883</v>
      </c>
      <c r="B27" s="292" t="s">
        <v>884</v>
      </c>
      <c r="C27" s="8">
        <v>3122</v>
      </c>
      <c r="D27" s="8">
        <v>156.1</v>
      </c>
      <c r="E27" s="8">
        <v>3122</v>
      </c>
      <c r="F27" s="8">
        <v>156.1</v>
      </c>
      <c r="G27" s="8">
        <v>0</v>
      </c>
      <c r="H27" s="8">
        <v>0</v>
      </c>
      <c r="I27" s="8">
        <f t="shared" si="0"/>
        <v>0</v>
      </c>
      <c r="J27" s="399">
        <f t="shared" si="1"/>
        <v>0</v>
      </c>
      <c r="K27" s="8">
        <v>0</v>
      </c>
    </row>
    <row r="28" spans="1:11" ht="12.75">
      <c r="A28" s="291" t="s">
        <v>885</v>
      </c>
      <c r="B28" s="292" t="s">
        <v>886</v>
      </c>
      <c r="C28" s="8">
        <v>1664</v>
      </c>
      <c r="D28" s="8">
        <v>83.22000000000001</v>
      </c>
      <c r="E28" s="8">
        <v>1664</v>
      </c>
      <c r="F28" s="8">
        <v>83.22000000000001</v>
      </c>
      <c r="G28" s="8">
        <v>0</v>
      </c>
      <c r="H28" s="8">
        <v>0</v>
      </c>
      <c r="I28" s="8">
        <f t="shared" si="0"/>
        <v>0</v>
      </c>
      <c r="J28" s="399">
        <f t="shared" si="1"/>
        <v>0</v>
      </c>
      <c r="K28" s="8">
        <v>0</v>
      </c>
    </row>
    <row r="29" spans="1:11" ht="12.75">
      <c r="A29" s="291" t="s">
        <v>887</v>
      </c>
      <c r="B29" s="292" t="s">
        <v>888</v>
      </c>
      <c r="C29" s="8">
        <v>2299</v>
      </c>
      <c r="D29" s="8">
        <v>114.95</v>
      </c>
      <c r="E29" s="8">
        <v>2299</v>
      </c>
      <c r="F29" s="8">
        <v>114.95</v>
      </c>
      <c r="G29" s="8">
        <v>0</v>
      </c>
      <c r="H29" s="8">
        <v>0</v>
      </c>
      <c r="I29" s="8">
        <f t="shared" si="0"/>
        <v>0</v>
      </c>
      <c r="J29" s="399">
        <f t="shared" si="1"/>
        <v>0</v>
      </c>
      <c r="K29" s="8">
        <v>0</v>
      </c>
    </row>
    <row r="30" spans="1:11" ht="12.75">
      <c r="A30" s="291" t="s">
        <v>889</v>
      </c>
      <c r="B30" s="292" t="s">
        <v>890</v>
      </c>
      <c r="C30" s="8">
        <v>2583</v>
      </c>
      <c r="D30" s="8">
        <v>129.15</v>
      </c>
      <c r="E30" s="8">
        <v>2583</v>
      </c>
      <c r="F30" s="8">
        <v>129.15</v>
      </c>
      <c r="G30" s="8">
        <v>0</v>
      </c>
      <c r="H30" s="8">
        <v>0</v>
      </c>
      <c r="I30" s="8">
        <f t="shared" si="0"/>
        <v>0</v>
      </c>
      <c r="J30" s="399">
        <f t="shared" si="1"/>
        <v>0</v>
      </c>
      <c r="K30" s="8">
        <v>0</v>
      </c>
    </row>
    <row r="31" spans="1:11" ht="12.75">
      <c r="A31" s="291" t="s">
        <v>891</v>
      </c>
      <c r="B31" s="292" t="s">
        <v>892</v>
      </c>
      <c r="C31" s="8">
        <v>2913</v>
      </c>
      <c r="D31" s="8">
        <v>145.65</v>
      </c>
      <c r="E31" s="8">
        <v>2913</v>
      </c>
      <c r="F31" s="8">
        <v>145.65</v>
      </c>
      <c r="G31" s="8">
        <v>0</v>
      </c>
      <c r="H31" s="8">
        <v>0</v>
      </c>
      <c r="I31" s="8">
        <f t="shared" si="0"/>
        <v>0</v>
      </c>
      <c r="J31" s="399">
        <f t="shared" si="1"/>
        <v>0</v>
      </c>
      <c r="K31" s="8">
        <v>0</v>
      </c>
    </row>
    <row r="32" spans="1:11" ht="12.75">
      <c r="A32" s="291" t="s">
        <v>893</v>
      </c>
      <c r="B32" s="292" t="s">
        <v>894</v>
      </c>
      <c r="C32" s="8">
        <v>1844</v>
      </c>
      <c r="D32" s="8">
        <v>92.2</v>
      </c>
      <c r="E32" s="8">
        <v>1844</v>
      </c>
      <c r="F32" s="8">
        <v>92.2</v>
      </c>
      <c r="G32" s="8">
        <v>0</v>
      </c>
      <c r="H32" s="8">
        <v>0</v>
      </c>
      <c r="I32" s="8">
        <f t="shared" si="0"/>
        <v>0</v>
      </c>
      <c r="J32" s="399">
        <f t="shared" si="1"/>
        <v>0</v>
      </c>
      <c r="K32" s="8">
        <v>0</v>
      </c>
    </row>
    <row r="33" spans="1:11" ht="12.75">
      <c r="A33" s="291" t="s">
        <v>895</v>
      </c>
      <c r="B33" s="292" t="s">
        <v>896</v>
      </c>
      <c r="C33" s="8">
        <v>3103</v>
      </c>
      <c r="D33" s="8">
        <v>155.13</v>
      </c>
      <c r="E33" s="8">
        <v>3103</v>
      </c>
      <c r="F33" s="8">
        <v>155.13</v>
      </c>
      <c r="G33" s="8">
        <v>0</v>
      </c>
      <c r="H33" s="8">
        <v>0</v>
      </c>
      <c r="I33" s="8">
        <f t="shared" si="0"/>
        <v>0</v>
      </c>
      <c r="J33" s="399">
        <f t="shared" si="1"/>
        <v>0</v>
      </c>
      <c r="K33" s="8">
        <v>0</v>
      </c>
    </row>
    <row r="34" spans="1:11" ht="12.75">
      <c r="A34" s="291" t="s">
        <v>897</v>
      </c>
      <c r="B34" s="292" t="s">
        <v>898</v>
      </c>
      <c r="C34" s="8">
        <v>1613</v>
      </c>
      <c r="D34" s="8">
        <v>80.65</v>
      </c>
      <c r="E34" s="8">
        <v>1613</v>
      </c>
      <c r="F34" s="8">
        <v>80.65</v>
      </c>
      <c r="G34" s="8">
        <v>0</v>
      </c>
      <c r="H34" s="8">
        <v>0</v>
      </c>
      <c r="I34" s="8">
        <f t="shared" si="0"/>
        <v>0</v>
      </c>
      <c r="J34" s="399">
        <f t="shared" si="1"/>
        <v>0</v>
      </c>
      <c r="K34" s="8">
        <v>0</v>
      </c>
    </row>
    <row r="35" spans="1:11" ht="12.75">
      <c r="A35" s="291" t="s">
        <v>899</v>
      </c>
      <c r="B35" s="292" t="s">
        <v>900</v>
      </c>
      <c r="C35" s="8">
        <v>1788</v>
      </c>
      <c r="D35" s="8">
        <v>89.41</v>
      </c>
      <c r="E35" s="8">
        <v>1788</v>
      </c>
      <c r="F35" s="8">
        <v>89.41</v>
      </c>
      <c r="G35" s="8">
        <v>0</v>
      </c>
      <c r="H35" s="8">
        <v>0</v>
      </c>
      <c r="I35" s="8">
        <f t="shared" si="0"/>
        <v>0</v>
      </c>
      <c r="J35" s="399">
        <f t="shared" si="1"/>
        <v>0</v>
      </c>
      <c r="K35" s="8">
        <v>0</v>
      </c>
    </row>
    <row r="36" spans="1:11" ht="12.75">
      <c r="A36" s="291" t="s">
        <v>901</v>
      </c>
      <c r="B36" s="292" t="s">
        <v>902</v>
      </c>
      <c r="C36" s="8">
        <v>1480</v>
      </c>
      <c r="D36" s="8">
        <v>74.00000000000001</v>
      </c>
      <c r="E36" s="8">
        <v>1480</v>
      </c>
      <c r="F36" s="8">
        <v>74.00000000000001</v>
      </c>
      <c r="G36" s="8">
        <v>0</v>
      </c>
      <c r="H36" s="8">
        <v>0</v>
      </c>
      <c r="I36" s="8">
        <f t="shared" si="0"/>
        <v>0</v>
      </c>
      <c r="J36" s="399">
        <f t="shared" si="1"/>
        <v>0</v>
      </c>
      <c r="K36" s="8">
        <v>0</v>
      </c>
    </row>
    <row r="37" spans="1:11" ht="12.75">
      <c r="A37" s="291" t="s">
        <v>903</v>
      </c>
      <c r="B37" s="292" t="s">
        <v>904</v>
      </c>
      <c r="C37" s="8">
        <v>1765</v>
      </c>
      <c r="D37" s="8">
        <v>88.25</v>
      </c>
      <c r="E37" s="8">
        <v>1765</v>
      </c>
      <c r="F37" s="8">
        <v>88.25</v>
      </c>
      <c r="G37" s="8">
        <v>0</v>
      </c>
      <c r="H37" s="8">
        <v>0</v>
      </c>
      <c r="I37" s="8">
        <f t="shared" si="0"/>
        <v>0</v>
      </c>
      <c r="J37" s="399">
        <f t="shared" si="1"/>
        <v>0</v>
      </c>
      <c r="K37" s="8">
        <v>0</v>
      </c>
    </row>
    <row r="38" spans="1:11" ht="12.75">
      <c r="A38" s="291" t="s">
        <v>905</v>
      </c>
      <c r="B38" s="292" t="s">
        <v>906</v>
      </c>
      <c r="C38" s="8">
        <v>1723</v>
      </c>
      <c r="D38" s="8">
        <v>86.15</v>
      </c>
      <c r="E38" s="8">
        <v>1723</v>
      </c>
      <c r="F38" s="8">
        <v>86.15</v>
      </c>
      <c r="G38" s="8">
        <v>0</v>
      </c>
      <c r="H38" s="8">
        <v>0</v>
      </c>
      <c r="I38" s="8">
        <f t="shared" si="0"/>
        <v>0</v>
      </c>
      <c r="J38" s="399">
        <f t="shared" si="1"/>
        <v>0</v>
      </c>
      <c r="K38" s="8">
        <v>0</v>
      </c>
    </row>
    <row r="39" spans="1:11" ht="12.75">
      <c r="A39" s="291" t="s">
        <v>907</v>
      </c>
      <c r="B39" s="293" t="s">
        <v>908</v>
      </c>
      <c r="C39" s="8">
        <v>1396</v>
      </c>
      <c r="D39" s="8">
        <v>69.8</v>
      </c>
      <c r="E39" s="8">
        <v>1396</v>
      </c>
      <c r="F39" s="8">
        <v>69.8</v>
      </c>
      <c r="G39" s="8">
        <v>0</v>
      </c>
      <c r="H39" s="8">
        <v>0</v>
      </c>
      <c r="I39" s="8">
        <f t="shared" si="0"/>
        <v>0</v>
      </c>
      <c r="J39" s="399">
        <f t="shared" si="1"/>
        <v>0</v>
      </c>
      <c r="K39" s="8">
        <v>0</v>
      </c>
    </row>
    <row r="40" spans="1:11" ht="12.75">
      <c r="A40" s="291" t="s">
        <v>909</v>
      </c>
      <c r="B40" s="293" t="s">
        <v>910</v>
      </c>
      <c r="C40" s="8">
        <v>865</v>
      </c>
      <c r="D40" s="8">
        <v>43.24</v>
      </c>
      <c r="E40" s="8">
        <v>865</v>
      </c>
      <c r="F40" s="8">
        <v>43.24</v>
      </c>
      <c r="G40" s="8">
        <v>0</v>
      </c>
      <c r="H40" s="8">
        <v>0</v>
      </c>
      <c r="I40" s="8">
        <f t="shared" si="0"/>
        <v>0</v>
      </c>
      <c r="J40" s="399">
        <f t="shared" si="1"/>
        <v>0</v>
      </c>
      <c r="K40" s="8">
        <v>0</v>
      </c>
    </row>
    <row r="41" spans="1:11" ht="12.75">
      <c r="A41" s="291" t="s">
        <v>911</v>
      </c>
      <c r="B41" s="293" t="s">
        <v>912</v>
      </c>
      <c r="C41" s="8">
        <v>1164</v>
      </c>
      <c r="D41" s="8">
        <v>58.22</v>
      </c>
      <c r="E41" s="8">
        <v>1164</v>
      </c>
      <c r="F41" s="8">
        <v>58.22</v>
      </c>
      <c r="G41" s="8">
        <v>0</v>
      </c>
      <c r="H41" s="8">
        <v>0</v>
      </c>
      <c r="I41" s="8">
        <f t="shared" si="0"/>
        <v>0</v>
      </c>
      <c r="J41" s="399">
        <f t="shared" si="1"/>
        <v>0</v>
      </c>
      <c r="K41" s="8">
        <v>0</v>
      </c>
    </row>
    <row r="42" spans="1:11" ht="12.75">
      <c r="A42" s="291" t="s">
        <v>913</v>
      </c>
      <c r="B42" s="293" t="s">
        <v>914</v>
      </c>
      <c r="C42" s="8">
        <v>754</v>
      </c>
      <c r="D42" s="8">
        <v>37.71</v>
      </c>
      <c r="E42" s="8">
        <v>754</v>
      </c>
      <c r="F42" s="8">
        <v>37.71</v>
      </c>
      <c r="G42" s="8">
        <v>0</v>
      </c>
      <c r="H42" s="8">
        <v>0</v>
      </c>
      <c r="I42" s="8">
        <f t="shared" si="0"/>
        <v>0</v>
      </c>
      <c r="J42" s="399">
        <f t="shared" si="1"/>
        <v>0</v>
      </c>
      <c r="K42" s="8">
        <v>0</v>
      </c>
    </row>
    <row r="43" spans="1:11" ht="25.5">
      <c r="A43" s="291" t="s">
        <v>915</v>
      </c>
      <c r="B43" s="293" t="s">
        <v>916</v>
      </c>
      <c r="C43" s="8">
        <v>640</v>
      </c>
      <c r="D43" s="8">
        <v>31.98</v>
      </c>
      <c r="E43" s="8">
        <v>640</v>
      </c>
      <c r="F43" s="8">
        <v>31.98</v>
      </c>
      <c r="G43" s="8">
        <v>0</v>
      </c>
      <c r="H43" s="8">
        <v>0</v>
      </c>
      <c r="I43" s="8">
        <f t="shared" si="0"/>
        <v>0</v>
      </c>
      <c r="J43" s="399">
        <f t="shared" si="1"/>
        <v>0</v>
      </c>
      <c r="K43" s="8">
        <v>0</v>
      </c>
    </row>
    <row r="44" spans="1:11" ht="12.75">
      <c r="A44" s="291" t="s">
        <v>917</v>
      </c>
      <c r="B44" s="293" t="s">
        <v>918</v>
      </c>
      <c r="C44" s="8">
        <v>937</v>
      </c>
      <c r="D44" s="8">
        <v>46.83</v>
      </c>
      <c r="E44" s="8">
        <v>937</v>
      </c>
      <c r="F44" s="8">
        <v>46.83</v>
      </c>
      <c r="G44" s="8">
        <v>0</v>
      </c>
      <c r="H44" s="8">
        <v>0</v>
      </c>
      <c r="I44" s="8">
        <f t="shared" si="0"/>
        <v>0</v>
      </c>
      <c r="J44" s="399">
        <f t="shared" si="1"/>
        <v>0</v>
      </c>
      <c r="K44" s="8">
        <v>0</v>
      </c>
    </row>
    <row r="45" spans="1:11" ht="12.75">
      <c r="A45" s="3" t="s">
        <v>19</v>
      </c>
      <c r="B45" s="19"/>
      <c r="C45" s="544">
        <f>SUM(C12:C44)</f>
        <v>62267</v>
      </c>
      <c r="D45" s="8">
        <f aca="true" t="shared" si="2" ref="D45:K45">SUM(D12:D44)</f>
        <v>3113.35</v>
      </c>
      <c r="E45" s="8">
        <f t="shared" si="2"/>
        <v>62267</v>
      </c>
      <c r="F45" s="8">
        <f t="shared" si="2"/>
        <v>3113.35</v>
      </c>
      <c r="G45" s="8">
        <f t="shared" si="2"/>
        <v>0</v>
      </c>
      <c r="H45" s="8">
        <f t="shared" si="2"/>
        <v>0</v>
      </c>
      <c r="I45" s="8">
        <f t="shared" si="2"/>
        <v>0</v>
      </c>
      <c r="J45" s="399">
        <f t="shared" si="2"/>
        <v>-1.4210854715202004E-14</v>
      </c>
      <c r="K45" s="8">
        <f t="shared" si="2"/>
        <v>0</v>
      </c>
    </row>
    <row r="46" spans="1:11" ht="12.75">
      <c r="A46" s="11"/>
      <c r="B46" s="21"/>
      <c r="C46" s="12">
        <v>11394</v>
      </c>
      <c r="D46" s="12">
        <v>569.7</v>
      </c>
      <c r="E46" s="12">
        <v>11394</v>
      </c>
      <c r="F46" s="12">
        <v>569.7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</row>
    <row r="47" spans="3:11" s="12" customFormat="1" ht="12.75">
      <c r="C47" s="9">
        <f>SUM(C45:C46)</f>
        <v>73661</v>
      </c>
      <c r="D47" s="9">
        <f aca="true" t="shared" si="3" ref="D47:K47">SUM(D45:D46)</f>
        <v>3683.05</v>
      </c>
      <c r="E47" s="9">
        <f t="shared" si="3"/>
        <v>73661</v>
      </c>
      <c r="F47" s="9">
        <f t="shared" si="3"/>
        <v>3683.05</v>
      </c>
      <c r="G47" s="9">
        <f t="shared" si="3"/>
        <v>0</v>
      </c>
      <c r="H47" s="9">
        <f t="shared" si="3"/>
        <v>0</v>
      </c>
      <c r="I47" s="9">
        <f t="shared" si="3"/>
        <v>0</v>
      </c>
      <c r="J47" s="565">
        <f t="shared" si="3"/>
        <v>-1.4210854715202004E-14</v>
      </c>
      <c r="K47" s="12">
        <f t="shared" si="3"/>
        <v>0</v>
      </c>
    </row>
    <row r="48" s="12" customFormat="1" ht="12.75">
      <c r="E48" s="564">
        <f>E47/C47</f>
        <v>1</v>
      </c>
    </row>
    <row r="49" s="12" customFormat="1" ht="12.75">
      <c r="A49" s="10" t="s">
        <v>43</v>
      </c>
    </row>
    <row r="50" spans="3:6" ht="15.75" customHeight="1">
      <c r="C50" s="812"/>
      <c r="D50" s="812"/>
      <c r="E50" s="812"/>
      <c r="F50" s="812"/>
    </row>
    <row r="51" spans="2:16" s="15" customFormat="1" ht="13.5" customHeight="1">
      <c r="B51" s="73"/>
      <c r="C51" s="73"/>
      <c r="D51" s="73"/>
      <c r="E51" s="73"/>
      <c r="F51" s="73"/>
      <c r="G51" s="73"/>
      <c r="H51" s="73"/>
      <c r="I51" s="581" t="s">
        <v>13</v>
      </c>
      <c r="J51" s="581"/>
      <c r="K51" s="73"/>
      <c r="L51" s="73"/>
      <c r="M51" s="73"/>
      <c r="N51" s="73"/>
      <c r="O51" s="73"/>
      <c r="P51" s="73"/>
    </row>
    <row r="52" spans="1:16" s="15" customFormat="1" ht="12.75" customHeight="1">
      <c r="A52" s="569" t="s">
        <v>14</v>
      </c>
      <c r="B52" s="569"/>
      <c r="C52" s="569"/>
      <c r="D52" s="569"/>
      <c r="E52" s="569"/>
      <c r="F52" s="569"/>
      <c r="G52" s="569"/>
      <c r="H52" s="569"/>
      <c r="I52" s="569"/>
      <c r="J52" s="569"/>
      <c r="K52" s="73"/>
      <c r="L52" s="73"/>
      <c r="M52" s="73"/>
      <c r="N52" s="73"/>
      <c r="O52" s="73"/>
      <c r="P52" s="73"/>
    </row>
    <row r="53" spans="1:16" s="15" customFormat="1" ht="12.75" customHeight="1">
      <c r="A53" s="569" t="s">
        <v>20</v>
      </c>
      <c r="B53" s="569"/>
      <c r="C53" s="569"/>
      <c r="D53" s="569"/>
      <c r="E53" s="569"/>
      <c r="F53" s="569"/>
      <c r="G53" s="569"/>
      <c r="H53" s="569"/>
      <c r="I53" s="569"/>
      <c r="J53" s="569"/>
      <c r="K53" s="73"/>
      <c r="L53" s="73"/>
      <c r="M53" s="73"/>
      <c r="N53" s="73"/>
      <c r="O53" s="73"/>
      <c r="P53" s="73"/>
    </row>
    <row r="54" spans="1:9" s="15" customFormat="1" ht="12.75">
      <c r="A54" s="14" t="s">
        <v>23</v>
      </c>
      <c r="B54" s="14"/>
      <c r="C54" s="14"/>
      <c r="D54" s="14"/>
      <c r="E54" s="14">
        <v>11394</v>
      </c>
      <c r="F54" s="14"/>
      <c r="H54" s="613" t="s">
        <v>24</v>
      </c>
      <c r="I54" s="613"/>
    </row>
    <row r="55" spans="1:5" s="15" customFormat="1" ht="12.75">
      <c r="A55" s="14"/>
      <c r="E55" s="15">
        <f>E45+E54</f>
        <v>73661</v>
      </c>
    </row>
    <row r="56" spans="1:10" ht="12.75">
      <c r="A56" s="682"/>
      <c r="B56" s="682"/>
      <c r="C56" s="682"/>
      <c r="D56" s="682"/>
      <c r="E56" s="682"/>
      <c r="F56" s="682"/>
      <c r="G56" s="682"/>
      <c r="H56" s="682"/>
      <c r="I56" s="682"/>
      <c r="J56" s="682"/>
    </row>
  </sheetData>
  <sheetProtection/>
  <mergeCells count="21">
    <mergeCell ref="A9:A10"/>
    <mergeCell ref="A7:B7"/>
    <mergeCell ref="A56:J56"/>
    <mergeCell ref="A52:J52"/>
    <mergeCell ref="A53:J53"/>
    <mergeCell ref="H54:I54"/>
    <mergeCell ref="C8:J8"/>
    <mergeCell ref="C9:D9"/>
    <mergeCell ref="C50:F50"/>
    <mergeCell ref="E9:F9"/>
    <mergeCell ref="G9:H9"/>
    <mergeCell ref="I7:K7"/>
    <mergeCell ref="K9:K10"/>
    <mergeCell ref="I51:J51"/>
    <mergeCell ref="B9:B10"/>
    <mergeCell ref="J1:K1"/>
    <mergeCell ref="I9:J9"/>
    <mergeCell ref="D1:E1"/>
    <mergeCell ref="A2:J2"/>
    <mergeCell ref="A3:J3"/>
    <mergeCell ref="A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SheetLayoutView="90" zoomScalePageLayoutView="0" workbookViewId="0" topLeftCell="A22">
      <selection activeCell="C45" sqref="C45:K45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613"/>
      <c r="E1" s="613"/>
      <c r="H1" s="35"/>
      <c r="J1" s="689" t="s">
        <v>494</v>
      </c>
      <c r="K1" s="689"/>
    </row>
    <row r="2" spans="1:10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18">
      <c r="A3" s="732" t="s">
        <v>656</v>
      </c>
      <c r="B3" s="732"/>
      <c r="C3" s="732"/>
      <c r="D3" s="732"/>
      <c r="E3" s="732"/>
      <c r="F3" s="732"/>
      <c r="G3" s="732"/>
      <c r="H3" s="732"/>
      <c r="I3" s="732"/>
      <c r="J3" s="732"/>
    </row>
    <row r="4" ht="10.5" customHeight="1"/>
    <row r="5" spans="1:12" s="15" customFormat="1" ht="15.75" customHeight="1">
      <c r="A5" s="813" t="s">
        <v>504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</row>
    <row r="6" spans="1:10" s="15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s="15" customFormat="1" ht="12.75">
      <c r="A7" s="580" t="s">
        <v>919</v>
      </c>
      <c r="B7" s="580"/>
      <c r="I7" s="810" t="s">
        <v>830</v>
      </c>
      <c r="J7" s="810"/>
      <c r="K7" s="810"/>
    </row>
    <row r="8" spans="3:10" s="13" customFormat="1" ht="15.75" hidden="1">
      <c r="C8" s="693" t="s">
        <v>16</v>
      </c>
      <c r="D8" s="693"/>
      <c r="E8" s="693"/>
      <c r="F8" s="693"/>
      <c r="G8" s="693"/>
      <c r="H8" s="693"/>
      <c r="I8" s="693"/>
      <c r="J8" s="693"/>
    </row>
    <row r="9" spans="1:19" ht="31.5" customHeight="1">
      <c r="A9" s="680" t="s">
        <v>26</v>
      </c>
      <c r="B9" s="680" t="s">
        <v>39</v>
      </c>
      <c r="C9" s="590" t="s">
        <v>766</v>
      </c>
      <c r="D9" s="591"/>
      <c r="E9" s="590" t="s">
        <v>493</v>
      </c>
      <c r="F9" s="591"/>
      <c r="G9" s="590" t="s">
        <v>41</v>
      </c>
      <c r="H9" s="591"/>
      <c r="I9" s="586" t="s">
        <v>109</v>
      </c>
      <c r="J9" s="586"/>
      <c r="K9" s="680" t="s">
        <v>531</v>
      </c>
      <c r="R9" s="9"/>
      <c r="S9" s="12"/>
    </row>
    <row r="10" spans="1:11" s="14" customFormat="1" ht="46.5" customHeight="1">
      <c r="A10" s="681"/>
      <c r="B10" s="681"/>
      <c r="C10" s="5" t="s">
        <v>42</v>
      </c>
      <c r="D10" s="5" t="s">
        <v>108</v>
      </c>
      <c r="E10" s="5" t="s">
        <v>42</v>
      </c>
      <c r="F10" s="5" t="s">
        <v>108</v>
      </c>
      <c r="G10" s="5" t="s">
        <v>42</v>
      </c>
      <c r="H10" s="5" t="s">
        <v>108</v>
      </c>
      <c r="I10" s="5" t="s">
        <v>141</v>
      </c>
      <c r="J10" s="5" t="s">
        <v>142</v>
      </c>
      <c r="K10" s="681"/>
    </row>
    <row r="11" spans="1:11" ht="12.75">
      <c r="A11" s="252">
        <v>1</v>
      </c>
      <c r="B11" s="252">
        <v>2</v>
      </c>
      <c r="C11" s="252">
        <v>3</v>
      </c>
      <c r="D11" s="252">
        <v>4</v>
      </c>
      <c r="E11" s="252">
        <v>5</v>
      </c>
      <c r="F11" s="252">
        <v>6</v>
      </c>
      <c r="G11" s="252">
        <v>7</v>
      </c>
      <c r="H11" s="252">
        <v>8</v>
      </c>
      <c r="I11" s="252">
        <v>9</v>
      </c>
      <c r="J11" s="252">
        <v>10</v>
      </c>
      <c r="K11" s="252">
        <v>11</v>
      </c>
    </row>
    <row r="12" spans="1:11" ht="12.75">
      <c r="A12" s="291" t="s">
        <v>273</v>
      </c>
      <c r="B12" s="292" t="s">
        <v>868</v>
      </c>
      <c r="C12" s="18">
        <v>283</v>
      </c>
      <c r="D12" s="18">
        <v>14.15</v>
      </c>
      <c r="E12" s="252">
        <v>283</v>
      </c>
      <c r="F12" s="252">
        <v>14.15</v>
      </c>
      <c r="G12" s="252">
        <v>0</v>
      </c>
      <c r="H12" s="252">
        <v>0</v>
      </c>
      <c r="I12" s="252">
        <f>C12-E12-G12</f>
        <v>0</v>
      </c>
      <c r="J12" s="252">
        <f>D12-F12-H12</f>
        <v>0</v>
      </c>
      <c r="K12" s="252">
        <v>0</v>
      </c>
    </row>
    <row r="13" spans="1:11" ht="12.75">
      <c r="A13" s="291" t="s">
        <v>274</v>
      </c>
      <c r="B13" s="292" t="s">
        <v>869</v>
      </c>
      <c r="C13" s="18">
        <v>1189</v>
      </c>
      <c r="D13" s="18">
        <v>59.45</v>
      </c>
      <c r="E13" s="252">
        <v>1189</v>
      </c>
      <c r="F13" s="252">
        <v>59.45</v>
      </c>
      <c r="G13" s="252">
        <v>0</v>
      </c>
      <c r="H13" s="252">
        <v>0</v>
      </c>
      <c r="I13" s="252">
        <f aca="true" t="shared" si="0" ref="I13:I44">C13-E13-G13</f>
        <v>0</v>
      </c>
      <c r="J13" s="252">
        <f aca="true" t="shared" si="1" ref="J13:J44">D13-F13-H13</f>
        <v>0</v>
      </c>
      <c r="K13" s="252">
        <v>0</v>
      </c>
    </row>
    <row r="14" spans="1:11" ht="12.75">
      <c r="A14" s="291" t="s">
        <v>275</v>
      </c>
      <c r="B14" s="292" t="s">
        <v>870</v>
      </c>
      <c r="C14" s="18">
        <v>145</v>
      </c>
      <c r="D14" s="18">
        <v>7.25</v>
      </c>
      <c r="E14" s="252">
        <v>145</v>
      </c>
      <c r="F14" s="252">
        <v>7.25</v>
      </c>
      <c r="G14" s="252">
        <v>0</v>
      </c>
      <c r="H14" s="252">
        <v>0</v>
      </c>
      <c r="I14" s="252">
        <f t="shared" si="0"/>
        <v>0</v>
      </c>
      <c r="J14" s="252">
        <f t="shared" si="1"/>
        <v>0</v>
      </c>
      <c r="K14" s="252">
        <v>0</v>
      </c>
    </row>
    <row r="15" spans="1:11" ht="12.75">
      <c r="A15" s="291" t="s">
        <v>276</v>
      </c>
      <c r="B15" s="292" t="s">
        <v>871</v>
      </c>
      <c r="C15" s="18">
        <v>267</v>
      </c>
      <c r="D15" s="18">
        <v>13.35</v>
      </c>
      <c r="E15" s="252">
        <v>267</v>
      </c>
      <c r="F15" s="252">
        <v>13.35</v>
      </c>
      <c r="G15" s="252">
        <v>0</v>
      </c>
      <c r="H15" s="252">
        <v>0</v>
      </c>
      <c r="I15" s="252">
        <f t="shared" si="0"/>
        <v>0</v>
      </c>
      <c r="J15" s="252">
        <f t="shared" si="1"/>
        <v>0</v>
      </c>
      <c r="K15" s="252">
        <v>0</v>
      </c>
    </row>
    <row r="16" spans="1:11" ht="12.75">
      <c r="A16" s="291" t="s">
        <v>277</v>
      </c>
      <c r="B16" s="292" t="s">
        <v>872</v>
      </c>
      <c r="C16" s="18">
        <v>173</v>
      </c>
      <c r="D16" s="18">
        <v>8.65</v>
      </c>
      <c r="E16" s="252">
        <v>173</v>
      </c>
      <c r="F16" s="252">
        <v>8.65</v>
      </c>
      <c r="G16" s="252">
        <v>0</v>
      </c>
      <c r="H16" s="252">
        <v>0</v>
      </c>
      <c r="I16" s="252">
        <f t="shared" si="0"/>
        <v>0</v>
      </c>
      <c r="J16" s="252">
        <f t="shared" si="1"/>
        <v>0</v>
      </c>
      <c r="K16" s="252">
        <v>0</v>
      </c>
    </row>
    <row r="17" spans="1:11" ht="12.75">
      <c r="A17" s="291" t="s">
        <v>278</v>
      </c>
      <c r="B17" s="292" t="s">
        <v>873</v>
      </c>
      <c r="C17" s="18">
        <v>209</v>
      </c>
      <c r="D17" s="18">
        <v>10.45</v>
      </c>
      <c r="E17" s="252">
        <v>209</v>
      </c>
      <c r="F17" s="252">
        <v>10.45</v>
      </c>
      <c r="G17" s="252">
        <v>0</v>
      </c>
      <c r="H17" s="252">
        <v>0</v>
      </c>
      <c r="I17" s="252">
        <f t="shared" si="0"/>
        <v>0</v>
      </c>
      <c r="J17" s="252">
        <f t="shared" si="1"/>
        <v>0</v>
      </c>
      <c r="K17" s="252">
        <v>0</v>
      </c>
    </row>
    <row r="18" spans="1:11" ht="12.75">
      <c r="A18" s="291" t="s">
        <v>279</v>
      </c>
      <c r="B18" s="292" t="s">
        <v>874</v>
      </c>
      <c r="C18" s="18">
        <v>144</v>
      </c>
      <c r="D18" s="18">
        <v>7.2</v>
      </c>
      <c r="E18" s="252">
        <v>144</v>
      </c>
      <c r="F18" s="252">
        <v>7.2</v>
      </c>
      <c r="G18" s="252">
        <v>0</v>
      </c>
      <c r="H18" s="252">
        <v>0</v>
      </c>
      <c r="I18" s="252">
        <f t="shared" si="0"/>
        <v>0</v>
      </c>
      <c r="J18" s="252">
        <f t="shared" si="1"/>
        <v>0</v>
      </c>
      <c r="K18" s="252">
        <v>0</v>
      </c>
    </row>
    <row r="19" spans="1:11" ht="12.75">
      <c r="A19" s="291" t="s">
        <v>280</v>
      </c>
      <c r="B19" s="292" t="s">
        <v>875</v>
      </c>
      <c r="C19" s="18">
        <v>367</v>
      </c>
      <c r="D19" s="18">
        <v>18.35</v>
      </c>
      <c r="E19" s="252">
        <v>367</v>
      </c>
      <c r="F19" s="252">
        <v>18.35</v>
      </c>
      <c r="G19" s="252">
        <v>0</v>
      </c>
      <c r="H19" s="252">
        <v>0</v>
      </c>
      <c r="I19" s="252">
        <f t="shared" si="0"/>
        <v>0</v>
      </c>
      <c r="J19" s="252">
        <f t="shared" si="1"/>
        <v>0</v>
      </c>
      <c r="K19" s="252">
        <v>0</v>
      </c>
    </row>
    <row r="20" spans="1:11" ht="12.75">
      <c r="A20" s="291" t="s">
        <v>299</v>
      </c>
      <c r="B20" s="292" t="s">
        <v>876</v>
      </c>
      <c r="C20" s="18">
        <v>241</v>
      </c>
      <c r="D20" s="18">
        <v>12.05</v>
      </c>
      <c r="E20" s="252">
        <v>241</v>
      </c>
      <c r="F20" s="252">
        <v>12.05</v>
      </c>
      <c r="G20" s="252">
        <v>0</v>
      </c>
      <c r="H20" s="252">
        <v>0</v>
      </c>
      <c r="I20" s="252">
        <f t="shared" si="0"/>
        <v>0</v>
      </c>
      <c r="J20" s="252">
        <f t="shared" si="1"/>
        <v>0</v>
      </c>
      <c r="K20" s="252">
        <v>0</v>
      </c>
    </row>
    <row r="21" spans="1:11" ht="12.75">
      <c r="A21" s="291" t="s">
        <v>300</v>
      </c>
      <c r="B21" s="292" t="s">
        <v>877</v>
      </c>
      <c r="C21" s="18">
        <v>263</v>
      </c>
      <c r="D21" s="18">
        <v>13.15</v>
      </c>
      <c r="E21" s="252">
        <v>263</v>
      </c>
      <c r="F21" s="252">
        <v>13.15</v>
      </c>
      <c r="G21" s="252">
        <v>0</v>
      </c>
      <c r="H21" s="252">
        <v>0</v>
      </c>
      <c r="I21" s="252">
        <f t="shared" si="0"/>
        <v>0</v>
      </c>
      <c r="J21" s="252">
        <f t="shared" si="1"/>
        <v>0</v>
      </c>
      <c r="K21" s="252">
        <v>0</v>
      </c>
    </row>
    <row r="22" spans="1:11" ht="12.75">
      <c r="A22" s="291" t="s">
        <v>301</v>
      </c>
      <c r="B22" s="292" t="s">
        <v>878</v>
      </c>
      <c r="C22" s="18">
        <v>197</v>
      </c>
      <c r="D22" s="18">
        <v>9.85</v>
      </c>
      <c r="E22" s="252">
        <v>197</v>
      </c>
      <c r="F22" s="252">
        <v>9.85</v>
      </c>
      <c r="G22" s="252">
        <v>0</v>
      </c>
      <c r="H22" s="252">
        <v>0</v>
      </c>
      <c r="I22" s="252">
        <f t="shared" si="0"/>
        <v>0</v>
      </c>
      <c r="J22" s="252">
        <f t="shared" si="1"/>
        <v>0</v>
      </c>
      <c r="K22" s="252">
        <v>0</v>
      </c>
    </row>
    <row r="23" spans="1:11" ht="12.75">
      <c r="A23" s="291" t="s">
        <v>329</v>
      </c>
      <c r="B23" s="292" t="s">
        <v>879</v>
      </c>
      <c r="C23" s="18">
        <v>178</v>
      </c>
      <c r="D23" s="18">
        <v>8.9</v>
      </c>
      <c r="E23" s="252">
        <v>178</v>
      </c>
      <c r="F23" s="252">
        <v>8.9</v>
      </c>
      <c r="G23" s="252">
        <v>0</v>
      </c>
      <c r="H23" s="252">
        <v>0</v>
      </c>
      <c r="I23" s="252">
        <f t="shared" si="0"/>
        <v>0</v>
      </c>
      <c r="J23" s="252">
        <f t="shared" si="1"/>
        <v>0</v>
      </c>
      <c r="K23" s="252">
        <v>0</v>
      </c>
    </row>
    <row r="24" spans="1:11" ht="12.75">
      <c r="A24" s="291" t="s">
        <v>330</v>
      </c>
      <c r="B24" s="292" t="s">
        <v>880</v>
      </c>
      <c r="C24" s="18">
        <v>670</v>
      </c>
      <c r="D24" s="18">
        <v>33.5</v>
      </c>
      <c r="E24" s="252">
        <v>670</v>
      </c>
      <c r="F24" s="252">
        <v>33.5</v>
      </c>
      <c r="G24" s="252">
        <v>0</v>
      </c>
      <c r="H24" s="252">
        <v>0</v>
      </c>
      <c r="I24" s="252">
        <f t="shared" si="0"/>
        <v>0</v>
      </c>
      <c r="J24" s="252">
        <f t="shared" si="1"/>
        <v>0</v>
      </c>
      <c r="K24" s="252">
        <v>0</v>
      </c>
    </row>
    <row r="25" spans="1:11" ht="12.75">
      <c r="A25" s="291" t="s">
        <v>331</v>
      </c>
      <c r="B25" s="292" t="s">
        <v>881</v>
      </c>
      <c r="C25" s="18">
        <v>230</v>
      </c>
      <c r="D25" s="18">
        <v>11.5</v>
      </c>
      <c r="E25" s="252">
        <v>230</v>
      </c>
      <c r="F25" s="252">
        <v>11.5</v>
      </c>
      <c r="G25" s="252">
        <v>0</v>
      </c>
      <c r="H25" s="252">
        <v>0</v>
      </c>
      <c r="I25" s="252">
        <f t="shared" si="0"/>
        <v>0</v>
      </c>
      <c r="J25" s="252">
        <f t="shared" si="1"/>
        <v>0</v>
      </c>
      <c r="K25" s="252">
        <v>0</v>
      </c>
    </row>
    <row r="26" spans="1:11" ht="12.75">
      <c r="A26" s="291" t="s">
        <v>332</v>
      </c>
      <c r="B26" s="292" t="s">
        <v>882</v>
      </c>
      <c r="C26" s="18">
        <v>334</v>
      </c>
      <c r="D26" s="18">
        <v>16.7</v>
      </c>
      <c r="E26" s="252">
        <v>334</v>
      </c>
      <c r="F26" s="252">
        <v>16.7</v>
      </c>
      <c r="G26" s="252">
        <v>0</v>
      </c>
      <c r="H26" s="252">
        <v>0</v>
      </c>
      <c r="I26" s="252">
        <f t="shared" si="0"/>
        <v>0</v>
      </c>
      <c r="J26" s="252">
        <f t="shared" si="1"/>
        <v>0</v>
      </c>
      <c r="K26" s="252">
        <v>0</v>
      </c>
    </row>
    <row r="27" spans="1:11" ht="12.75">
      <c r="A27" s="291" t="s">
        <v>883</v>
      </c>
      <c r="B27" s="292" t="s">
        <v>884</v>
      </c>
      <c r="C27" s="18">
        <v>290</v>
      </c>
      <c r="D27" s="18">
        <v>14.5</v>
      </c>
      <c r="E27" s="252">
        <v>290</v>
      </c>
      <c r="F27" s="252">
        <v>14.5</v>
      </c>
      <c r="G27" s="252">
        <v>0</v>
      </c>
      <c r="H27" s="252">
        <v>0</v>
      </c>
      <c r="I27" s="252">
        <f t="shared" si="0"/>
        <v>0</v>
      </c>
      <c r="J27" s="252">
        <f t="shared" si="1"/>
        <v>0</v>
      </c>
      <c r="K27" s="252">
        <v>0</v>
      </c>
    </row>
    <row r="28" spans="1:11" ht="12.75">
      <c r="A28" s="291" t="s">
        <v>885</v>
      </c>
      <c r="B28" s="292" t="s">
        <v>886</v>
      </c>
      <c r="C28" s="18">
        <v>48</v>
      </c>
      <c r="D28" s="18">
        <v>2.4</v>
      </c>
      <c r="E28" s="252">
        <v>48</v>
      </c>
      <c r="F28" s="252">
        <v>2.4</v>
      </c>
      <c r="G28" s="252">
        <v>0</v>
      </c>
      <c r="H28" s="252">
        <v>0</v>
      </c>
      <c r="I28" s="252">
        <f t="shared" si="0"/>
        <v>0</v>
      </c>
      <c r="J28" s="252">
        <f t="shared" si="1"/>
        <v>0</v>
      </c>
      <c r="K28" s="252">
        <v>0</v>
      </c>
    </row>
    <row r="29" spans="1:11" ht="12.75">
      <c r="A29" s="291" t="s">
        <v>887</v>
      </c>
      <c r="B29" s="292" t="s">
        <v>888</v>
      </c>
      <c r="C29" s="18">
        <v>1084</v>
      </c>
      <c r="D29" s="18">
        <v>54.2</v>
      </c>
      <c r="E29" s="252">
        <v>1084</v>
      </c>
      <c r="F29" s="252">
        <v>54.2</v>
      </c>
      <c r="G29" s="252">
        <v>0</v>
      </c>
      <c r="H29" s="252">
        <v>0</v>
      </c>
      <c r="I29" s="252">
        <f t="shared" si="0"/>
        <v>0</v>
      </c>
      <c r="J29" s="252">
        <f t="shared" si="1"/>
        <v>0</v>
      </c>
      <c r="K29" s="252">
        <v>0</v>
      </c>
    </row>
    <row r="30" spans="1:11" ht="12.75">
      <c r="A30" s="291" t="s">
        <v>889</v>
      </c>
      <c r="B30" s="292" t="s">
        <v>890</v>
      </c>
      <c r="C30" s="18">
        <v>226</v>
      </c>
      <c r="D30" s="18">
        <v>11.3</v>
      </c>
      <c r="E30" s="252">
        <v>226</v>
      </c>
      <c r="F30" s="252">
        <v>11.3</v>
      </c>
      <c r="G30" s="252">
        <v>0</v>
      </c>
      <c r="H30" s="252">
        <v>0</v>
      </c>
      <c r="I30" s="252">
        <f t="shared" si="0"/>
        <v>0</v>
      </c>
      <c r="J30" s="252">
        <f t="shared" si="1"/>
        <v>0</v>
      </c>
      <c r="K30" s="252">
        <v>0</v>
      </c>
    </row>
    <row r="31" spans="1:11" ht="12.75">
      <c r="A31" s="291" t="s">
        <v>891</v>
      </c>
      <c r="B31" s="292" t="s">
        <v>892</v>
      </c>
      <c r="C31" s="18">
        <v>462</v>
      </c>
      <c r="D31" s="18">
        <v>23.1</v>
      </c>
      <c r="E31" s="252">
        <v>462</v>
      </c>
      <c r="F31" s="252">
        <v>23.1</v>
      </c>
      <c r="G31" s="252">
        <v>0</v>
      </c>
      <c r="H31" s="252">
        <v>0</v>
      </c>
      <c r="I31" s="252">
        <f t="shared" si="0"/>
        <v>0</v>
      </c>
      <c r="J31" s="252">
        <f t="shared" si="1"/>
        <v>0</v>
      </c>
      <c r="K31" s="252">
        <v>0</v>
      </c>
    </row>
    <row r="32" spans="1:11" ht="12.75">
      <c r="A32" s="291" t="s">
        <v>893</v>
      </c>
      <c r="B32" s="292" t="s">
        <v>894</v>
      </c>
      <c r="C32" s="18">
        <v>214</v>
      </c>
      <c r="D32" s="18">
        <v>10.7</v>
      </c>
      <c r="E32" s="252">
        <v>214</v>
      </c>
      <c r="F32" s="252">
        <v>10.7</v>
      </c>
      <c r="G32" s="252">
        <v>0</v>
      </c>
      <c r="H32" s="252">
        <v>0</v>
      </c>
      <c r="I32" s="252">
        <f t="shared" si="0"/>
        <v>0</v>
      </c>
      <c r="J32" s="252">
        <f t="shared" si="1"/>
        <v>0</v>
      </c>
      <c r="K32" s="252">
        <v>0</v>
      </c>
    </row>
    <row r="33" spans="1:11" ht="12.75">
      <c r="A33" s="291" t="s">
        <v>895</v>
      </c>
      <c r="B33" s="292" t="s">
        <v>896</v>
      </c>
      <c r="C33" s="18">
        <v>2163</v>
      </c>
      <c r="D33" s="18">
        <v>108.15</v>
      </c>
      <c r="E33" s="252">
        <v>2163</v>
      </c>
      <c r="F33" s="252">
        <v>108.15</v>
      </c>
      <c r="G33" s="252">
        <v>0</v>
      </c>
      <c r="H33" s="252">
        <v>0</v>
      </c>
      <c r="I33" s="252">
        <f t="shared" si="0"/>
        <v>0</v>
      </c>
      <c r="J33" s="252">
        <f t="shared" si="1"/>
        <v>0</v>
      </c>
      <c r="K33" s="252">
        <v>0</v>
      </c>
    </row>
    <row r="34" spans="1:11" ht="12.75">
      <c r="A34" s="291" t="s">
        <v>897</v>
      </c>
      <c r="B34" s="292" t="s">
        <v>898</v>
      </c>
      <c r="C34" s="18">
        <v>193</v>
      </c>
      <c r="D34" s="18">
        <v>9.65</v>
      </c>
      <c r="E34" s="252">
        <v>193</v>
      </c>
      <c r="F34" s="252">
        <v>9.65</v>
      </c>
      <c r="G34" s="252">
        <v>0</v>
      </c>
      <c r="H34" s="252">
        <v>0</v>
      </c>
      <c r="I34" s="252">
        <f t="shared" si="0"/>
        <v>0</v>
      </c>
      <c r="J34" s="252">
        <f t="shared" si="1"/>
        <v>0</v>
      </c>
      <c r="K34" s="252">
        <v>0</v>
      </c>
    </row>
    <row r="35" spans="1:11" ht="12.75">
      <c r="A35" s="291" t="s">
        <v>899</v>
      </c>
      <c r="B35" s="292" t="s">
        <v>900</v>
      </c>
      <c r="C35" s="18">
        <v>1284</v>
      </c>
      <c r="D35" s="18">
        <v>64.2</v>
      </c>
      <c r="E35" s="252">
        <v>1284</v>
      </c>
      <c r="F35" s="252">
        <v>64.2</v>
      </c>
      <c r="G35" s="252">
        <v>0</v>
      </c>
      <c r="H35" s="252">
        <v>0</v>
      </c>
      <c r="I35" s="252">
        <f t="shared" si="0"/>
        <v>0</v>
      </c>
      <c r="J35" s="252">
        <f t="shared" si="1"/>
        <v>0</v>
      </c>
      <c r="K35" s="252">
        <v>0</v>
      </c>
    </row>
    <row r="36" spans="1:11" ht="12.75">
      <c r="A36" s="291" t="s">
        <v>901</v>
      </c>
      <c r="B36" s="292" t="s">
        <v>902</v>
      </c>
      <c r="C36" s="18">
        <v>277</v>
      </c>
      <c r="D36" s="18">
        <v>13.85</v>
      </c>
      <c r="E36" s="252">
        <v>277</v>
      </c>
      <c r="F36" s="252">
        <v>13.85</v>
      </c>
      <c r="G36" s="252">
        <v>0</v>
      </c>
      <c r="H36" s="252">
        <v>0</v>
      </c>
      <c r="I36" s="252">
        <f t="shared" si="0"/>
        <v>0</v>
      </c>
      <c r="J36" s="252">
        <f t="shared" si="1"/>
        <v>0</v>
      </c>
      <c r="K36" s="252">
        <v>0</v>
      </c>
    </row>
    <row r="37" spans="1:11" ht="12.75">
      <c r="A37" s="291" t="s">
        <v>903</v>
      </c>
      <c r="B37" s="292" t="s">
        <v>904</v>
      </c>
      <c r="C37" s="18">
        <v>27</v>
      </c>
      <c r="D37" s="18">
        <v>1.35</v>
      </c>
      <c r="E37" s="252">
        <v>27</v>
      </c>
      <c r="F37" s="252">
        <v>1.35</v>
      </c>
      <c r="G37" s="252">
        <v>0</v>
      </c>
      <c r="H37" s="252">
        <v>0</v>
      </c>
      <c r="I37" s="252">
        <f t="shared" si="0"/>
        <v>0</v>
      </c>
      <c r="J37" s="252">
        <f t="shared" si="1"/>
        <v>0</v>
      </c>
      <c r="K37" s="252">
        <v>0</v>
      </c>
    </row>
    <row r="38" spans="1:11" ht="12.75">
      <c r="A38" s="291" t="s">
        <v>905</v>
      </c>
      <c r="B38" s="292" t="s">
        <v>906</v>
      </c>
      <c r="C38" s="18">
        <v>236</v>
      </c>
      <c r="D38" s="18">
        <v>11.8</v>
      </c>
      <c r="E38" s="252">
        <v>236</v>
      </c>
      <c r="F38" s="252">
        <v>11.8</v>
      </c>
      <c r="G38" s="252">
        <v>0</v>
      </c>
      <c r="H38" s="252">
        <v>0</v>
      </c>
      <c r="I38" s="252">
        <f t="shared" si="0"/>
        <v>0</v>
      </c>
      <c r="J38" s="252">
        <f t="shared" si="1"/>
        <v>0</v>
      </c>
      <c r="K38" s="252">
        <v>0</v>
      </c>
    </row>
    <row r="39" spans="1:11" ht="12.75">
      <c r="A39" s="291" t="s">
        <v>907</v>
      </c>
      <c r="B39" s="293" t="s">
        <v>908</v>
      </c>
      <c r="C39" s="18">
        <v>0</v>
      </c>
      <c r="D39" s="18">
        <v>0</v>
      </c>
      <c r="E39" s="252">
        <v>0</v>
      </c>
      <c r="F39" s="252">
        <v>0</v>
      </c>
      <c r="G39" s="252">
        <v>0</v>
      </c>
      <c r="H39" s="252">
        <v>0</v>
      </c>
      <c r="I39" s="252">
        <f t="shared" si="0"/>
        <v>0</v>
      </c>
      <c r="J39" s="252">
        <f t="shared" si="1"/>
        <v>0</v>
      </c>
      <c r="K39" s="252">
        <v>0</v>
      </c>
    </row>
    <row r="40" spans="1:11" ht="12.75">
      <c r="A40" s="291" t="s">
        <v>909</v>
      </c>
      <c r="B40" s="293" t="s">
        <v>910</v>
      </c>
      <c r="C40" s="18">
        <v>0</v>
      </c>
      <c r="D40" s="18">
        <v>0</v>
      </c>
      <c r="E40" s="8">
        <v>0</v>
      </c>
      <c r="F40" s="8">
        <v>0</v>
      </c>
      <c r="G40" s="252">
        <v>0</v>
      </c>
      <c r="H40" s="252">
        <v>0</v>
      </c>
      <c r="I40" s="252">
        <f t="shared" si="0"/>
        <v>0</v>
      </c>
      <c r="J40" s="252">
        <f t="shared" si="1"/>
        <v>0</v>
      </c>
      <c r="K40" s="252">
        <v>0</v>
      </c>
    </row>
    <row r="41" spans="1:11" ht="12.75">
      <c r="A41" s="291" t="s">
        <v>911</v>
      </c>
      <c r="B41" s="293" t="s">
        <v>912</v>
      </c>
      <c r="C41" s="18">
        <v>0</v>
      </c>
      <c r="D41" s="18">
        <v>0</v>
      </c>
      <c r="E41" s="8">
        <v>0</v>
      </c>
      <c r="F41" s="8">
        <v>0</v>
      </c>
      <c r="G41" s="252">
        <v>0</v>
      </c>
      <c r="H41" s="252">
        <v>0</v>
      </c>
      <c r="I41" s="252">
        <f t="shared" si="0"/>
        <v>0</v>
      </c>
      <c r="J41" s="252">
        <f t="shared" si="1"/>
        <v>0</v>
      </c>
      <c r="K41" s="252">
        <v>0</v>
      </c>
    </row>
    <row r="42" spans="1:11" ht="12.75">
      <c r="A42" s="291" t="s">
        <v>913</v>
      </c>
      <c r="B42" s="293" t="s">
        <v>914</v>
      </c>
      <c r="C42" s="18">
        <v>0</v>
      </c>
      <c r="D42" s="18">
        <v>0</v>
      </c>
      <c r="E42" s="8">
        <v>0</v>
      </c>
      <c r="F42" s="8">
        <v>0</v>
      </c>
      <c r="G42" s="252">
        <v>0</v>
      </c>
      <c r="H42" s="252">
        <v>0</v>
      </c>
      <c r="I42" s="252">
        <f t="shared" si="0"/>
        <v>0</v>
      </c>
      <c r="J42" s="252">
        <f t="shared" si="1"/>
        <v>0</v>
      </c>
      <c r="K42" s="252">
        <v>0</v>
      </c>
    </row>
    <row r="43" spans="1:11" ht="25.5">
      <c r="A43" s="291" t="s">
        <v>915</v>
      </c>
      <c r="B43" s="293" t="s">
        <v>916</v>
      </c>
      <c r="C43" s="18">
        <v>0</v>
      </c>
      <c r="D43" s="18">
        <v>0</v>
      </c>
      <c r="E43" s="8">
        <v>0</v>
      </c>
      <c r="F43" s="8">
        <v>0</v>
      </c>
      <c r="G43" s="252">
        <v>0</v>
      </c>
      <c r="H43" s="252">
        <v>0</v>
      </c>
      <c r="I43" s="252">
        <f t="shared" si="0"/>
        <v>0</v>
      </c>
      <c r="J43" s="252">
        <f t="shared" si="1"/>
        <v>0</v>
      </c>
      <c r="K43" s="252">
        <v>0</v>
      </c>
    </row>
    <row r="44" spans="1:11" ht="12.75">
      <c r="A44" s="291" t="s">
        <v>917</v>
      </c>
      <c r="B44" s="293" t="s">
        <v>918</v>
      </c>
      <c r="C44" s="18">
        <v>0</v>
      </c>
      <c r="D44" s="18">
        <v>0</v>
      </c>
      <c r="E44" s="8">
        <v>0</v>
      </c>
      <c r="F44" s="8">
        <v>0</v>
      </c>
      <c r="G44" s="252">
        <v>0</v>
      </c>
      <c r="H44" s="252">
        <v>0</v>
      </c>
      <c r="I44" s="252">
        <f t="shared" si="0"/>
        <v>0</v>
      </c>
      <c r="J44" s="252">
        <f t="shared" si="1"/>
        <v>0</v>
      </c>
      <c r="K44" s="252">
        <v>0</v>
      </c>
    </row>
    <row r="45" spans="1:11" ht="12.75">
      <c r="A45" s="3" t="s">
        <v>19</v>
      </c>
      <c r="B45" s="19"/>
      <c r="C45" s="544">
        <f>SUM(C12:C44)</f>
        <v>11394</v>
      </c>
      <c r="D45" s="8">
        <f aca="true" t="shared" si="2" ref="D45:J45">SUM(D12:D44)</f>
        <v>569.7</v>
      </c>
      <c r="E45" s="8">
        <f t="shared" si="2"/>
        <v>11394</v>
      </c>
      <c r="F45" s="8">
        <f t="shared" si="2"/>
        <v>569.7</v>
      </c>
      <c r="G45" s="8">
        <f t="shared" si="2"/>
        <v>0</v>
      </c>
      <c r="H45" s="8">
        <f t="shared" si="2"/>
        <v>0</v>
      </c>
      <c r="I45" s="8">
        <f t="shared" si="2"/>
        <v>0</v>
      </c>
      <c r="J45" s="8">
        <f t="shared" si="2"/>
        <v>0</v>
      </c>
      <c r="K45" s="252">
        <v>0</v>
      </c>
    </row>
    <row r="46" s="12" customFormat="1" ht="12.75"/>
    <row r="47" s="12" customFormat="1" ht="12.75">
      <c r="A47" s="10" t="s">
        <v>43</v>
      </c>
    </row>
    <row r="48" spans="3:6" ht="15.75" customHeight="1">
      <c r="C48" s="812"/>
      <c r="D48" s="812"/>
      <c r="E48" s="812"/>
      <c r="F48" s="812"/>
    </row>
    <row r="49" spans="2:16" s="15" customFormat="1" ht="13.5" customHeight="1">
      <c r="B49" s="73"/>
      <c r="C49" s="73"/>
      <c r="D49" s="73"/>
      <c r="E49" s="73"/>
      <c r="F49" s="73"/>
      <c r="G49" s="73"/>
      <c r="H49" s="73"/>
      <c r="I49" s="581" t="s">
        <v>13</v>
      </c>
      <c r="J49" s="581"/>
      <c r="K49" s="73"/>
      <c r="L49" s="73"/>
      <c r="M49" s="73"/>
      <c r="N49" s="73"/>
      <c r="O49" s="73"/>
      <c r="P49" s="73"/>
    </row>
    <row r="50" spans="1:16" s="15" customFormat="1" ht="12.75" customHeight="1">
      <c r="A50" s="569" t="s">
        <v>14</v>
      </c>
      <c r="B50" s="569"/>
      <c r="C50" s="569"/>
      <c r="D50" s="569"/>
      <c r="E50" s="569"/>
      <c r="F50" s="569"/>
      <c r="G50" s="569"/>
      <c r="H50" s="569"/>
      <c r="I50" s="569"/>
      <c r="J50" s="569"/>
      <c r="K50" s="73"/>
      <c r="L50" s="73"/>
      <c r="M50" s="73"/>
      <c r="N50" s="73"/>
      <c r="O50" s="73"/>
      <c r="P50" s="73"/>
    </row>
    <row r="51" spans="1:16" s="15" customFormat="1" ht="12.75" customHeight="1">
      <c r="A51" s="569" t="s">
        <v>20</v>
      </c>
      <c r="B51" s="569"/>
      <c r="C51" s="569"/>
      <c r="D51" s="569"/>
      <c r="E51" s="569"/>
      <c r="F51" s="569"/>
      <c r="G51" s="569"/>
      <c r="H51" s="569"/>
      <c r="I51" s="569"/>
      <c r="J51" s="569"/>
      <c r="K51" s="73"/>
      <c r="L51" s="73"/>
      <c r="M51" s="73"/>
      <c r="N51" s="73"/>
      <c r="O51" s="73"/>
      <c r="P51" s="73"/>
    </row>
    <row r="52" spans="1:9" s="15" customFormat="1" ht="12.75">
      <c r="A52" s="14" t="s">
        <v>23</v>
      </c>
      <c r="B52" s="14"/>
      <c r="C52" s="14"/>
      <c r="D52" s="14"/>
      <c r="E52" s="14"/>
      <c r="F52" s="14"/>
      <c r="H52" s="613" t="s">
        <v>24</v>
      </c>
      <c r="I52" s="613"/>
    </row>
    <row r="53" s="15" customFormat="1" ht="12.75">
      <c r="A53" s="14"/>
    </row>
    <row r="54" spans="1:10" ht="12.75">
      <c r="A54" s="682"/>
      <c r="B54" s="682"/>
      <c r="C54" s="682"/>
      <c r="D54" s="682"/>
      <c r="E54" s="682"/>
      <c r="F54" s="682"/>
      <c r="G54" s="682"/>
      <c r="H54" s="682"/>
      <c r="I54" s="682"/>
      <c r="J54" s="682"/>
    </row>
  </sheetData>
  <sheetProtection/>
  <mergeCells count="21">
    <mergeCell ref="D1:E1"/>
    <mergeCell ref="J1:K1"/>
    <mergeCell ref="A2:J2"/>
    <mergeCell ref="A3:J3"/>
    <mergeCell ref="A5:L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A54:J54"/>
    <mergeCell ref="K9:K10"/>
    <mergeCell ref="C48:F48"/>
    <mergeCell ref="I49:J49"/>
    <mergeCell ref="A50:J50"/>
    <mergeCell ref="A51:J51"/>
    <mergeCell ref="H52:I5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SheetLayoutView="100" zoomScalePageLayoutView="0" workbookViewId="0" topLeftCell="A22">
      <selection activeCell="F45" sqref="F45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257" customWidth="1"/>
    <col min="5" max="8" width="18.421875" style="257" customWidth="1"/>
  </cols>
  <sheetData>
    <row r="1" ht="12.75">
      <c r="H1" s="259" t="s">
        <v>533</v>
      </c>
    </row>
    <row r="2" spans="1:15" ht="18">
      <c r="A2" s="675" t="s">
        <v>0</v>
      </c>
      <c r="B2" s="675"/>
      <c r="C2" s="675"/>
      <c r="D2" s="675"/>
      <c r="E2" s="675"/>
      <c r="F2" s="675"/>
      <c r="G2" s="675"/>
      <c r="H2" s="675"/>
      <c r="I2" s="204"/>
      <c r="J2" s="204"/>
      <c r="K2" s="204"/>
      <c r="L2" s="204"/>
      <c r="M2" s="204"/>
      <c r="N2" s="204"/>
      <c r="O2" s="204"/>
    </row>
    <row r="3" spans="1:15" ht="21">
      <c r="A3" s="676" t="s">
        <v>693</v>
      </c>
      <c r="B3" s="676"/>
      <c r="C3" s="676"/>
      <c r="D3" s="676"/>
      <c r="E3" s="676"/>
      <c r="F3" s="676"/>
      <c r="G3" s="676"/>
      <c r="H3" s="676"/>
      <c r="I3" s="205"/>
      <c r="J3" s="205"/>
      <c r="K3" s="205"/>
      <c r="L3" s="205"/>
      <c r="M3" s="205"/>
      <c r="N3" s="205"/>
      <c r="O3" s="205"/>
    </row>
    <row r="4" spans="1:15" ht="15">
      <c r="A4" s="175"/>
      <c r="B4" s="175"/>
      <c r="C4" s="175"/>
      <c r="D4" s="254"/>
      <c r="E4" s="254"/>
      <c r="F4" s="254"/>
      <c r="G4" s="254"/>
      <c r="H4" s="254"/>
      <c r="I4" s="175"/>
      <c r="J4" s="175"/>
      <c r="K4" s="175"/>
      <c r="L4" s="175"/>
      <c r="M4" s="175"/>
      <c r="N4" s="175"/>
      <c r="O4" s="175"/>
    </row>
    <row r="5" spans="1:15" ht="18">
      <c r="A5" s="675" t="s">
        <v>532</v>
      </c>
      <c r="B5" s="675"/>
      <c r="C5" s="675"/>
      <c r="D5" s="675"/>
      <c r="E5" s="675"/>
      <c r="F5" s="675"/>
      <c r="G5" s="675"/>
      <c r="H5" s="675"/>
      <c r="I5" s="204"/>
      <c r="J5" s="204"/>
      <c r="K5" s="204"/>
      <c r="L5" s="204"/>
      <c r="M5" s="204"/>
      <c r="N5" s="204"/>
      <c r="O5" s="204"/>
    </row>
    <row r="6" spans="1:15" ht="15">
      <c r="A6" s="580" t="s">
        <v>919</v>
      </c>
      <c r="B6" s="580"/>
      <c r="C6" s="175"/>
      <c r="D6" s="254"/>
      <c r="E6" s="254"/>
      <c r="F6" s="820" t="s">
        <v>826</v>
      </c>
      <c r="G6" s="820"/>
      <c r="H6" s="820"/>
      <c r="I6" s="175"/>
      <c r="J6" s="175"/>
      <c r="K6" s="175"/>
      <c r="L6" s="206"/>
      <c r="M6" s="206"/>
      <c r="N6" s="818"/>
      <c r="O6" s="818"/>
    </row>
    <row r="7" spans="1:8" ht="15">
      <c r="A7" s="785" t="s">
        <v>2</v>
      </c>
      <c r="B7" s="785" t="s">
        <v>3</v>
      </c>
      <c r="C7" s="819" t="s">
        <v>402</v>
      </c>
      <c r="D7" s="815" t="s">
        <v>510</v>
      </c>
      <c r="E7" s="816"/>
      <c r="F7" s="816"/>
      <c r="G7" s="816"/>
      <c r="H7" s="817"/>
    </row>
    <row r="8" spans="1:8" ht="30">
      <c r="A8" s="785"/>
      <c r="B8" s="785"/>
      <c r="C8" s="819"/>
      <c r="D8" s="255" t="s">
        <v>511</v>
      </c>
      <c r="E8" s="255" t="s">
        <v>512</v>
      </c>
      <c r="F8" s="255" t="s">
        <v>513</v>
      </c>
      <c r="G8" s="255" t="s">
        <v>719</v>
      </c>
      <c r="H8" s="255" t="s">
        <v>49</v>
      </c>
    </row>
    <row r="9" spans="1:8" ht="15">
      <c r="A9" s="207">
        <v>1</v>
      </c>
      <c r="B9" s="207">
        <v>2</v>
      </c>
      <c r="C9" s="207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</row>
    <row r="10" spans="1:8" ht="15">
      <c r="A10" s="291" t="s">
        <v>273</v>
      </c>
      <c r="B10" s="292" t="s">
        <v>868</v>
      </c>
      <c r="C10" s="400">
        <v>2140</v>
      </c>
      <c r="D10" s="400">
        <v>287</v>
      </c>
      <c r="E10" s="400">
        <v>0</v>
      </c>
      <c r="F10" s="400">
        <v>1853</v>
      </c>
      <c r="G10" s="400">
        <v>0</v>
      </c>
      <c r="H10" s="400">
        <v>0</v>
      </c>
    </row>
    <row r="11" spans="1:8" ht="15">
      <c r="A11" s="291" t="s">
        <v>274</v>
      </c>
      <c r="B11" s="292" t="s">
        <v>869</v>
      </c>
      <c r="C11" s="400">
        <v>2891</v>
      </c>
      <c r="D11" s="400">
        <v>1189</v>
      </c>
      <c r="E11" s="400">
        <v>0</v>
      </c>
      <c r="F11" s="400">
        <v>1702</v>
      </c>
      <c r="G11" s="400">
        <v>0</v>
      </c>
      <c r="H11" s="400">
        <v>0</v>
      </c>
    </row>
    <row r="12" spans="1:8" ht="15">
      <c r="A12" s="291" t="s">
        <v>275</v>
      </c>
      <c r="B12" s="292" t="s">
        <v>870</v>
      </c>
      <c r="C12" s="400">
        <v>1317</v>
      </c>
      <c r="D12" s="400">
        <v>166</v>
      </c>
      <c r="E12" s="400">
        <v>0</v>
      </c>
      <c r="F12" s="400">
        <v>1151</v>
      </c>
      <c r="G12" s="400">
        <v>0</v>
      </c>
      <c r="H12" s="400">
        <v>0</v>
      </c>
    </row>
    <row r="13" spans="1:8" ht="15">
      <c r="A13" s="291" t="s">
        <v>276</v>
      </c>
      <c r="B13" s="292" t="s">
        <v>871</v>
      </c>
      <c r="C13" s="400">
        <v>2699</v>
      </c>
      <c r="D13" s="400">
        <v>336</v>
      </c>
      <c r="E13" s="400">
        <v>0</v>
      </c>
      <c r="F13" s="400">
        <v>2363</v>
      </c>
      <c r="G13" s="400">
        <v>0</v>
      </c>
      <c r="H13" s="400">
        <v>0</v>
      </c>
    </row>
    <row r="14" spans="1:8" ht="15">
      <c r="A14" s="291" t="s">
        <v>277</v>
      </c>
      <c r="B14" s="292" t="s">
        <v>872</v>
      </c>
      <c r="C14" s="400">
        <v>1175</v>
      </c>
      <c r="D14" s="400">
        <v>174</v>
      </c>
      <c r="E14" s="400">
        <v>0</v>
      </c>
      <c r="F14" s="400">
        <v>1001</v>
      </c>
      <c r="G14" s="400">
        <v>0</v>
      </c>
      <c r="H14" s="400">
        <v>0</v>
      </c>
    </row>
    <row r="15" spans="1:8" ht="15">
      <c r="A15" s="291" t="s">
        <v>278</v>
      </c>
      <c r="B15" s="292" t="s">
        <v>873</v>
      </c>
      <c r="C15" s="400">
        <v>1458</v>
      </c>
      <c r="D15" s="400">
        <v>209</v>
      </c>
      <c r="E15" s="400">
        <v>0</v>
      </c>
      <c r="F15" s="400">
        <v>1249</v>
      </c>
      <c r="G15" s="400">
        <v>0</v>
      </c>
      <c r="H15" s="400">
        <v>0</v>
      </c>
    </row>
    <row r="16" spans="1:8" ht="15">
      <c r="A16" s="291" t="s">
        <v>279</v>
      </c>
      <c r="B16" s="292" t="s">
        <v>874</v>
      </c>
      <c r="C16" s="400">
        <v>1963</v>
      </c>
      <c r="D16" s="400">
        <v>144</v>
      </c>
      <c r="E16" s="400">
        <v>0</v>
      </c>
      <c r="F16" s="400">
        <v>1819</v>
      </c>
      <c r="G16" s="400">
        <v>0</v>
      </c>
      <c r="H16" s="400">
        <v>0</v>
      </c>
    </row>
    <row r="17" spans="1:8" ht="15">
      <c r="A17" s="291" t="s">
        <v>280</v>
      </c>
      <c r="B17" s="292" t="s">
        <v>875</v>
      </c>
      <c r="C17" s="400">
        <v>2924</v>
      </c>
      <c r="D17" s="400">
        <v>367</v>
      </c>
      <c r="E17" s="400">
        <v>0</v>
      </c>
      <c r="F17" s="400">
        <v>2557</v>
      </c>
      <c r="G17" s="400">
        <v>0</v>
      </c>
      <c r="H17" s="400">
        <v>0</v>
      </c>
    </row>
    <row r="18" spans="1:8" ht="15">
      <c r="A18" s="291" t="s">
        <v>299</v>
      </c>
      <c r="B18" s="292" t="s">
        <v>876</v>
      </c>
      <c r="C18" s="400">
        <v>1958</v>
      </c>
      <c r="D18" s="400">
        <v>263</v>
      </c>
      <c r="E18" s="400">
        <v>0</v>
      </c>
      <c r="F18" s="400">
        <v>1695</v>
      </c>
      <c r="G18" s="400">
        <v>0</v>
      </c>
      <c r="H18" s="400">
        <v>0</v>
      </c>
    </row>
    <row r="19" spans="1:8" ht="15">
      <c r="A19" s="291" t="s">
        <v>300</v>
      </c>
      <c r="B19" s="292" t="s">
        <v>877</v>
      </c>
      <c r="C19" s="400">
        <v>979</v>
      </c>
      <c r="D19" s="400">
        <v>263</v>
      </c>
      <c r="E19" s="400">
        <v>0</v>
      </c>
      <c r="F19" s="400">
        <v>716</v>
      </c>
      <c r="G19" s="400">
        <v>0</v>
      </c>
      <c r="H19" s="400">
        <v>0</v>
      </c>
    </row>
    <row r="20" spans="1:8" ht="15">
      <c r="A20" s="291" t="s">
        <v>301</v>
      </c>
      <c r="B20" s="292" t="s">
        <v>878</v>
      </c>
      <c r="C20" s="400">
        <v>2082</v>
      </c>
      <c r="D20" s="400">
        <v>251</v>
      </c>
      <c r="E20" s="400">
        <v>0</v>
      </c>
      <c r="F20" s="400">
        <v>1831</v>
      </c>
      <c r="G20" s="400">
        <v>0</v>
      </c>
      <c r="H20" s="400">
        <v>0</v>
      </c>
    </row>
    <row r="21" spans="1:8" ht="15">
      <c r="A21" s="291" t="s">
        <v>329</v>
      </c>
      <c r="B21" s="292" t="s">
        <v>879</v>
      </c>
      <c r="C21" s="400">
        <v>1799</v>
      </c>
      <c r="D21" s="400">
        <v>181</v>
      </c>
      <c r="E21" s="400">
        <v>0</v>
      </c>
      <c r="F21" s="400">
        <v>1618</v>
      </c>
      <c r="G21" s="400">
        <v>0</v>
      </c>
      <c r="H21" s="400">
        <v>0</v>
      </c>
    </row>
    <row r="22" spans="1:8" ht="15">
      <c r="A22" s="291" t="s">
        <v>330</v>
      </c>
      <c r="B22" s="292" t="s">
        <v>880</v>
      </c>
      <c r="C22" s="400">
        <v>2067</v>
      </c>
      <c r="D22" s="400">
        <v>678</v>
      </c>
      <c r="E22" s="400">
        <v>0</v>
      </c>
      <c r="F22" s="400">
        <v>1389</v>
      </c>
      <c r="G22" s="400">
        <v>0</v>
      </c>
      <c r="H22" s="400">
        <v>0</v>
      </c>
    </row>
    <row r="23" spans="1:8" ht="15">
      <c r="A23" s="291" t="s">
        <v>331</v>
      </c>
      <c r="B23" s="292" t="s">
        <v>881</v>
      </c>
      <c r="C23" s="400">
        <v>1718</v>
      </c>
      <c r="D23" s="400">
        <v>1540</v>
      </c>
      <c r="E23" s="400">
        <v>0</v>
      </c>
      <c r="F23" s="400">
        <v>178</v>
      </c>
      <c r="G23" s="400">
        <v>0</v>
      </c>
      <c r="H23" s="400">
        <v>0</v>
      </c>
    </row>
    <row r="24" spans="1:8" ht="15">
      <c r="A24" s="291" t="s">
        <v>332</v>
      </c>
      <c r="B24" s="292" t="s">
        <v>882</v>
      </c>
      <c r="C24" s="400">
        <v>785</v>
      </c>
      <c r="D24" s="400">
        <v>491</v>
      </c>
      <c r="E24" s="400">
        <v>0</v>
      </c>
      <c r="F24" s="400">
        <v>118</v>
      </c>
      <c r="G24" s="403">
        <v>176</v>
      </c>
      <c r="H24" s="400">
        <v>0</v>
      </c>
    </row>
    <row r="25" spans="1:8" ht="15">
      <c r="A25" s="291" t="s">
        <v>883</v>
      </c>
      <c r="B25" s="292" t="s">
        <v>884</v>
      </c>
      <c r="C25" s="400">
        <v>2732</v>
      </c>
      <c r="D25" s="400">
        <v>290</v>
      </c>
      <c r="E25" s="400">
        <v>0</v>
      </c>
      <c r="F25" s="400">
        <v>2022</v>
      </c>
      <c r="G25" s="403">
        <v>420</v>
      </c>
      <c r="H25" s="400">
        <v>0</v>
      </c>
    </row>
    <row r="26" spans="1:8" ht="15">
      <c r="A26" s="291" t="s">
        <v>885</v>
      </c>
      <c r="B26" s="292" t="s">
        <v>886</v>
      </c>
      <c r="C26" s="18">
        <v>1462</v>
      </c>
      <c r="D26" s="244">
        <v>48</v>
      </c>
      <c r="E26" s="400">
        <v>0</v>
      </c>
      <c r="F26" s="400">
        <v>1414</v>
      </c>
      <c r="G26" s="244">
        <v>0</v>
      </c>
      <c r="H26" s="400">
        <v>0</v>
      </c>
    </row>
    <row r="27" spans="1:8" ht="15">
      <c r="A27" s="291" t="s">
        <v>887</v>
      </c>
      <c r="B27" s="292" t="s">
        <v>888</v>
      </c>
      <c r="C27" s="18">
        <v>2240</v>
      </c>
      <c r="D27" s="244">
        <v>1084</v>
      </c>
      <c r="E27" s="400">
        <v>0</v>
      </c>
      <c r="F27" s="400">
        <v>1156</v>
      </c>
      <c r="G27" s="244">
        <v>0</v>
      </c>
      <c r="H27" s="400">
        <v>0</v>
      </c>
    </row>
    <row r="28" spans="1:8" ht="15">
      <c r="A28" s="291" t="s">
        <v>889</v>
      </c>
      <c r="B28" s="292" t="s">
        <v>890</v>
      </c>
      <c r="C28" s="18">
        <v>2330</v>
      </c>
      <c r="D28" s="244">
        <v>226</v>
      </c>
      <c r="E28" s="400">
        <v>0</v>
      </c>
      <c r="F28" s="400">
        <v>2104</v>
      </c>
      <c r="G28" s="244">
        <v>0</v>
      </c>
      <c r="H28" s="400">
        <v>0</v>
      </c>
    </row>
    <row r="29" spans="1:8" ht="15">
      <c r="A29" s="291" t="s">
        <v>891</v>
      </c>
      <c r="B29" s="292" t="s">
        <v>892</v>
      </c>
      <c r="C29" s="18">
        <v>2992</v>
      </c>
      <c r="D29" s="244">
        <v>462</v>
      </c>
      <c r="E29" s="400">
        <v>0</v>
      </c>
      <c r="F29" s="400">
        <v>2530</v>
      </c>
      <c r="G29" s="244">
        <v>0</v>
      </c>
      <c r="H29" s="400">
        <v>0</v>
      </c>
    </row>
    <row r="30" spans="1:8" ht="15">
      <c r="A30" s="291" t="s">
        <v>893</v>
      </c>
      <c r="B30" s="292" t="s">
        <v>894</v>
      </c>
      <c r="C30" s="18">
        <v>1696</v>
      </c>
      <c r="D30" s="244">
        <v>214</v>
      </c>
      <c r="E30" s="400">
        <v>0</v>
      </c>
      <c r="F30" s="400">
        <v>1482</v>
      </c>
      <c r="G30" s="244">
        <v>0</v>
      </c>
      <c r="H30" s="400">
        <v>0</v>
      </c>
    </row>
    <row r="31" spans="1:8" ht="15">
      <c r="A31" s="291" t="s">
        <v>895</v>
      </c>
      <c r="B31" s="292" t="s">
        <v>896</v>
      </c>
      <c r="C31" s="18">
        <v>2838</v>
      </c>
      <c r="D31" s="244">
        <v>2186</v>
      </c>
      <c r="E31" s="400">
        <v>0</v>
      </c>
      <c r="F31" s="400">
        <v>652</v>
      </c>
      <c r="G31" s="244">
        <v>0</v>
      </c>
      <c r="H31" s="400">
        <v>0</v>
      </c>
    </row>
    <row r="32" spans="1:8" ht="15">
      <c r="A32" s="291" t="s">
        <v>897</v>
      </c>
      <c r="B32" s="292" t="s">
        <v>898</v>
      </c>
      <c r="C32" s="18">
        <v>1452</v>
      </c>
      <c r="D32" s="244">
        <v>193</v>
      </c>
      <c r="E32" s="400">
        <v>0</v>
      </c>
      <c r="F32" s="400">
        <v>1259</v>
      </c>
      <c r="G32" s="244">
        <v>0</v>
      </c>
      <c r="H32" s="400">
        <v>0</v>
      </c>
    </row>
    <row r="33" spans="1:8" ht="15">
      <c r="A33" s="291" t="s">
        <v>899</v>
      </c>
      <c r="B33" s="292" t="s">
        <v>900</v>
      </c>
      <c r="C33" s="18">
        <v>1566</v>
      </c>
      <c r="D33" s="244">
        <v>1294</v>
      </c>
      <c r="E33" s="400">
        <v>0</v>
      </c>
      <c r="F33" s="400">
        <v>272</v>
      </c>
      <c r="G33" s="244">
        <v>0</v>
      </c>
      <c r="H33" s="400">
        <v>0</v>
      </c>
    </row>
    <row r="34" spans="1:8" ht="15">
      <c r="A34" s="291" t="s">
        <v>901</v>
      </c>
      <c r="B34" s="292" t="s">
        <v>902</v>
      </c>
      <c r="C34" s="18">
        <v>1447</v>
      </c>
      <c r="D34" s="244">
        <v>277</v>
      </c>
      <c r="E34" s="400">
        <v>0</v>
      </c>
      <c r="F34" s="400">
        <v>1170</v>
      </c>
      <c r="G34" s="244">
        <v>0</v>
      </c>
      <c r="H34" s="400">
        <v>0</v>
      </c>
    </row>
    <row r="35" spans="1:8" ht="15">
      <c r="A35" s="291" t="s">
        <v>903</v>
      </c>
      <c r="B35" s="292" t="s">
        <v>904</v>
      </c>
      <c r="C35" s="18">
        <v>1502</v>
      </c>
      <c r="D35" s="244">
        <v>425</v>
      </c>
      <c r="E35" s="400">
        <v>0</v>
      </c>
      <c r="F35" s="400">
        <v>1077</v>
      </c>
      <c r="G35" s="244">
        <v>0</v>
      </c>
      <c r="H35" s="400">
        <v>0</v>
      </c>
    </row>
    <row r="36" spans="1:8" ht="15">
      <c r="A36" s="291" t="s">
        <v>905</v>
      </c>
      <c r="B36" s="292" t="s">
        <v>906</v>
      </c>
      <c r="C36" s="18">
        <v>1593</v>
      </c>
      <c r="D36" s="244">
        <v>236</v>
      </c>
      <c r="E36" s="400">
        <v>0</v>
      </c>
      <c r="F36" s="400">
        <v>1357</v>
      </c>
      <c r="G36" s="244">
        <v>0</v>
      </c>
      <c r="H36" s="400">
        <v>0</v>
      </c>
    </row>
    <row r="37" spans="1:8" ht="15">
      <c r="A37" s="291" t="s">
        <v>907</v>
      </c>
      <c r="B37" s="293" t="s">
        <v>908</v>
      </c>
      <c r="C37" s="8">
        <v>1309</v>
      </c>
      <c r="D37" s="244">
        <v>0</v>
      </c>
      <c r="E37" s="400">
        <v>0</v>
      </c>
      <c r="F37" s="400">
        <v>1309</v>
      </c>
      <c r="G37" s="244">
        <v>0</v>
      </c>
      <c r="H37" s="400">
        <v>0</v>
      </c>
    </row>
    <row r="38" spans="1:8" ht="15">
      <c r="A38" s="291" t="s">
        <v>909</v>
      </c>
      <c r="B38" s="293" t="s">
        <v>910</v>
      </c>
      <c r="C38" s="8">
        <v>842</v>
      </c>
      <c r="D38" s="244">
        <v>0</v>
      </c>
      <c r="E38" s="400">
        <v>0</v>
      </c>
      <c r="F38" s="400">
        <v>842</v>
      </c>
      <c r="G38" s="244">
        <v>0</v>
      </c>
      <c r="H38" s="400">
        <v>0</v>
      </c>
    </row>
    <row r="39" spans="1:8" ht="15">
      <c r="A39" s="291" t="s">
        <v>911</v>
      </c>
      <c r="B39" s="293" t="s">
        <v>912</v>
      </c>
      <c r="C39" s="8">
        <v>1143</v>
      </c>
      <c r="D39" s="244">
        <v>0</v>
      </c>
      <c r="E39" s="400">
        <v>0</v>
      </c>
      <c r="F39" s="400">
        <v>1143</v>
      </c>
      <c r="G39" s="244">
        <v>0</v>
      </c>
      <c r="H39" s="400">
        <v>0</v>
      </c>
    </row>
    <row r="40" spans="1:8" ht="15">
      <c r="A40" s="291" t="s">
        <v>913</v>
      </c>
      <c r="B40" s="293" t="s">
        <v>914</v>
      </c>
      <c r="C40" s="8">
        <v>700</v>
      </c>
      <c r="D40" s="244">
        <v>0</v>
      </c>
      <c r="E40" s="400">
        <v>0</v>
      </c>
      <c r="F40" s="400">
        <v>700</v>
      </c>
      <c r="G40" s="244">
        <v>0</v>
      </c>
      <c r="H40" s="400">
        <v>0</v>
      </c>
    </row>
    <row r="41" spans="1:8" ht="25.5">
      <c r="A41" s="291" t="s">
        <v>915</v>
      </c>
      <c r="B41" s="293" t="s">
        <v>916</v>
      </c>
      <c r="C41" s="8">
        <v>614</v>
      </c>
      <c r="D41" s="244">
        <v>0</v>
      </c>
      <c r="E41" s="400">
        <v>0</v>
      </c>
      <c r="F41" s="400">
        <v>614</v>
      </c>
      <c r="G41" s="244">
        <v>0</v>
      </c>
      <c r="H41" s="400">
        <v>0</v>
      </c>
    </row>
    <row r="42" spans="1:8" ht="25.5">
      <c r="A42" s="291" t="s">
        <v>917</v>
      </c>
      <c r="B42" s="293" t="s">
        <v>918</v>
      </c>
      <c r="C42" s="8">
        <v>827</v>
      </c>
      <c r="D42" s="244">
        <v>0</v>
      </c>
      <c r="E42" s="400">
        <v>0</v>
      </c>
      <c r="F42" s="400">
        <v>827</v>
      </c>
      <c r="G42" s="244">
        <v>0</v>
      </c>
      <c r="H42" s="400">
        <v>0</v>
      </c>
    </row>
    <row r="43" spans="1:8" ht="15">
      <c r="A43" s="3" t="s">
        <v>19</v>
      </c>
      <c r="B43" s="19"/>
      <c r="C43" s="8">
        <f>SUM(C10:C42)</f>
        <v>57240</v>
      </c>
      <c r="D43" s="244">
        <f>SUM(D10:D42)</f>
        <v>13474</v>
      </c>
      <c r="E43" s="244">
        <f>SUM(E10:E42)</f>
        <v>0</v>
      </c>
      <c r="F43" s="244">
        <f>SUM(F10:F42)</f>
        <v>43170</v>
      </c>
      <c r="G43" s="244">
        <f>SUM(G10:G42)</f>
        <v>596</v>
      </c>
      <c r="H43" s="400">
        <v>0</v>
      </c>
    </row>
    <row r="44" spans="1:8" ht="15" customHeight="1">
      <c r="A44" s="182"/>
      <c r="B44" s="182"/>
      <c r="C44" s="182"/>
      <c r="D44" s="183"/>
      <c r="E44" s="183"/>
      <c r="F44" s="183"/>
      <c r="G44" s="183"/>
      <c r="H44" s="183"/>
    </row>
    <row r="45" spans="1:8" ht="15" customHeight="1">
      <c r="A45" s="182"/>
      <c r="B45" s="182"/>
      <c r="C45" s="182"/>
      <c r="D45" s="183"/>
      <c r="E45" s="183"/>
      <c r="F45" s="183">
        <f>F43/C43</f>
        <v>0.7541928721174004</v>
      </c>
      <c r="G45" s="183"/>
      <c r="H45" s="183"/>
    </row>
    <row r="46" spans="1:9" ht="15" customHeight="1">
      <c r="A46" s="182"/>
      <c r="B46" s="182"/>
      <c r="C46" s="182"/>
      <c r="D46" s="770" t="s">
        <v>13</v>
      </c>
      <c r="E46" s="770"/>
      <c r="F46" s="770"/>
      <c r="G46" s="770"/>
      <c r="H46" s="770"/>
      <c r="I46" s="770"/>
    </row>
    <row r="47" spans="1:9" ht="12.75">
      <c r="A47" s="182" t="s">
        <v>12</v>
      </c>
      <c r="C47" s="182"/>
      <c r="D47" s="770" t="s">
        <v>14</v>
      </c>
      <c r="E47" s="770"/>
      <c r="F47" s="770"/>
      <c r="G47" s="770"/>
      <c r="H47" s="770"/>
      <c r="I47" s="770"/>
    </row>
    <row r="48" spans="4:9" ht="12.75">
      <c r="D48" s="770" t="s">
        <v>89</v>
      </c>
      <c r="E48" s="770"/>
      <c r="F48" s="770"/>
      <c r="G48" s="770"/>
      <c r="H48" s="770"/>
      <c r="I48" s="770"/>
    </row>
    <row r="49" spans="4:9" ht="12.75">
      <c r="D49" s="814" t="s">
        <v>86</v>
      </c>
      <c r="E49" s="814"/>
      <c r="F49" s="814"/>
      <c r="G49" s="814"/>
      <c r="H49" s="814"/>
      <c r="I49" s="182"/>
    </row>
  </sheetData>
  <sheetProtection/>
  <mergeCells count="14">
    <mergeCell ref="N6:O6"/>
    <mergeCell ref="A7:A8"/>
    <mergeCell ref="B7:B8"/>
    <mergeCell ref="C7:C8"/>
    <mergeCell ref="F6:H6"/>
    <mergeCell ref="D46:I46"/>
    <mergeCell ref="D47:I47"/>
    <mergeCell ref="D48:I48"/>
    <mergeCell ref="D49:H49"/>
    <mergeCell ref="A2:H2"/>
    <mergeCell ref="A3:H3"/>
    <mergeCell ref="A5:H5"/>
    <mergeCell ref="D7:H7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5" zoomScaleNormal="85" zoomScaleSheetLayoutView="86" zoomScalePageLayoutView="0" workbookViewId="0" topLeftCell="A31">
      <selection activeCell="B64" sqref="B64"/>
    </sheetView>
  </sheetViews>
  <sheetFormatPr defaultColWidth="9.140625" defaultRowHeight="12.75"/>
  <cols>
    <col min="1" max="1" width="9.28125" style="14" customWidth="1"/>
    <col min="2" max="3" width="8.57421875" style="14" customWidth="1"/>
    <col min="4" max="4" width="12.00390625" style="14" customWidth="1"/>
    <col min="5" max="5" width="8.57421875" style="14" customWidth="1"/>
    <col min="6" max="6" width="9.57421875" style="14" customWidth="1"/>
    <col min="7" max="7" width="8.57421875" style="14" customWidth="1"/>
    <col min="8" max="8" width="11.7109375" style="14" customWidth="1"/>
    <col min="9" max="15" width="8.57421875" style="14" customWidth="1"/>
    <col min="16" max="16" width="8.421875" style="14" customWidth="1"/>
    <col min="17" max="19" width="8.57421875" style="14" customWidth="1"/>
    <col min="20" max="16384" width="9.140625" style="14" customWidth="1"/>
  </cols>
  <sheetData>
    <row r="1" spans="1:19" ht="12.75">
      <c r="A1" s="14" t="s">
        <v>11</v>
      </c>
      <c r="H1" s="613"/>
      <c r="I1" s="613"/>
      <c r="R1" s="616" t="s">
        <v>58</v>
      </c>
      <c r="S1" s="616"/>
    </row>
    <row r="2" spans="1:19" s="13" customFormat="1" ht="15.75">
      <c r="A2" s="617" t="s">
        <v>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</row>
    <row r="3" spans="1:19" s="13" customFormat="1" ht="20.25" customHeight="1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</row>
    <row r="5" spans="1:19" s="13" customFormat="1" ht="15.75">
      <c r="A5" s="619" t="s">
        <v>657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2" ht="12.75">
      <c r="A6" s="580" t="s">
        <v>920</v>
      </c>
      <c r="B6" s="580"/>
    </row>
    <row r="7" spans="1:19" ht="12.75">
      <c r="A7" s="580" t="s">
        <v>173</v>
      </c>
      <c r="B7" s="580"/>
      <c r="C7" s="580"/>
      <c r="D7" s="580"/>
      <c r="E7" s="580"/>
      <c r="F7" s="580"/>
      <c r="G7" s="580"/>
      <c r="H7" s="580"/>
      <c r="I7" s="580"/>
      <c r="R7" s="26"/>
      <c r="S7" s="26"/>
    </row>
    <row r="9" spans="1:12" ht="18" customHeight="1">
      <c r="A9" s="5"/>
      <c r="B9" s="586" t="s">
        <v>45</v>
      </c>
      <c r="C9" s="586"/>
      <c r="D9" s="586" t="s">
        <v>46</v>
      </c>
      <c r="E9" s="586"/>
      <c r="F9" s="586" t="s">
        <v>47</v>
      </c>
      <c r="G9" s="586"/>
      <c r="H9" s="614" t="s">
        <v>48</v>
      </c>
      <c r="I9" s="614"/>
      <c r="J9" s="586" t="s">
        <v>49</v>
      </c>
      <c r="K9" s="586"/>
      <c r="L9" s="24" t="s">
        <v>19</v>
      </c>
    </row>
    <row r="10" spans="1:12" s="60" customFormat="1" ht="13.5" customHeight="1">
      <c r="A10" s="61">
        <v>1</v>
      </c>
      <c r="B10" s="589">
        <v>2</v>
      </c>
      <c r="C10" s="589"/>
      <c r="D10" s="589">
        <v>3</v>
      </c>
      <c r="E10" s="589"/>
      <c r="F10" s="589">
        <v>4</v>
      </c>
      <c r="G10" s="589"/>
      <c r="H10" s="589">
        <v>5</v>
      </c>
      <c r="I10" s="589"/>
      <c r="J10" s="589">
        <v>6</v>
      </c>
      <c r="K10" s="589"/>
      <c r="L10" s="61">
        <v>7</v>
      </c>
    </row>
    <row r="11" spans="1:12" ht="12.75">
      <c r="A11" s="3" t="s">
        <v>50</v>
      </c>
      <c r="B11" s="585">
        <v>312</v>
      </c>
      <c r="C11" s="585"/>
      <c r="D11" s="585">
        <v>353</v>
      </c>
      <c r="E11" s="585"/>
      <c r="F11" s="585">
        <v>1841</v>
      </c>
      <c r="G11" s="585"/>
      <c r="H11" s="585">
        <v>592</v>
      </c>
      <c r="I11" s="585"/>
      <c r="J11" s="585">
        <v>1850</v>
      </c>
      <c r="K11" s="585"/>
      <c r="L11" s="18">
        <f>SUM(B11:K11)</f>
        <v>4948</v>
      </c>
    </row>
    <row r="12" spans="1:12" ht="12.75">
      <c r="A12" s="3" t="s">
        <v>51</v>
      </c>
      <c r="B12" s="585">
        <v>11214</v>
      </c>
      <c r="C12" s="585"/>
      <c r="D12" s="585">
        <v>22461</v>
      </c>
      <c r="E12" s="585"/>
      <c r="F12" s="585">
        <v>31782</v>
      </c>
      <c r="G12" s="585"/>
      <c r="H12" s="585">
        <v>21030</v>
      </c>
      <c r="I12" s="585"/>
      <c r="J12" s="585">
        <v>27563</v>
      </c>
      <c r="K12" s="585"/>
      <c r="L12" s="18">
        <f>SUM(B12:K12)</f>
        <v>114050</v>
      </c>
    </row>
    <row r="13" spans="1:12" ht="12.75">
      <c r="A13" s="3" t="s">
        <v>19</v>
      </c>
      <c r="B13" s="585">
        <f>SUM(B11:B12)</f>
        <v>11526</v>
      </c>
      <c r="C13" s="585"/>
      <c r="D13" s="585">
        <f>SUM(D11:D12)</f>
        <v>22814</v>
      </c>
      <c r="E13" s="585"/>
      <c r="F13" s="585">
        <f>SUM(F11:F12)</f>
        <v>33623</v>
      </c>
      <c r="G13" s="585"/>
      <c r="H13" s="585">
        <f>SUM(H11:H12)</f>
        <v>21622</v>
      </c>
      <c r="I13" s="585"/>
      <c r="J13" s="585">
        <f>SUM(J11:J12)</f>
        <v>29413</v>
      </c>
      <c r="K13" s="585"/>
      <c r="L13" s="18">
        <f>SUM(L11:L12)</f>
        <v>118998</v>
      </c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620" t="s">
        <v>442</v>
      </c>
      <c r="B15" s="620"/>
      <c r="C15" s="620"/>
      <c r="D15" s="620"/>
      <c r="E15" s="620"/>
      <c r="F15" s="620"/>
      <c r="G15" s="620"/>
      <c r="H15" s="11"/>
      <c r="I15" s="11"/>
      <c r="J15" s="11"/>
      <c r="K15" s="11"/>
      <c r="L15" s="11"/>
    </row>
    <row r="16" spans="1:12" ht="12.75" customHeight="1">
      <c r="A16" s="622" t="s">
        <v>182</v>
      </c>
      <c r="B16" s="623"/>
      <c r="C16" s="621" t="s">
        <v>209</v>
      </c>
      <c r="D16" s="621"/>
      <c r="E16" s="3" t="s">
        <v>19</v>
      </c>
      <c r="I16" s="11"/>
      <c r="J16" s="11"/>
      <c r="K16" s="11"/>
      <c r="L16" s="11"/>
    </row>
    <row r="17" spans="1:12" ht="12.75">
      <c r="A17" s="577">
        <v>900</v>
      </c>
      <c r="B17" s="578"/>
      <c r="C17" s="577">
        <v>100</v>
      </c>
      <c r="D17" s="578"/>
      <c r="E17" s="3">
        <f>SUM(A17:D17)</f>
        <v>1000</v>
      </c>
      <c r="I17" s="11"/>
      <c r="J17" s="11"/>
      <c r="K17" s="11"/>
      <c r="L17" s="11"/>
    </row>
    <row r="18" spans="1:12" ht="12.75">
      <c r="A18" s="577"/>
      <c r="B18" s="578"/>
      <c r="C18" s="577"/>
      <c r="D18" s="578"/>
      <c r="E18" s="3"/>
      <c r="I18" s="11"/>
      <c r="J18" s="11"/>
      <c r="K18" s="11"/>
      <c r="L18" s="11"/>
    </row>
    <row r="19" spans="1:12" ht="12.75">
      <c r="A19" s="237"/>
      <c r="B19" s="237"/>
      <c r="C19" s="237"/>
      <c r="D19" s="237"/>
      <c r="E19" s="237"/>
      <c r="F19" s="237"/>
      <c r="G19" s="237"/>
      <c r="H19" s="11"/>
      <c r="I19" s="11"/>
      <c r="J19" s="11"/>
      <c r="K19" s="11"/>
      <c r="L19" s="11"/>
    </row>
    <row r="21" spans="1:19" ht="18.75" customHeight="1">
      <c r="A21" s="624" t="s">
        <v>174</v>
      </c>
      <c r="B21" s="624"/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</row>
    <row r="22" spans="1:20" ht="12.75">
      <c r="A22" s="586" t="s">
        <v>26</v>
      </c>
      <c r="B22" s="586" t="s">
        <v>52</v>
      </c>
      <c r="C22" s="586"/>
      <c r="D22" s="586"/>
      <c r="E22" s="579" t="s">
        <v>27</v>
      </c>
      <c r="F22" s="579"/>
      <c r="G22" s="579"/>
      <c r="H22" s="579"/>
      <c r="I22" s="579"/>
      <c r="J22" s="579"/>
      <c r="K22" s="579"/>
      <c r="L22" s="579"/>
      <c r="M22" s="575" t="s">
        <v>28</v>
      </c>
      <c r="N22" s="575"/>
      <c r="O22" s="575"/>
      <c r="P22" s="575"/>
      <c r="Q22" s="575"/>
      <c r="R22" s="575"/>
      <c r="S22" s="575"/>
      <c r="T22" s="575"/>
    </row>
    <row r="23" spans="1:20" ht="33.75" customHeight="1">
      <c r="A23" s="586"/>
      <c r="B23" s="586"/>
      <c r="C23" s="586"/>
      <c r="D23" s="586"/>
      <c r="E23" s="590" t="s">
        <v>138</v>
      </c>
      <c r="F23" s="591"/>
      <c r="G23" s="590" t="s">
        <v>175</v>
      </c>
      <c r="H23" s="591"/>
      <c r="I23" s="586" t="s">
        <v>53</v>
      </c>
      <c r="J23" s="586"/>
      <c r="K23" s="590" t="s">
        <v>98</v>
      </c>
      <c r="L23" s="591"/>
      <c r="M23" s="590" t="s">
        <v>99</v>
      </c>
      <c r="N23" s="591"/>
      <c r="O23" s="590" t="s">
        <v>175</v>
      </c>
      <c r="P23" s="591"/>
      <c r="Q23" s="586" t="s">
        <v>53</v>
      </c>
      <c r="R23" s="586"/>
      <c r="S23" s="586" t="s">
        <v>98</v>
      </c>
      <c r="T23" s="586"/>
    </row>
    <row r="24" spans="1:20" s="60" customFormat="1" ht="15.75" customHeight="1">
      <c r="A24" s="61">
        <v>1</v>
      </c>
      <c r="B24" s="587">
        <v>2</v>
      </c>
      <c r="C24" s="608"/>
      <c r="D24" s="588"/>
      <c r="E24" s="587">
        <v>3</v>
      </c>
      <c r="F24" s="588"/>
      <c r="G24" s="587">
        <v>4</v>
      </c>
      <c r="H24" s="588"/>
      <c r="I24" s="589">
        <v>5</v>
      </c>
      <c r="J24" s="589"/>
      <c r="K24" s="589">
        <v>6</v>
      </c>
      <c r="L24" s="589"/>
      <c r="M24" s="587">
        <v>3</v>
      </c>
      <c r="N24" s="588"/>
      <c r="O24" s="587">
        <v>4</v>
      </c>
      <c r="P24" s="588"/>
      <c r="Q24" s="589">
        <v>5</v>
      </c>
      <c r="R24" s="589"/>
      <c r="S24" s="589">
        <v>6</v>
      </c>
      <c r="T24" s="589"/>
    </row>
    <row r="25" spans="1:20" ht="27.75" customHeight="1">
      <c r="A25" s="59">
        <v>1</v>
      </c>
      <c r="B25" s="595" t="s">
        <v>503</v>
      </c>
      <c r="C25" s="596"/>
      <c r="D25" s="597"/>
      <c r="E25" s="583">
        <v>100</v>
      </c>
      <c r="F25" s="584"/>
      <c r="G25" s="611" t="s">
        <v>369</v>
      </c>
      <c r="H25" s="612"/>
      <c r="I25" s="582">
        <v>330</v>
      </c>
      <c r="J25" s="582"/>
      <c r="K25" s="573">
        <v>7.5</v>
      </c>
      <c r="L25" s="573"/>
      <c r="M25" s="583">
        <v>150</v>
      </c>
      <c r="N25" s="584"/>
      <c r="O25" s="611" t="s">
        <v>369</v>
      </c>
      <c r="P25" s="612"/>
      <c r="Q25" s="582">
        <v>490</v>
      </c>
      <c r="R25" s="582"/>
      <c r="S25" s="582">
        <v>11</v>
      </c>
      <c r="T25" s="582"/>
    </row>
    <row r="26" spans="1:20" ht="12.75">
      <c r="A26" s="59">
        <v>2</v>
      </c>
      <c r="B26" s="592" t="s">
        <v>54</v>
      </c>
      <c r="C26" s="593"/>
      <c r="D26" s="594"/>
      <c r="E26" s="583">
        <v>20</v>
      </c>
      <c r="F26" s="584"/>
      <c r="G26" s="583">
        <v>1.85</v>
      </c>
      <c r="H26" s="584"/>
      <c r="I26" s="582">
        <v>60</v>
      </c>
      <c r="J26" s="582"/>
      <c r="K26" s="573">
        <v>4.5</v>
      </c>
      <c r="L26" s="573"/>
      <c r="M26" s="583">
        <v>30</v>
      </c>
      <c r="N26" s="584"/>
      <c r="O26" s="583">
        <v>2.1</v>
      </c>
      <c r="P26" s="584"/>
      <c r="Q26" s="582">
        <v>130</v>
      </c>
      <c r="R26" s="582"/>
      <c r="S26" s="582">
        <v>9</v>
      </c>
      <c r="T26" s="582"/>
    </row>
    <row r="27" spans="1:20" ht="12.75">
      <c r="A27" s="59">
        <v>3</v>
      </c>
      <c r="B27" s="592" t="s">
        <v>176</v>
      </c>
      <c r="C27" s="593"/>
      <c r="D27" s="594"/>
      <c r="E27" s="583">
        <v>50</v>
      </c>
      <c r="F27" s="584"/>
      <c r="G27" s="583">
        <v>1.2</v>
      </c>
      <c r="H27" s="584"/>
      <c r="I27" s="582">
        <v>25</v>
      </c>
      <c r="J27" s="582"/>
      <c r="K27" s="573">
        <v>0</v>
      </c>
      <c r="L27" s="573"/>
      <c r="M27" s="583">
        <v>75</v>
      </c>
      <c r="N27" s="584"/>
      <c r="O27" s="583">
        <v>1.9</v>
      </c>
      <c r="P27" s="584"/>
      <c r="Q27" s="582">
        <v>36</v>
      </c>
      <c r="R27" s="582"/>
      <c r="S27" s="582">
        <v>0</v>
      </c>
      <c r="T27" s="582"/>
    </row>
    <row r="28" spans="1:20" ht="12.75">
      <c r="A28" s="59">
        <v>4</v>
      </c>
      <c r="B28" s="592" t="s">
        <v>55</v>
      </c>
      <c r="C28" s="593"/>
      <c r="D28" s="594"/>
      <c r="E28" s="583">
        <v>5</v>
      </c>
      <c r="F28" s="584"/>
      <c r="G28" s="583">
        <v>0.65</v>
      </c>
      <c r="H28" s="584"/>
      <c r="I28" s="582">
        <v>35</v>
      </c>
      <c r="J28" s="582"/>
      <c r="K28" s="573">
        <v>0</v>
      </c>
      <c r="L28" s="573"/>
      <c r="M28" s="583">
        <v>7.5</v>
      </c>
      <c r="N28" s="584"/>
      <c r="O28" s="583">
        <v>1.25</v>
      </c>
      <c r="P28" s="584"/>
      <c r="Q28" s="582">
        <v>44</v>
      </c>
      <c r="R28" s="582"/>
      <c r="S28" s="582">
        <v>0</v>
      </c>
      <c r="T28" s="582"/>
    </row>
    <row r="29" spans="1:20" ht="12.75">
      <c r="A29" s="59">
        <v>5</v>
      </c>
      <c r="B29" s="592" t="s">
        <v>56</v>
      </c>
      <c r="C29" s="593"/>
      <c r="D29" s="594"/>
      <c r="E29" s="583" t="s">
        <v>950</v>
      </c>
      <c r="F29" s="584"/>
      <c r="G29" s="583" t="s">
        <v>951</v>
      </c>
      <c r="H29" s="584"/>
      <c r="I29" s="582">
        <v>0</v>
      </c>
      <c r="J29" s="582"/>
      <c r="K29" s="573">
        <v>0</v>
      </c>
      <c r="L29" s="573"/>
      <c r="M29" s="583" t="s">
        <v>950</v>
      </c>
      <c r="N29" s="584"/>
      <c r="O29" s="583">
        <v>0.31</v>
      </c>
      <c r="P29" s="584"/>
      <c r="Q29" s="582">
        <v>0</v>
      </c>
      <c r="R29" s="582"/>
      <c r="S29" s="582">
        <v>0</v>
      </c>
      <c r="T29" s="582"/>
    </row>
    <row r="30" spans="1:20" ht="12.75">
      <c r="A30" s="59">
        <v>6</v>
      </c>
      <c r="B30" s="592" t="s">
        <v>57</v>
      </c>
      <c r="C30" s="593"/>
      <c r="D30" s="594"/>
      <c r="E30" s="583">
        <v>0</v>
      </c>
      <c r="F30" s="584"/>
      <c r="G30" s="583">
        <v>0.23</v>
      </c>
      <c r="H30" s="584"/>
      <c r="I30" s="582">
        <v>0</v>
      </c>
      <c r="J30" s="582"/>
      <c r="K30" s="573">
        <v>0</v>
      </c>
      <c r="L30" s="573"/>
      <c r="M30" s="583">
        <v>0</v>
      </c>
      <c r="N30" s="584"/>
      <c r="O30" s="583">
        <v>0.62</v>
      </c>
      <c r="P30" s="584"/>
      <c r="Q30" s="582">
        <v>0</v>
      </c>
      <c r="R30" s="582"/>
      <c r="S30" s="582">
        <v>0</v>
      </c>
      <c r="T30" s="582"/>
    </row>
    <row r="31" spans="1:20" ht="12.75">
      <c r="A31" s="59">
        <v>7</v>
      </c>
      <c r="B31" s="607" t="s">
        <v>177</v>
      </c>
      <c r="C31" s="607"/>
      <c r="D31" s="607"/>
      <c r="E31" s="573">
        <v>0</v>
      </c>
      <c r="F31" s="573"/>
      <c r="G31" s="573">
        <v>0</v>
      </c>
      <c r="H31" s="573"/>
      <c r="I31" s="582">
        <v>0</v>
      </c>
      <c r="J31" s="582"/>
      <c r="K31" s="573">
        <v>0</v>
      </c>
      <c r="L31" s="573"/>
      <c r="M31" s="573">
        <v>0</v>
      </c>
      <c r="N31" s="573"/>
      <c r="O31" s="573">
        <v>0</v>
      </c>
      <c r="P31" s="573"/>
      <c r="Q31" s="582">
        <v>0</v>
      </c>
      <c r="R31" s="582"/>
      <c r="S31" s="582">
        <v>0</v>
      </c>
      <c r="T31" s="582"/>
    </row>
    <row r="32" spans="1:20" ht="12.75">
      <c r="A32" s="59"/>
      <c r="B32" s="586" t="s">
        <v>19</v>
      </c>
      <c r="C32" s="586"/>
      <c r="D32" s="586"/>
      <c r="E32" s="579">
        <v>175</v>
      </c>
      <c r="F32" s="579"/>
      <c r="G32" s="579">
        <v>4.13</v>
      </c>
      <c r="H32" s="579"/>
      <c r="I32" s="579">
        <f>SUM(I25:I31)</f>
        <v>450</v>
      </c>
      <c r="J32" s="579"/>
      <c r="K32" s="579">
        <f>SUM(K25:K31)</f>
        <v>12</v>
      </c>
      <c r="L32" s="579"/>
      <c r="M32" s="579">
        <v>262.5</v>
      </c>
      <c r="N32" s="579"/>
      <c r="O32" s="579">
        <f>SUM(O26:O31)</f>
        <v>6.18</v>
      </c>
      <c r="P32" s="579"/>
      <c r="Q32" s="579">
        <f>SUM(Q25:Q31)</f>
        <v>700</v>
      </c>
      <c r="R32" s="579"/>
      <c r="S32" s="579">
        <f>SUM(S25:S31)</f>
        <v>20</v>
      </c>
      <c r="T32" s="579"/>
    </row>
    <row r="33" spans="1:20" ht="12.75">
      <c r="A33" s="102"/>
      <c r="B33" s="103"/>
      <c r="C33" s="103"/>
      <c r="D33" s="10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240" t="s">
        <v>421</v>
      </c>
      <c r="B34" s="574" t="s">
        <v>479</v>
      </c>
      <c r="C34" s="574"/>
      <c r="D34" s="574"/>
      <c r="E34" s="574"/>
      <c r="F34" s="574"/>
      <c r="G34" s="574"/>
      <c r="H34" s="57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240"/>
      <c r="B35" s="103"/>
      <c r="C35" s="103"/>
      <c r="D35" s="10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26" customFormat="1" ht="17.25" customHeight="1">
      <c r="A36" s="2" t="s">
        <v>26</v>
      </c>
      <c r="B36" s="598" t="s">
        <v>422</v>
      </c>
      <c r="C36" s="599"/>
      <c r="D36" s="600"/>
      <c r="E36" s="590" t="s">
        <v>27</v>
      </c>
      <c r="F36" s="610"/>
      <c r="G36" s="610"/>
      <c r="H36" s="610"/>
      <c r="I36" s="610"/>
      <c r="J36" s="591"/>
      <c r="K36" s="575" t="s">
        <v>28</v>
      </c>
      <c r="L36" s="575"/>
      <c r="M36" s="575"/>
      <c r="N36" s="575"/>
      <c r="O36" s="575"/>
      <c r="P36" s="575"/>
      <c r="Q36" s="576"/>
      <c r="R36" s="576"/>
      <c r="S36" s="576"/>
      <c r="T36" s="576"/>
    </row>
    <row r="37" spans="1:20" ht="12.75">
      <c r="A37" s="4"/>
      <c r="B37" s="601"/>
      <c r="C37" s="602"/>
      <c r="D37" s="603"/>
      <c r="E37" s="577" t="s">
        <v>439</v>
      </c>
      <c r="F37" s="578"/>
      <c r="G37" s="577" t="s">
        <v>440</v>
      </c>
      <c r="H37" s="578"/>
      <c r="I37" s="577" t="s">
        <v>441</v>
      </c>
      <c r="J37" s="578"/>
      <c r="K37" s="575" t="s">
        <v>439</v>
      </c>
      <c r="L37" s="575"/>
      <c r="M37" s="575" t="s">
        <v>440</v>
      </c>
      <c r="N37" s="575"/>
      <c r="O37" s="575" t="s">
        <v>441</v>
      </c>
      <c r="P37" s="575"/>
      <c r="Q37" s="11"/>
      <c r="R37" s="11"/>
      <c r="S37" s="11"/>
      <c r="T37" s="11"/>
    </row>
    <row r="38" spans="1:20" ht="12.75">
      <c r="A38" s="59">
        <v>1</v>
      </c>
      <c r="B38" s="577">
        <v>0</v>
      </c>
      <c r="C38" s="604"/>
      <c r="D38" s="578"/>
      <c r="E38" s="577">
        <v>0</v>
      </c>
      <c r="F38" s="578"/>
      <c r="G38" s="577">
        <v>0</v>
      </c>
      <c r="H38" s="578"/>
      <c r="I38" s="577">
        <v>0</v>
      </c>
      <c r="J38" s="578"/>
      <c r="K38" s="577">
        <v>0</v>
      </c>
      <c r="L38" s="578"/>
      <c r="M38" s="577">
        <v>0</v>
      </c>
      <c r="N38" s="578"/>
      <c r="O38" s="577">
        <v>0</v>
      </c>
      <c r="P38" s="578"/>
      <c r="Q38" s="11"/>
      <c r="R38" s="11"/>
      <c r="S38" s="11"/>
      <c r="T38" s="11"/>
    </row>
    <row r="39" spans="1:20" ht="12.75">
      <c r="A39" s="59">
        <v>2</v>
      </c>
      <c r="B39" s="577">
        <v>0</v>
      </c>
      <c r="C39" s="604"/>
      <c r="D39" s="578"/>
      <c r="E39" s="577">
        <v>0</v>
      </c>
      <c r="F39" s="609"/>
      <c r="G39" s="577">
        <v>0</v>
      </c>
      <c r="H39" s="609"/>
      <c r="I39" s="577">
        <v>0</v>
      </c>
      <c r="J39" s="578"/>
      <c r="K39" s="575">
        <v>0</v>
      </c>
      <c r="L39" s="575"/>
      <c r="M39" s="575">
        <v>0</v>
      </c>
      <c r="N39" s="575"/>
      <c r="O39" s="575">
        <v>0</v>
      </c>
      <c r="P39" s="575"/>
      <c r="Q39" s="11"/>
      <c r="R39" s="11"/>
      <c r="S39" s="11"/>
      <c r="T39" s="11"/>
    </row>
    <row r="40" spans="1:20" ht="12.75">
      <c r="A40" s="59">
        <v>3</v>
      </c>
      <c r="B40" s="577">
        <v>0</v>
      </c>
      <c r="C40" s="604"/>
      <c r="D40" s="578"/>
      <c r="E40" s="577">
        <v>0</v>
      </c>
      <c r="F40" s="578"/>
      <c r="G40" s="577">
        <v>0</v>
      </c>
      <c r="H40" s="578"/>
      <c r="I40" s="577">
        <v>0</v>
      </c>
      <c r="J40" s="578"/>
      <c r="K40" s="575">
        <v>0</v>
      </c>
      <c r="L40" s="575"/>
      <c r="M40" s="575">
        <v>0</v>
      </c>
      <c r="N40" s="575"/>
      <c r="O40" s="575">
        <v>0</v>
      </c>
      <c r="P40" s="575"/>
      <c r="Q40" s="11"/>
      <c r="R40" s="11"/>
      <c r="S40" s="11"/>
      <c r="T40" s="11"/>
    </row>
    <row r="41" spans="1:20" ht="12.75">
      <c r="A41" s="59">
        <v>4</v>
      </c>
      <c r="B41" s="577">
        <v>0</v>
      </c>
      <c r="C41" s="604"/>
      <c r="D41" s="578"/>
      <c r="E41" s="577">
        <v>0</v>
      </c>
      <c r="F41" s="578"/>
      <c r="G41" s="577">
        <v>0</v>
      </c>
      <c r="H41" s="578"/>
      <c r="I41" s="577">
        <v>0</v>
      </c>
      <c r="J41" s="578"/>
      <c r="K41" s="575">
        <v>0</v>
      </c>
      <c r="L41" s="575"/>
      <c r="M41" s="575">
        <v>0</v>
      </c>
      <c r="N41" s="575"/>
      <c r="O41" s="575">
        <v>0</v>
      </c>
      <c r="P41" s="575"/>
      <c r="Q41" s="11"/>
      <c r="R41" s="11"/>
      <c r="S41" s="11"/>
      <c r="T41" s="11"/>
    </row>
    <row r="44" spans="1:9" ht="13.5" customHeight="1">
      <c r="A44" s="625" t="s">
        <v>187</v>
      </c>
      <c r="B44" s="625"/>
      <c r="C44" s="625"/>
      <c r="D44" s="625"/>
      <c r="E44" s="625"/>
      <c r="F44" s="625"/>
      <c r="G44" s="625"/>
      <c r="H44" s="625"/>
      <c r="I44" s="625"/>
    </row>
    <row r="45" spans="1:9" ht="13.5" customHeight="1">
      <c r="A45" s="571" t="s">
        <v>60</v>
      </c>
      <c r="B45" s="571" t="s">
        <v>27</v>
      </c>
      <c r="C45" s="571"/>
      <c r="D45" s="571"/>
      <c r="E45" s="615" t="s">
        <v>28</v>
      </c>
      <c r="F45" s="615"/>
      <c r="G45" s="615"/>
      <c r="H45" s="605" t="s">
        <v>151</v>
      </c>
      <c r="I45"/>
    </row>
    <row r="46" spans="1:9" ht="15">
      <c r="A46" s="571"/>
      <c r="B46" s="42" t="s">
        <v>178</v>
      </c>
      <c r="C46" s="62" t="s">
        <v>105</v>
      </c>
      <c r="D46" s="42" t="s">
        <v>19</v>
      </c>
      <c r="E46" s="42" t="s">
        <v>178</v>
      </c>
      <c r="F46" s="62" t="s">
        <v>105</v>
      </c>
      <c r="G46" s="42" t="s">
        <v>19</v>
      </c>
      <c r="H46" s="606"/>
      <c r="I46"/>
    </row>
    <row r="47" spans="1:9" ht="14.25">
      <c r="A47" s="25" t="s">
        <v>528</v>
      </c>
      <c r="B47" s="45">
        <v>3.72</v>
      </c>
      <c r="C47" s="45">
        <v>0.41</v>
      </c>
      <c r="D47" s="8">
        <v>4.13</v>
      </c>
      <c r="E47" s="8">
        <v>5.56</v>
      </c>
      <c r="F47" s="45">
        <v>0.62</v>
      </c>
      <c r="G47" s="45">
        <v>6.18</v>
      </c>
      <c r="H47" s="45"/>
      <c r="I47"/>
    </row>
    <row r="48" spans="1:9" ht="14.25">
      <c r="A48" s="25" t="s">
        <v>848</v>
      </c>
      <c r="B48" s="45">
        <v>3.72</v>
      </c>
      <c r="C48" s="45">
        <v>0.41</v>
      </c>
      <c r="D48" s="18">
        <v>4.13</v>
      </c>
      <c r="E48" s="18">
        <v>5.56</v>
      </c>
      <c r="F48" s="45">
        <v>0.62</v>
      </c>
      <c r="G48" s="45">
        <v>6.18</v>
      </c>
      <c r="H48" s="45" t="s">
        <v>179</v>
      </c>
      <c r="I48"/>
    </row>
    <row r="49" spans="1:20" ht="15" customHeight="1">
      <c r="A49" s="572" t="s">
        <v>237</v>
      </c>
      <c r="B49" s="572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</row>
    <row r="50" spans="1:9" ht="15">
      <c r="A50" s="101"/>
      <c r="B50" s="238"/>
      <c r="C50" s="238"/>
      <c r="D50" s="12"/>
      <c r="E50" s="12"/>
      <c r="F50" s="239"/>
      <c r="G50" s="239"/>
      <c r="H50" s="239"/>
      <c r="I50"/>
    </row>
    <row r="51" spans="1:9" ht="15">
      <c r="A51" s="26"/>
      <c r="B51" s="241"/>
      <c r="C51" s="241"/>
      <c r="D51" s="213"/>
      <c r="E51" s="213"/>
      <c r="F51" s="239"/>
      <c r="G51" s="239"/>
      <c r="H51" s="239"/>
      <c r="I51"/>
    </row>
    <row r="54" spans="1:17" s="15" customFormat="1" ht="12.75" customHeight="1">
      <c r="A54" s="14" t="s">
        <v>12</v>
      </c>
      <c r="B54" s="14"/>
      <c r="C54" s="14"/>
      <c r="D54" s="14"/>
      <c r="E54" s="14"/>
      <c r="F54" s="14"/>
      <c r="G54" s="14"/>
      <c r="I54" s="14"/>
      <c r="O54" s="569" t="s">
        <v>13</v>
      </c>
      <c r="P54" s="569"/>
      <c r="Q54" s="570"/>
    </row>
    <row r="55" spans="1:17" s="15" customFormat="1" ht="12.75" customHeight="1">
      <c r="A55" s="569" t="s">
        <v>14</v>
      </c>
      <c r="B55" s="569"/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</row>
    <row r="56" spans="1:19" s="15" customFormat="1" ht="12.75" customHeight="1">
      <c r="A56" s="581" t="s">
        <v>94</v>
      </c>
      <c r="B56" s="581"/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</row>
    <row r="57" spans="14:17" ht="12.75" customHeight="1">
      <c r="N57" s="580" t="s">
        <v>86</v>
      </c>
      <c r="O57" s="580"/>
      <c r="P57" s="580"/>
      <c r="Q57" s="580"/>
    </row>
  </sheetData>
  <sheetProtection/>
  <mergeCells count="183">
    <mergeCell ref="A44:I44"/>
    <mergeCell ref="G40:H40"/>
    <mergeCell ref="M37:N37"/>
    <mergeCell ref="K41:L41"/>
    <mergeCell ref="O37:P37"/>
    <mergeCell ref="K38:L38"/>
    <mergeCell ref="B40:D40"/>
    <mergeCell ref="B41:D41"/>
    <mergeCell ref="I40:J40"/>
    <mergeCell ref="I41:J41"/>
    <mergeCell ref="K36:P36"/>
    <mergeCell ref="O40:P40"/>
    <mergeCell ref="K39:L39"/>
    <mergeCell ref="M39:N39"/>
    <mergeCell ref="K37:L37"/>
    <mergeCell ref="E37:F37"/>
    <mergeCell ref="O38:P38"/>
    <mergeCell ref="M40:N40"/>
    <mergeCell ref="O39:P39"/>
    <mergeCell ref="M38:N38"/>
    <mergeCell ref="G41:H41"/>
    <mergeCell ref="E41:F41"/>
    <mergeCell ref="M41:N41"/>
    <mergeCell ref="O41:P41"/>
    <mergeCell ref="S23:T23"/>
    <mergeCell ref="M23:N23"/>
    <mergeCell ref="K23:L23"/>
    <mergeCell ref="O26:P26"/>
    <mergeCell ref="K26:L26"/>
    <mergeCell ref="S32:T32"/>
    <mergeCell ref="M31:N31"/>
    <mergeCell ref="Q31:R31"/>
    <mergeCell ref="S31:T31"/>
    <mergeCell ref="O31:P31"/>
    <mergeCell ref="O28:P28"/>
    <mergeCell ref="K31:L31"/>
    <mergeCell ref="M32:N32"/>
    <mergeCell ref="O32:P32"/>
    <mergeCell ref="Q32:R32"/>
    <mergeCell ref="Q28:R28"/>
    <mergeCell ref="K28:L28"/>
    <mergeCell ref="M30:N30"/>
    <mergeCell ref="O30:P30"/>
    <mergeCell ref="Q30:R30"/>
    <mergeCell ref="M28:N28"/>
    <mergeCell ref="K30:L30"/>
    <mergeCell ref="O27:P27"/>
    <mergeCell ref="S27:T27"/>
    <mergeCell ref="Q24:R24"/>
    <mergeCell ref="I30:J30"/>
    <mergeCell ref="K29:L29"/>
    <mergeCell ref="S24:T24"/>
    <mergeCell ref="M26:N26"/>
    <mergeCell ref="I27:J27"/>
    <mergeCell ref="K27:L27"/>
    <mergeCell ref="S28:T28"/>
    <mergeCell ref="D11:E11"/>
    <mergeCell ref="B13:C13"/>
    <mergeCell ref="B26:D26"/>
    <mergeCell ref="I26:J26"/>
    <mergeCell ref="B27:D27"/>
    <mergeCell ref="B29:D29"/>
    <mergeCell ref="E29:F29"/>
    <mergeCell ref="A21:S21"/>
    <mergeCell ref="S25:T25"/>
    <mergeCell ref="I29:J29"/>
    <mergeCell ref="A22:A23"/>
    <mergeCell ref="F13:G13"/>
    <mergeCell ref="B12:C12"/>
    <mergeCell ref="H13:I13"/>
    <mergeCell ref="H12:I12"/>
    <mergeCell ref="D12:E12"/>
    <mergeCell ref="F12:G12"/>
    <mergeCell ref="Q25:R25"/>
    <mergeCell ref="Q26:R26"/>
    <mergeCell ref="I28:J28"/>
    <mergeCell ref="E25:F25"/>
    <mergeCell ref="S26:T26"/>
    <mergeCell ref="A15:G15"/>
    <mergeCell ref="C16:D16"/>
    <mergeCell ref="A16:B16"/>
    <mergeCell ref="A17:B17"/>
    <mergeCell ref="C17:D17"/>
    <mergeCell ref="A6:B6"/>
    <mergeCell ref="A7:I7"/>
    <mergeCell ref="D9:E9"/>
    <mergeCell ref="Q27:R27"/>
    <mergeCell ref="E23:F23"/>
    <mergeCell ref="I24:J24"/>
    <mergeCell ref="E27:F27"/>
    <mergeCell ref="G27:H27"/>
    <mergeCell ref="G25:H25"/>
    <mergeCell ref="M27:N27"/>
    <mergeCell ref="B45:D45"/>
    <mergeCell ref="E45:G45"/>
    <mergeCell ref="E26:F26"/>
    <mergeCell ref="G26:H26"/>
    <mergeCell ref="B30:D30"/>
    <mergeCell ref="R1:S1"/>
    <mergeCell ref="A2:S2"/>
    <mergeCell ref="A3:S3"/>
    <mergeCell ref="A5:S5"/>
    <mergeCell ref="B9:C9"/>
    <mergeCell ref="E38:F38"/>
    <mergeCell ref="O25:P25"/>
    <mergeCell ref="F9:G9"/>
    <mergeCell ref="H1:I1"/>
    <mergeCell ref="J9:K9"/>
    <mergeCell ref="H9:I9"/>
    <mergeCell ref="I25:J25"/>
    <mergeCell ref="I23:J23"/>
    <mergeCell ref="O23:P23"/>
    <mergeCell ref="J12:K12"/>
    <mergeCell ref="E32:F32"/>
    <mergeCell ref="B32:D32"/>
    <mergeCell ref="E39:F39"/>
    <mergeCell ref="E40:F40"/>
    <mergeCell ref="E36:J36"/>
    <mergeCell ref="G39:H39"/>
    <mergeCell ref="B38:D38"/>
    <mergeCell ref="G37:H37"/>
    <mergeCell ref="G38:H38"/>
    <mergeCell ref="I38:J38"/>
    <mergeCell ref="K25:L25"/>
    <mergeCell ref="B36:D37"/>
    <mergeCell ref="B39:D39"/>
    <mergeCell ref="H45:H46"/>
    <mergeCell ref="B31:D31"/>
    <mergeCell ref="D10:E10"/>
    <mergeCell ref="F10:G10"/>
    <mergeCell ref="H10:I10"/>
    <mergeCell ref="B10:C10"/>
    <mergeCell ref="B24:D24"/>
    <mergeCell ref="G29:H29"/>
    <mergeCell ref="G30:H30"/>
    <mergeCell ref="E28:F28"/>
    <mergeCell ref="G28:H28"/>
    <mergeCell ref="B22:D23"/>
    <mergeCell ref="E22:L22"/>
    <mergeCell ref="B28:D28"/>
    <mergeCell ref="B25:D25"/>
    <mergeCell ref="E24:F24"/>
    <mergeCell ref="K24:L24"/>
    <mergeCell ref="J10:K10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F11:G11"/>
    <mergeCell ref="H11:I11"/>
    <mergeCell ref="Q29:R29"/>
    <mergeCell ref="S29:T29"/>
    <mergeCell ref="M29:N29"/>
    <mergeCell ref="O29:P29"/>
    <mergeCell ref="M22:T22"/>
    <mergeCell ref="M25:N25"/>
    <mergeCell ref="Q23:R23"/>
    <mergeCell ref="G24:H24"/>
    <mergeCell ref="N57:Q57"/>
    <mergeCell ref="A56:S56"/>
    <mergeCell ref="S30:T30"/>
    <mergeCell ref="K32:L32"/>
    <mergeCell ref="E30:F30"/>
    <mergeCell ref="I39:J39"/>
    <mergeCell ref="Q36:R36"/>
    <mergeCell ref="I31:J31"/>
    <mergeCell ref="G32:H32"/>
    <mergeCell ref="G31:H31"/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SheetLayoutView="90" zoomScalePageLayoutView="0" workbookViewId="0" topLeftCell="A2">
      <selection activeCell="Q9" sqref="Q9"/>
    </sheetView>
  </sheetViews>
  <sheetFormatPr defaultColWidth="9.140625" defaultRowHeight="12.75"/>
  <cols>
    <col min="2" max="2" width="12.57421875" style="0" bestFit="1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257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N1" s="214" t="s">
        <v>535</v>
      </c>
    </row>
    <row r="2" spans="1:11" ht="21">
      <c r="A2" s="676" t="s">
        <v>656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</row>
    <row r="3" spans="1:10" ht="15">
      <c r="A3" s="175"/>
      <c r="B3" s="175"/>
      <c r="C3" s="175"/>
      <c r="D3" s="175"/>
      <c r="E3" s="175"/>
      <c r="F3" s="175"/>
      <c r="G3" s="175"/>
      <c r="H3" s="175"/>
      <c r="I3" s="254"/>
      <c r="J3" s="254"/>
    </row>
    <row r="4" spans="1:10" ht="18">
      <c r="A4" s="675" t="s">
        <v>534</v>
      </c>
      <c r="B4" s="675"/>
      <c r="C4" s="675"/>
      <c r="D4" s="675"/>
      <c r="E4" s="675"/>
      <c r="F4" s="675"/>
      <c r="G4" s="675"/>
      <c r="H4" s="675"/>
      <c r="I4" s="276"/>
      <c r="J4" s="276"/>
    </row>
    <row r="5" spans="1:12" ht="15">
      <c r="A5" s="580" t="s">
        <v>919</v>
      </c>
      <c r="B5" s="580"/>
      <c r="C5" s="176"/>
      <c r="D5" s="176"/>
      <c r="E5" s="176"/>
      <c r="F5" s="176"/>
      <c r="G5" s="176"/>
      <c r="H5" s="175"/>
      <c r="I5" s="254"/>
      <c r="J5" s="254"/>
      <c r="L5" s="15" t="s">
        <v>826</v>
      </c>
    </row>
    <row r="6" spans="1:14" ht="28.5" customHeight="1">
      <c r="A6" s="783" t="s">
        <v>2</v>
      </c>
      <c r="B6" s="783" t="s">
        <v>39</v>
      </c>
      <c r="C6" s="586" t="s">
        <v>414</v>
      </c>
      <c r="D6" s="610" t="s">
        <v>467</v>
      </c>
      <c r="E6" s="610"/>
      <c r="F6" s="610"/>
      <c r="G6" s="610"/>
      <c r="H6" s="591"/>
      <c r="I6" s="821" t="s">
        <v>561</v>
      </c>
      <c r="J6" s="821" t="s">
        <v>562</v>
      </c>
      <c r="K6" s="785" t="s">
        <v>514</v>
      </c>
      <c r="L6" s="785"/>
      <c r="M6" s="785"/>
      <c r="N6" s="785"/>
    </row>
    <row r="7" spans="1:14" ht="39" customHeight="1">
      <c r="A7" s="784"/>
      <c r="B7" s="784"/>
      <c r="C7" s="586"/>
      <c r="D7" s="5" t="s">
        <v>466</v>
      </c>
      <c r="E7" s="5" t="s">
        <v>415</v>
      </c>
      <c r="F7" s="59" t="s">
        <v>416</v>
      </c>
      <c r="G7" s="5" t="s">
        <v>417</v>
      </c>
      <c r="H7" s="5" t="s">
        <v>49</v>
      </c>
      <c r="I7" s="821"/>
      <c r="J7" s="821"/>
      <c r="K7" s="207" t="s">
        <v>418</v>
      </c>
      <c r="L7" s="24" t="s">
        <v>515</v>
      </c>
      <c r="M7" s="5" t="s">
        <v>419</v>
      </c>
      <c r="N7" s="24" t="s">
        <v>420</v>
      </c>
    </row>
    <row r="8" spans="1:14" ht="15">
      <c r="A8" s="179" t="s">
        <v>273</v>
      </c>
      <c r="B8" s="179" t="s">
        <v>274</v>
      </c>
      <c r="C8" s="179" t="s">
        <v>275</v>
      </c>
      <c r="D8" s="179" t="s">
        <v>276</v>
      </c>
      <c r="E8" s="179" t="s">
        <v>277</v>
      </c>
      <c r="F8" s="179" t="s">
        <v>278</v>
      </c>
      <c r="G8" s="179" t="s">
        <v>279</v>
      </c>
      <c r="H8" s="179" t="s">
        <v>280</v>
      </c>
      <c r="I8" s="277" t="s">
        <v>299</v>
      </c>
      <c r="J8" s="277" t="s">
        <v>300</v>
      </c>
      <c r="K8" s="179" t="s">
        <v>301</v>
      </c>
      <c r="L8" s="179" t="s">
        <v>329</v>
      </c>
      <c r="M8" s="179" t="s">
        <v>330</v>
      </c>
      <c r="N8" s="179" t="s">
        <v>331</v>
      </c>
    </row>
    <row r="9" spans="1:14" ht="15">
      <c r="A9" s="291" t="s">
        <v>273</v>
      </c>
      <c r="B9" s="292" t="s">
        <v>868</v>
      </c>
      <c r="C9" s="498">
        <v>1961</v>
      </c>
      <c r="D9" s="498">
        <v>0</v>
      </c>
      <c r="E9" s="498">
        <v>4</v>
      </c>
      <c r="F9" s="498">
        <v>1927</v>
      </c>
      <c r="G9" s="498">
        <v>30</v>
      </c>
      <c r="H9" s="498">
        <v>0</v>
      </c>
      <c r="I9" s="498">
        <v>0</v>
      </c>
      <c r="J9" s="502">
        <v>2140</v>
      </c>
      <c r="K9" s="498">
        <v>2140</v>
      </c>
      <c r="L9" s="192" t="s">
        <v>7</v>
      </c>
      <c r="M9" s="192" t="s">
        <v>7</v>
      </c>
      <c r="N9" s="498">
        <v>2140</v>
      </c>
    </row>
    <row r="10" spans="1:14" ht="15">
      <c r="A10" s="291" t="s">
        <v>274</v>
      </c>
      <c r="B10" s="292" t="s">
        <v>869</v>
      </c>
      <c r="C10" s="498">
        <v>2611</v>
      </c>
      <c r="D10" s="498">
        <v>0</v>
      </c>
      <c r="E10" s="498">
        <v>1144</v>
      </c>
      <c r="F10" s="498">
        <v>1335</v>
      </c>
      <c r="G10" s="498">
        <v>132</v>
      </c>
      <c r="H10" s="498">
        <v>0</v>
      </c>
      <c r="I10" s="498">
        <v>0</v>
      </c>
      <c r="J10" s="502">
        <v>2891</v>
      </c>
      <c r="K10" s="499">
        <v>2891</v>
      </c>
      <c r="L10" s="192" t="s">
        <v>7</v>
      </c>
      <c r="M10" s="192" t="s">
        <v>7</v>
      </c>
      <c r="N10" s="498">
        <v>2891</v>
      </c>
    </row>
    <row r="11" spans="1:14" ht="15">
      <c r="A11" s="291" t="s">
        <v>275</v>
      </c>
      <c r="B11" s="292" t="s">
        <v>870</v>
      </c>
      <c r="C11" s="498">
        <v>1006</v>
      </c>
      <c r="D11" s="498">
        <v>410</v>
      </c>
      <c r="E11" s="498">
        <v>344</v>
      </c>
      <c r="F11" s="498">
        <v>252</v>
      </c>
      <c r="G11" s="498">
        <v>0</v>
      </c>
      <c r="H11" s="498">
        <v>0</v>
      </c>
      <c r="I11" s="498">
        <v>0</v>
      </c>
      <c r="J11" s="502">
        <v>1317</v>
      </c>
      <c r="K11" s="499">
        <v>1317</v>
      </c>
      <c r="L11" s="192" t="s">
        <v>7</v>
      </c>
      <c r="M11" s="192" t="s">
        <v>7</v>
      </c>
      <c r="N11" s="498">
        <v>1317</v>
      </c>
    </row>
    <row r="12" spans="1:14" ht="15">
      <c r="A12" s="291" t="s">
        <v>276</v>
      </c>
      <c r="B12" s="292" t="s">
        <v>871</v>
      </c>
      <c r="C12" s="498">
        <v>1830</v>
      </c>
      <c r="D12" s="498">
        <v>0</v>
      </c>
      <c r="E12" s="498">
        <v>0</v>
      </c>
      <c r="F12" s="498">
        <v>1830</v>
      </c>
      <c r="G12" s="498">
        <v>0</v>
      </c>
      <c r="H12" s="498">
        <v>0</v>
      </c>
      <c r="I12" s="498">
        <v>0</v>
      </c>
      <c r="J12" s="502">
        <v>2699</v>
      </c>
      <c r="K12" s="499">
        <v>2699</v>
      </c>
      <c r="L12" s="192" t="s">
        <v>7</v>
      </c>
      <c r="M12" s="192" t="s">
        <v>7</v>
      </c>
      <c r="N12" s="498">
        <v>2699</v>
      </c>
    </row>
    <row r="13" spans="1:14" ht="15">
      <c r="A13" s="291" t="s">
        <v>277</v>
      </c>
      <c r="B13" s="292" t="s">
        <v>872</v>
      </c>
      <c r="C13" s="498">
        <v>931</v>
      </c>
      <c r="D13" s="498">
        <v>0</v>
      </c>
      <c r="E13" s="498">
        <v>14</v>
      </c>
      <c r="F13" s="498">
        <v>749</v>
      </c>
      <c r="G13" s="498">
        <v>168</v>
      </c>
      <c r="H13" s="498">
        <v>0</v>
      </c>
      <c r="I13" s="498">
        <v>0</v>
      </c>
      <c r="J13" s="502">
        <v>1175</v>
      </c>
      <c r="K13" s="499">
        <v>1175</v>
      </c>
      <c r="L13" s="192" t="s">
        <v>7</v>
      </c>
      <c r="M13" s="192" t="s">
        <v>7</v>
      </c>
      <c r="N13" s="498">
        <v>1175</v>
      </c>
    </row>
    <row r="14" spans="1:14" ht="15">
      <c r="A14" s="291" t="s">
        <v>278</v>
      </c>
      <c r="B14" s="292" t="s">
        <v>873</v>
      </c>
      <c r="C14" s="498">
        <v>1275</v>
      </c>
      <c r="D14" s="498">
        <v>0</v>
      </c>
      <c r="E14" s="498">
        <v>101</v>
      </c>
      <c r="F14" s="498">
        <v>1174</v>
      </c>
      <c r="G14" s="498">
        <v>0</v>
      </c>
      <c r="H14" s="498">
        <v>0</v>
      </c>
      <c r="I14" s="498">
        <v>0</v>
      </c>
      <c r="J14" s="502">
        <v>1458</v>
      </c>
      <c r="K14" s="499">
        <v>1458</v>
      </c>
      <c r="L14" s="192" t="s">
        <v>7</v>
      </c>
      <c r="M14" s="192" t="s">
        <v>7</v>
      </c>
      <c r="N14" s="498">
        <v>1458</v>
      </c>
    </row>
    <row r="15" spans="1:14" ht="15">
      <c r="A15" s="291" t="s">
        <v>279</v>
      </c>
      <c r="B15" s="292" t="s">
        <v>874</v>
      </c>
      <c r="C15" s="498">
        <v>1720</v>
      </c>
      <c r="D15" s="498">
        <v>0</v>
      </c>
      <c r="E15" s="498">
        <v>0</v>
      </c>
      <c r="F15" s="498">
        <v>1720</v>
      </c>
      <c r="G15" s="498">
        <v>0</v>
      </c>
      <c r="H15" s="498">
        <v>0</v>
      </c>
      <c r="I15" s="498">
        <v>0</v>
      </c>
      <c r="J15" s="502">
        <v>1963</v>
      </c>
      <c r="K15" s="499">
        <v>1963</v>
      </c>
      <c r="L15" s="192" t="s">
        <v>7</v>
      </c>
      <c r="M15" s="192" t="s">
        <v>7</v>
      </c>
      <c r="N15" s="498">
        <v>1963</v>
      </c>
    </row>
    <row r="16" spans="1:14" ht="15">
      <c r="A16" s="291" t="s">
        <v>280</v>
      </c>
      <c r="B16" s="292" t="s">
        <v>875</v>
      </c>
      <c r="C16" s="498">
        <v>2364</v>
      </c>
      <c r="D16" s="498">
        <v>0</v>
      </c>
      <c r="E16" s="498">
        <v>20</v>
      </c>
      <c r="F16" s="498">
        <v>2337</v>
      </c>
      <c r="G16" s="498">
        <v>7</v>
      </c>
      <c r="H16" s="498">
        <v>0</v>
      </c>
      <c r="I16" s="498">
        <v>0</v>
      </c>
      <c r="J16" s="502">
        <v>2924</v>
      </c>
      <c r="K16" s="499">
        <v>2924</v>
      </c>
      <c r="L16" s="192" t="s">
        <v>7</v>
      </c>
      <c r="M16" s="192" t="s">
        <v>7</v>
      </c>
      <c r="N16" s="498">
        <v>2924</v>
      </c>
    </row>
    <row r="17" spans="1:14" ht="15">
      <c r="A17" s="291" t="s">
        <v>299</v>
      </c>
      <c r="B17" s="292" t="s">
        <v>876</v>
      </c>
      <c r="C17" s="498">
        <v>1914</v>
      </c>
      <c r="D17" s="498">
        <v>0</v>
      </c>
      <c r="E17" s="498">
        <v>723</v>
      </c>
      <c r="F17" s="498">
        <v>1191</v>
      </c>
      <c r="G17" s="498">
        <v>0</v>
      </c>
      <c r="H17" s="498">
        <v>0</v>
      </c>
      <c r="I17" s="498">
        <v>0</v>
      </c>
      <c r="J17" s="502">
        <v>1958</v>
      </c>
      <c r="K17" s="499">
        <v>1958</v>
      </c>
      <c r="L17" s="192" t="s">
        <v>7</v>
      </c>
      <c r="M17" s="192" t="s">
        <v>7</v>
      </c>
      <c r="N17" s="498">
        <v>1958</v>
      </c>
    </row>
    <row r="18" spans="1:14" ht="15">
      <c r="A18" s="291" t="s">
        <v>300</v>
      </c>
      <c r="B18" s="292" t="s">
        <v>877</v>
      </c>
      <c r="C18" s="498">
        <v>464</v>
      </c>
      <c r="D18" s="498">
        <v>0</v>
      </c>
      <c r="E18" s="498">
        <v>532</v>
      </c>
      <c r="F18" s="498">
        <v>-68</v>
      </c>
      <c r="G18" s="498">
        <v>0</v>
      </c>
      <c r="H18" s="498">
        <v>0</v>
      </c>
      <c r="I18" s="498">
        <v>0</v>
      </c>
      <c r="J18" s="502">
        <v>979</v>
      </c>
      <c r="K18" s="499">
        <v>979</v>
      </c>
      <c r="L18" s="192" t="s">
        <v>7</v>
      </c>
      <c r="M18" s="192" t="s">
        <v>7</v>
      </c>
      <c r="N18" s="498">
        <v>979</v>
      </c>
    </row>
    <row r="19" spans="1:14" ht="15">
      <c r="A19" s="291" t="s">
        <v>301</v>
      </c>
      <c r="B19" s="292" t="s">
        <v>878</v>
      </c>
      <c r="C19" s="498">
        <v>1737</v>
      </c>
      <c r="D19" s="498">
        <v>0</v>
      </c>
      <c r="E19" s="498">
        <v>0</v>
      </c>
      <c r="F19" s="498">
        <v>382</v>
      </c>
      <c r="G19" s="498">
        <v>1355</v>
      </c>
      <c r="H19" s="498">
        <v>0</v>
      </c>
      <c r="I19" s="498">
        <v>0</v>
      </c>
      <c r="J19" s="502">
        <v>2082</v>
      </c>
      <c r="K19" s="499">
        <v>2082</v>
      </c>
      <c r="L19" s="192" t="s">
        <v>7</v>
      </c>
      <c r="M19" s="192" t="s">
        <v>7</v>
      </c>
      <c r="N19" s="498">
        <v>2082</v>
      </c>
    </row>
    <row r="20" spans="1:14" ht="15">
      <c r="A20" s="291" t="s">
        <v>329</v>
      </c>
      <c r="B20" s="292" t="s">
        <v>879</v>
      </c>
      <c r="C20" s="498">
        <v>1685</v>
      </c>
      <c r="D20" s="498">
        <v>0</v>
      </c>
      <c r="E20" s="498">
        <v>56</v>
      </c>
      <c r="F20" s="498">
        <v>1568</v>
      </c>
      <c r="G20" s="498">
        <v>61</v>
      </c>
      <c r="H20" s="498">
        <v>0</v>
      </c>
      <c r="I20" s="498">
        <v>0</v>
      </c>
      <c r="J20" s="502">
        <v>1799</v>
      </c>
      <c r="K20" s="499">
        <v>1799</v>
      </c>
      <c r="L20" s="192" t="s">
        <v>7</v>
      </c>
      <c r="M20" s="192" t="s">
        <v>7</v>
      </c>
      <c r="N20" s="498">
        <v>1799</v>
      </c>
    </row>
    <row r="21" spans="1:14" ht="15">
      <c r="A21" s="291" t="s">
        <v>330</v>
      </c>
      <c r="B21" s="292" t="s">
        <v>880</v>
      </c>
      <c r="C21" s="498">
        <v>1351</v>
      </c>
      <c r="D21" s="498">
        <v>0</v>
      </c>
      <c r="E21" s="498">
        <v>0</v>
      </c>
      <c r="F21" s="498">
        <v>1351</v>
      </c>
      <c r="G21" s="498">
        <v>0</v>
      </c>
      <c r="H21" s="498">
        <v>0</v>
      </c>
      <c r="I21" s="498">
        <v>0</v>
      </c>
      <c r="J21" s="502">
        <v>2067</v>
      </c>
      <c r="K21" s="499">
        <v>2067</v>
      </c>
      <c r="L21" s="192" t="s">
        <v>7</v>
      </c>
      <c r="M21" s="192" t="s">
        <v>7</v>
      </c>
      <c r="N21" s="498">
        <v>2067</v>
      </c>
    </row>
    <row r="22" spans="1:14" ht="15">
      <c r="A22" s="291" t="s">
        <v>331</v>
      </c>
      <c r="B22" s="292" t="s">
        <v>881</v>
      </c>
      <c r="C22" s="498">
        <v>1571</v>
      </c>
      <c r="D22" s="498">
        <v>0</v>
      </c>
      <c r="E22" s="498">
        <v>241</v>
      </c>
      <c r="F22" s="498">
        <v>1261</v>
      </c>
      <c r="G22" s="498">
        <v>69</v>
      </c>
      <c r="H22" s="498">
        <v>0</v>
      </c>
      <c r="I22" s="498">
        <v>0</v>
      </c>
      <c r="J22" s="502">
        <v>1718</v>
      </c>
      <c r="K22" s="499">
        <v>1718</v>
      </c>
      <c r="L22" s="192" t="s">
        <v>7</v>
      </c>
      <c r="M22" s="192" t="s">
        <v>7</v>
      </c>
      <c r="N22" s="498">
        <v>1718</v>
      </c>
    </row>
    <row r="23" spans="1:14" ht="15">
      <c r="A23" s="291" t="s">
        <v>332</v>
      </c>
      <c r="B23" s="292" t="s">
        <v>882</v>
      </c>
      <c r="C23" s="498">
        <v>653</v>
      </c>
      <c r="D23" s="498">
        <v>0</v>
      </c>
      <c r="E23" s="498">
        <v>162</v>
      </c>
      <c r="F23" s="498">
        <v>207</v>
      </c>
      <c r="G23" s="498">
        <v>284</v>
      </c>
      <c r="H23" s="498">
        <v>0</v>
      </c>
      <c r="I23" s="498">
        <v>0</v>
      </c>
      <c r="J23" s="502">
        <v>785</v>
      </c>
      <c r="K23" s="499">
        <v>785</v>
      </c>
      <c r="L23" s="192" t="s">
        <v>7</v>
      </c>
      <c r="M23" s="192" t="s">
        <v>7</v>
      </c>
      <c r="N23" s="498">
        <v>785</v>
      </c>
    </row>
    <row r="24" spans="1:14" ht="15">
      <c r="A24" s="291" t="s">
        <v>883</v>
      </c>
      <c r="B24" s="292" t="s">
        <v>884</v>
      </c>
      <c r="C24" s="498">
        <v>2582</v>
      </c>
      <c r="D24" s="498">
        <v>230</v>
      </c>
      <c r="E24" s="498">
        <v>17</v>
      </c>
      <c r="F24" s="498">
        <v>2252</v>
      </c>
      <c r="G24" s="498">
        <v>83</v>
      </c>
      <c r="H24" s="498">
        <v>0</v>
      </c>
      <c r="I24" s="498">
        <v>0</v>
      </c>
      <c r="J24" s="502">
        <v>2732</v>
      </c>
      <c r="K24" s="499">
        <v>2732</v>
      </c>
      <c r="L24" s="192" t="s">
        <v>7</v>
      </c>
      <c r="M24" s="192" t="s">
        <v>7</v>
      </c>
      <c r="N24" s="498">
        <v>2732</v>
      </c>
    </row>
    <row r="25" spans="1:14" ht="15">
      <c r="A25" s="291" t="s">
        <v>885</v>
      </c>
      <c r="B25" s="292" t="s">
        <v>886</v>
      </c>
      <c r="C25" s="498">
        <v>1004</v>
      </c>
      <c r="D25" s="498">
        <v>0</v>
      </c>
      <c r="E25" s="498">
        <v>55</v>
      </c>
      <c r="F25" s="498">
        <v>317</v>
      </c>
      <c r="G25" s="498">
        <v>632</v>
      </c>
      <c r="H25" s="498">
        <v>0</v>
      </c>
      <c r="I25" s="498">
        <v>0</v>
      </c>
      <c r="J25" s="502">
        <v>1462</v>
      </c>
      <c r="K25" s="499">
        <v>1462</v>
      </c>
      <c r="L25" s="192" t="s">
        <v>7</v>
      </c>
      <c r="M25" s="192" t="s">
        <v>7</v>
      </c>
      <c r="N25" s="498">
        <v>1462</v>
      </c>
    </row>
    <row r="26" spans="1:14" ht="15">
      <c r="A26" s="291" t="s">
        <v>887</v>
      </c>
      <c r="B26" s="292" t="s">
        <v>888</v>
      </c>
      <c r="C26" s="498">
        <v>1280</v>
      </c>
      <c r="D26" s="498">
        <v>0</v>
      </c>
      <c r="E26" s="498">
        <v>0</v>
      </c>
      <c r="F26" s="498">
        <v>1200</v>
      </c>
      <c r="G26" s="498">
        <v>80</v>
      </c>
      <c r="H26" s="498">
        <v>0</v>
      </c>
      <c r="I26" s="498">
        <v>0</v>
      </c>
      <c r="J26" s="502">
        <v>2240</v>
      </c>
      <c r="K26" s="499">
        <v>2240</v>
      </c>
      <c r="L26" s="192" t="s">
        <v>7</v>
      </c>
      <c r="M26" s="192" t="s">
        <v>7</v>
      </c>
      <c r="N26" s="498">
        <v>2240</v>
      </c>
    </row>
    <row r="27" spans="1:14" ht="15">
      <c r="A27" s="291" t="s">
        <v>889</v>
      </c>
      <c r="B27" s="292" t="s">
        <v>890</v>
      </c>
      <c r="C27" s="498">
        <v>1712</v>
      </c>
      <c r="D27" s="498">
        <v>0</v>
      </c>
      <c r="E27" s="498">
        <v>0</v>
      </c>
      <c r="F27" s="498">
        <v>1712</v>
      </c>
      <c r="G27" s="498">
        <v>0</v>
      </c>
      <c r="H27" s="498">
        <v>0</v>
      </c>
      <c r="I27" s="498">
        <v>0</v>
      </c>
      <c r="J27" s="502">
        <v>2330</v>
      </c>
      <c r="K27" s="499">
        <v>2330</v>
      </c>
      <c r="L27" s="192" t="s">
        <v>7</v>
      </c>
      <c r="M27" s="192" t="s">
        <v>7</v>
      </c>
      <c r="N27" s="498">
        <v>2330</v>
      </c>
    </row>
    <row r="28" spans="1:14" ht="15">
      <c r="A28" s="291" t="s">
        <v>891</v>
      </c>
      <c r="B28" s="292" t="s">
        <v>892</v>
      </c>
      <c r="C28" s="498">
        <v>2424</v>
      </c>
      <c r="D28" s="498">
        <v>0</v>
      </c>
      <c r="E28" s="498">
        <v>86</v>
      </c>
      <c r="F28" s="498">
        <v>1891</v>
      </c>
      <c r="G28" s="498">
        <v>447</v>
      </c>
      <c r="H28" s="498">
        <v>0</v>
      </c>
      <c r="I28" s="498">
        <v>0</v>
      </c>
      <c r="J28" s="502">
        <v>2992</v>
      </c>
      <c r="K28" s="499">
        <v>2992</v>
      </c>
      <c r="L28" s="192" t="s">
        <v>7</v>
      </c>
      <c r="M28" s="192" t="s">
        <v>7</v>
      </c>
      <c r="N28" s="498">
        <v>2992</v>
      </c>
    </row>
    <row r="29" spans="1:14" ht="15">
      <c r="A29" s="291" t="s">
        <v>893</v>
      </c>
      <c r="B29" s="292" t="s">
        <v>894</v>
      </c>
      <c r="C29" s="498">
        <v>1556</v>
      </c>
      <c r="D29" s="498">
        <v>0</v>
      </c>
      <c r="E29" s="498">
        <v>20</v>
      </c>
      <c r="F29" s="498">
        <v>1507</v>
      </c>
      <c r="G29" s="498">
        <v>29</v>
      </c>
      <c r="H29" s="498">
        <v>0</v>
      </c>
      <c r="I29" s="498">
        <v>0</v>
      </c>
      <c r="J29" s="502">
        <v>1696</v>
      </c>
      <c r="K29" s="499">
        <v>1696</v>
      </c>
      <c r="L29" s="192" t="s">
        <v>7</v>
      </c>
      <c r="M29" s="192" t="s">
        <v>7</v>
      </c>
      <c r="N29" s="498">
        <v>1696</v>
      </c>
    </row>
    <row r="30" spans="1:14" ht="15">
      <c r="A30" s="291" t="s">
        <v>895</v>
      </c>
      <c r="B30" s="292" t="s">
        <v>896</v>
      </c>
      <c r="C30" s="498">
        <v>2512</v>
      </c>
      <c r="D30" s="498">
        <v>0</v>
      </c>
      <c r="E30" s="498">
        <v>88</v>
      </c>
      <c r="F30" s="498">
        <v>2209</v>
      </c>
      <c r="G30" s="498">
        <v>215</v>
      </c>
      <c r="H30" s="498">
        <v>0</v>
      </c>
      <c r="I30" s="498">
        <v>0</v>
      </c>
      <c r="J30" s="502">
        <v>2838</v>
      </c>
      <c r="K30" s="499">
        <v>2838</v>
      </c>
      <c r="L30" s="192" t="s">
        <v>7</v>
      </c>
      <c r="M30" s="192" t="s">
        <v>7</v>
      </c>
      <c r="N30" s="498">
        <v>2838</v>
      </c>
    </row>
    <row r="31" spans="1:14" ht="15">
      <c r="A31" s="291" t="s">
        <v>897</v>
      </c>
      <c r="B31" s="292" t="s">
        <v>898</v>
      </c>
      <c r="C31" s="498">
        <v>1200</v>
      </c>
      <c r="D31" s="498">
        <v>0</v>
      </c>
      <c r="E31" s="498">
        <v>703</v>
      </c>
      <c r="F31" s="498">
        <v>497</v>
      </c>
      <c r="G31" s="498">
        <v>0</v>
      </c>
      <c r="H31" s="498">
        <v>0</v>
      </c>
      <c r="I31" s="498">
        <v>0</v>
      </c>
      <c r="J31" s="502">
        <v>1452</v>
      </c>
      <c r="K31" s="499">
        <v>1452</v>
      </c>
      <c r="L31" s="192" t="s">
        <v>7</v>
      </c>
      <c r="M31" s="192" t="s">
        <v>7</v>
      </c>
      <c r="N31" s="498">
        <v>1452</v>
      </c>
    </row>
    <row r="32" spans="1:14" ht="15">
      <c r="A32" s="291" t="s">
        <v>899</v>
      </c>
      <c r="B32" s="292" t="s">
        <v>900</v>
      </c>
      <c r="C32" s="498">
        <v>1441</v>
      </c>
      <c r="D32" s="498">
        <v>0</v>
      </c>
      <c r="E32" s="498">
        <v>52</v>
      </c>
      <c r="F32" s="498">
        <v>1334</v>
      </c>
      <c r="G32" s="498">
        <v>55</v>
      </c>
      <c r="H32" s="498">
        <v>0</v>
      </c>
      <c r="I32" s="498">
        <v>0</v>
      </c>
      <c r="J32" s="502">
        <v>1566</v>
      </c>
      <c r="K32" s="499">
        <v>1566</v>
      </c>
      <c r="L32" s="192" t="s">
        <v>7</v>
      </c>
      <c r="M32" s="192" t="s">
        <v>7</v>
      </c>
      <c r="N32" s="498">
        <v>1566</v>
      </c>
    </row>
    <row r="33" spans="1:14" ht="15">
      <c r="A33" s="291" t="s">
        <v>901</v>
      </c>
      <c r="B33" s="292" t="s">
        <v>902</v>
      </c>
      <c r="C33" s="498">
        <v>1196</v>
      </c>
      <c r="D33" s="498">
        <v>0</v>
      </c>
      <c r="E33" s="498">
        <v>108</v>
      </c>
      <c r="F33" s="498">
        <v>441</v>
      </c>
      <c r="G33" s="498">
        <v>647</v>
      </c>
      <c r="H33" s="498">
        <v>0</v>
      </c>
      <c r="I33" s="498">
        <v>0</v>
      </c>
      <c r="J33" s="502">
        <v>1447</v>
      </c>
      <c r="K33" s="499">
        <v>1447</v>
      </c>
      <c r="L33" s="192" t="s">
        <v>7</v>
      </c>
      <c r="M33" s="192" t="s">
        <v>7</v>
      </c>
      <c r="N33" s="498">
        <v>1447</v>
      </c>
    </row>
    <row r="34" spans="1:14" ht="15">
      <c r="A34" s="291" t="s">
        <v>903</v>
      </c>
      <c r="B34" s="292" t="s">
        <v>904</v>
      </c>
      <c r="C34" s="498">
        <v>1482</v>
      </c>
      <c r="D34" s="498">
        <v>0</v>
      </c>
      <c r="E34" s="498">
        <v>48</v>
      </c>
      <c r="F34" s="498">
        <v>1407</v>
      </c>
      <c r="G34" s="498">
        <v>27</v>
      </c>
      <c r="H34" s="498">
        <v>0</v>
      </c>
      <c r="I34" s="498">
        <v>0</v>
      </c>
      <c r="J34" s="502">
        <v>1502</v>
      </c>
      <c r="K34" s="499">
        <v>1502</v>
      </c>
      <c r="L34" s="192" t="s">
        <v>7</v>
      </c>
      <c r="M34" s="192" t="s">
        <v>7</v>
      </c>
      <c r="N34" s="498">
        <v>1502</v>
      </c>
    </row>
    <row r="35" spans="1:14" ht="15">
      <c r="A35" s="291" t="s">
        <v>905</v>
      </c>
      <c r="B35" s="292" t="s">
        <v>906</v>
      </c>
      <c r="C35" s="498">
        <v>1263</v>
      </c>
      <c r="D35" s="498">
        <v>0</v>
      </c>
      <c r="E35" s="498">
        <v>79</v>
      </c>
      <c r="F35" s="498">
        <v>928</v>
      </c>
      <c r="G35" s="498">
        <v>256</v>
      </c>
      <c r="H35" s="498">
        <v>0</v>
      </c>
      <c r="I35" s="498">
        <v>0</v>
      </c>
      <c r="J35" s="502">
        <v>1593</v>
      </c>
      <c r="K35" s="499">
        <v>1593</v>
      </c>
      <c r="L35" s="192" t="s">
        <v>7</v>
      </c>
      <c r="M35" s="192" t="s">
        <v>7</v>
      </c>
      <c r="N35" s="498">
        <v>1593</v>
      </c>
    </row>
    <row r="36" spans="1:14" ht="15">
      <c r="A36" s="291" t="s">
        <v>907</v>
      </c>
      <c r="B36" s="293" t="s">
        <v>908</v>
      </c>
      <c r="C36" s="498">
        <v>1102</v>
      </c>
      <c r="D36" s="498">
        <v>0</v>
      </c>
      <c r="E36" s="498">
        <v>0</v>
      </c>
      <c r="F36" s="498">
        <v>1102</v>
      </c>
      <c r="G36" s="498">
        <v>0</v>
      </c>
      <c r="H36" s="498">
        <v>0</v>
      </c>
      <c r="I36" s="498">
        <v>0</v>
      </c>
      <c r="J36" s="502">
        <v>1309</v>
      </c>
      <c r="K36" s="499">
        <v>1309</v>
      </c>
      <c r="L36" s="192" t="s">
        <v>7</v>
      </c>
      <c r="M36" s="192" t="s">
        <v>7</v>
      </c>
      <c r="N36" s="498">
        <v>1309</v>
      </c>
    </row>
    <row r="37" spans="1:14" ht="15">
      <c r="A37" s="291" t="s">
        <v>909</v>
      </c>
      <c r="B37" s="293" t="s">
        <v>910</v>
      </c>
      <c r="C37" s="498">
        <v>771</v>
      </c>
      <c r="D37" s="498">
        <v>0</v>
      </c>
      <c r="E37" s="498">
        <v>0</v>
      </c>
      <c r="F37" s="498">
        <v>771</v>
      </c>
      <c r="G37" s="498">
        <v>0</v>
      </c>
      <c r="H37" s="498">
        <v>0</v>
      </c>
      <c r="I37" s="498">
        <v>0</v>
      </c>
      <c r="J37" s="502">
        <v>842</v>
      </c>
      <c r="K37" s="499">
        <v>842</v>
      </c>
      <c r="L37" s="192" t="s">
        <v>7</v>
      </c>
      <c r="M37" s="192" t="s">
        <v>7</v>
      </c>
      <c r="N37" s="498">
        <v>842</v>
      </c>
    </row>
    <row r="38" spans="1:14" ht="15">
      <c r="A38" s="291" t="s">
        <v>911</v>
      </c>
      <c r="B38" s="293" t="s">
        <v>912</v>
      </c>
      <c r="C38" s="498">
        <v>1004</v>
      </c>
      <c r="D38" s="498">
        <v>0</v>
      </c>
      <c r="E38" s="498">
        <v>0</v>
      </c>
      <c r="F38" s="498">
        <v>1004</v>
      </c>
      <c r="G38" s="498">
        <v>0</v>
      </c>
      <c r="H38" s="498">
        <v>0</v>
      </c>
      <c r="I38" s="498">
        <v>0</v>
      </c>
      <c r="J38" s="502">
        <v>1143</v>
      </c>
      <c r="K38" s="499">
        <v>1143</v>
      </c>
      <c r="L38" s="192" t="s">
        <v>7</v>
      </c>
      <c r="M38" s="192" t="s">
        <v>7</v>
      </c>
      <c r="N38" s="498">
        <v>1143</v>
      </c>
    </row>
    <row r="39" spans="1:14" ht="15">
      <c r="A39" s="291" t="s">
        <v>913</v>
      </c>
      <c r="B39" s="293" t="s">
        <v>914</v>
      </c>
      <c r="C39" s="498">
        <v>634</v>
      </c>
      <c r="D39" s="498">
        <v>0</v>
      </c>
      <c r="E39" s="498">
        <v>0</v>
      </c>
      <c r="F39" s="498">
        <v>634</v>
      </c>
      <c r="G39" s="498">
        <v>0</v>
      </c>
      <c r="H39" s="498">
        <v>0</v>
      </c>
      <c r="I39" s="498">
        <v>0</v>
      </c>
      <c r="J39" s="502">
        <v>700</v>
      </c>
      <c r="K39" s="499">
        <v>700</v>
      </c>
      <c r="L39" s="192" t="s">
        <v>7</v>
      </c>
      <c r="M39" s="192" t="s">
        <v>7</v>
      </c>
      <c r="N39" s="498">
        <v>700</v>
      </c>
    </row>
    <row r="40" spans="1:14" ht="38.25">
      <c r="A40" s="291" t="s">
        <v>915</v>
      </c>
      <c r="B40" s="293" t="s">
        <v>916</v>
      </c>
      <c r="C40" s="498">
        <v>495</v>
      </c>
      <c r="D40" s="498">
        <v>0</v>
      </c>
      <c r="E40" s="498">
        <v>0</v>
      </c>
      <c r="F40" s="498">
        <v>495</v>
      </c>
      <c r="G40" s="498">
        <v>0</v>
      </c>
      <c r="H40" s="498">
        <v>0</v>
      </c>
      <c r="I40" s="498">
        <v>0</v>
      </c>
      <c r="J40" s="502">
        <v>614</v>
      </c>
      <c r="K40" s="499">
        <v>614</v>
      </c>
      <c r="L40" s="192" t="s">
        <v>7</v>
      </c>
      <c r="M40" s="192" t="s">
        <v>7</v>
      </c>
      <c r="N40" s="498">
        <v>614</v>
      </c>
    </row>
    <row r="41" spans="1:14" ht="25.5">
      <c r="A41" s="291" t="s">
        <v>917</v>
      </c>
      <c r="B41" s="293" t="s">
        <v>918</v>
      </c>
      <c r="C41" s="498">
        <v>567</v>
      </c>
      <c r="D41" s="498">
        <v>0</v>
      </c>
      <c r="E41" s="498">
        <v>0</v>
      </c>
      <c r="F41" s="498">
        <v>567</v>
      </c>
      <c r="G41" s="498">
        <v>0</v>
      </c>
      <c r="H41" s="498">
        <v>0</v>
      </c>
      <c r="I41" s="498">
        <v>0</v>
      </c>
      <c r="J41" s="502">
        <v>827</v>
      </c>
      <c r="K41" s="499">
        <v>827</v>
      </c>
      <c r="L41" s="192" t="s">
        <v>7</v>
      </c>
      <c r="M41" s="192" t="s">
        <v>7</v>
      </c>
      <c r="N41" s="498">
        <v>827</v>
      </c>
    </row>
    <row r="42" spans="1:14" ht="15">
      <c r="A42" s="3" t="s">
        <v>19</v>
      </c>
      <c r="B42" s="19"/>
      <c r="C42" s="498">
        <f>SUM(C9:C41)</f>
        <v>47298</v>
      </c>
      <c r="D42" s="498">
        <f>SUM(D9:D41)</f>
        <v>640</v>
      </c>
      <c r="E42" s="498">
        <f>SUM(E9:E41)</f>
        <v>4597</v>
      </c>
      <c r="F42" s="498">
        <f>SUM(F9:F41)</f>
        <v>37484</v>
      </c>
      <c r="G42" s="498">
        <f>SUM(G9:G41)</f>
        <v>4577</v>
      </c>
      <c r="H42" s="498">
        <f aca="true" t="shared" si="0" ref="H42:N42">SUM(H9:H41)</f>
        <v>0</v>
      </c>
      <c r="I42" s="498">
        <f t="shared" si="0"/>
        <v>0</v>
      </c>
      <c r="J42" s="498">
        <f t="shared" si="0"/>
        <v>57240</v>
      </c>
      <c r="K42" s="498">
        <f t="shared" si="0"/>
        <v>57240</v>
      </c>
      <c r="L42" s="498">
        <f t="shared" si="0"/>
        <v>0</v>
      </c>
      <c r="M42" s="498">
        <f t="shared" si="0"/>
        <v>0</v>
      </c>
      <c r="N42" s="498">
        <f t="shared" si="0"/>
        <v>57240</v>
      </c>
    </row>
    <row r="45" spans="1:12" ht="12.75" customHeight="1">
      <c r="A45" s="182"/>
      <c r="B45" s="182"/>
      <c r="C45" s="182"/>
      <c r="D45" s="182"/>
      <c r="H45" s="770" t="s">
        <v>13</v>
      </c>
      <c r="I45" s="770"/>
      <c r="J45" s="770"/>
      <c r="K45" s="770"/>
      <c r="L45" s="770"/>
    </row>
    <row r="46" spans="1:12" ht="12.75" customHeight="1">
      <c r="A46" s="182"/>
      <c r="B46" s="182"/>
      <c r="C46" s="182"/>
      <c r="D46" s="182"/>
      <c r="H46" s="770" t="s">
        <v>14</v>
      </c>
      <c r="I46" s="770"/>
      <c r="J46" s="770"/>
      <c r="K46" s="770"/>
      <c r="L46" s="770"/>
    </row>
    <row r="47" spans="1:11" ht="12.75" customHeight="1">
      <c r="A47" s="182"/>
      <c r="B47" s="182"/>
      <c r="C47" s="182"/>
      <c r="D47" s="182"/>
      <c r="K47" s="183" t="s">
        <v>89</v>
      </c>
    </row>
    <row r="48" spans="1:11" ht="12.75">
      <c r="A48" s="182" t="s">
        <v>12</v>
      </c>
      <c r="C48" s="182"/>
      <c r="D48" s="182"/>
      <c r="K48" s="184" t="s">
        <v>86</v>
      </c>
    </row>
  </sheetData>
  <sheetProtection/>
  <mergeCells count="13">
    <mergeCell ref="I6:I7"/>
    <mergeCell ref="J6:J7"/>
    <mergeCell ref="A5:B5"/>
    <mergeCell ref="H45:L45"/>
    <mergeCell ref="H46:L46"/>
    <mergeCell ref="D6:H6"/>
    <mergeCell ref="C6:C7"/>
    <mergeCell ref="A1:K1"/>
    <mergeCell ref="A2:K2"/>
    <mergeCell ref="A4:H4"/>
    <mergeCell ref="A6:A7"/>
    <mergeCell ref="B6:B7"/>
    <mergeCell ref="K6:N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SheetLayoutView="120" zoomScalePageLayoutView="0" workbookViewId="0" topLeftCell="A1">
      <selection activeCell="Q9" sqref="Q9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675" t="s">
        <v>0</v>
      </c>
      <c r="B1" s="675"/>
      <c r="C1" s="675"/>
      <c r="D1" s="675"/>
      <c r="E1" s="675"/>
      <c r="F1" s="675"/>
      <c r="G1" s="675"/>
      <c r="H1" s="214" t="s">
        <v>537</v>
      </c>
    </row>
    <row r="2" spans="1:7" ht="21">
      <c r="A2" s="676" t="s">
        <v>656</v>
      </c>
      <c r="B2" s="676"/>
      <c r="C2" s="676"/>
      <c r="D2" s="676"/>
      <c r="E2" s="676"/>
      <c r="F2" s="676"/>
      <c r="G2" s="676"/>
    </row>
    <row r="3" spans="1:7" ht="15">
      <c r="A3" s="175"/>
      <c r="B3" s="175"/>
      <c r="C3" s="175"/>
      <c r="D3" s="175"/>
      <c r="E3" s="175"/>
      <c r="F3" s="175"/>
      <c r="G3" s="175"/>
    </row>
    <row r="4" spans="1:7" ht="18">
      <c r="A4" s="675" t="s">
        <v>536</v>
      </c>
      <c r="B4" s="675"/>
      <c r="C4" s="675"/>
      <c r="D4" s="675"/>
      <c r="E4" s="675"/>
      <c r="F4" s="675"/>
      <c r="G4" s="675"/>
    </row>
    <row r="5" spans="1:7" ht="15">
      <c r="A5" s="580" t="s">
        <v>919</v>
      </c>
      <c r="B5" s="580"/>
      <c r="C5" s="176"/>
      <c r="D5" s="176"/>
      <c r="E5" s="176"/>
      <c r="F5" s="176"/>
      <c r="G5" s="176" t="s">
        <v>826</v>
      </c>
    </row>
    <row r="6" spans="1:8" ht="21.75" customHeight="1">
      <c r="A6" s="783" t="s">
        <v>2</v>
      </c>
      <c r="B6" s="783" t="s">
        <v>516</v>
      </c>
      <c r="C6" s="586" t="s">
        <v>39</v>
      </c>
      <c r="D6" s="586" t="s">
        <v>521</v>
      </c>
      <c r="E6" s="586"/>
      <c r="F6" s="610" t="s">
        <v>522</v>
      </c>
      <c r="G6" s="610"/>
      <c r="H6" s="783" t="s">
        <v>232</v>
      </c>
    </row>
    <row r="7" spans="1:8" ht="25.5" customHeight="1">
      <c r="A7" s="784"/>
      <c r="B7" s="784"/>
      <c r="C7" s="586"/>
      <c r="D7" s="5" t="s">
        <v>517</v>
      </c>
      <c r="E7" s="5" t="s">
        <v>518</v>
      </c>
      <c r="F7" s="59" t="s">
        <v>519</v>
      </c>
      <c r="G7" s="5" t="s">
        <v>520</v>
      </c>
      <c r="H7" s="784"/>
    </row>
    <row r="8" spans="1:8" ht="15">
      <c r="A8" s="179" t="s">
        <v>273</v>
      </c>
      <c r="B8" s="179" t="s">
        <v>274</v>
      </c>
      <c r="C8" s="179" t="s">
        <v>275</v>
      </c>
      <c r="D8" s="179" t="s">
        <v>276</v>
      </c>
      <c r="E8" s="179" t="s">
        <v>277</v>
      </c>
      <c r="F8" s="179" t="s">
        <v>278</v>
      </c>
      <c r="G8" s="179" t="s">
        <v>279</v>
      </c>
      <c r="H8" s="179">
        <v>8</v>
      </c>
    </row>
    <row r="9" spans="1:8" ht="15">
      <c r="A9" s="291" t="s">
        <v>273</v>
      </c>
      <c r="B9" s="8" t="s">
        <v>7</v>
      </c>
      <c r="C9" s="292" t="s">
        <v>868</v>
      </c>
      <c r="D9" s="179" t="s">
        <v>7</v>
      </c>
      <c r="E9" s="179" t="s">
        <v>7</v>
      </c>
      <c r="F9" s="179" t="s">
        <v>7</v>
      </c>
      <c r="G9" s="179" t="s">
        <v>7</v>
      </c>
      <c r="H9" s="179" t="s">
        <v>7</v>
      </c>
    </row>
    <row r="10" spans="1:8" ht="15">
      <c r="A10" s="291" t="s">
        <v>274</v>
      </c>
      <c r="B10" s="8" t="s">
        <v>7</v>
      </c>
      <c r="C10" s="292" t="s">
        <v>869</v>
      </c>
      <c r="D10" s="179" t="s">
        <v>7</v>
      </c>
      <c r="E10" s="179" t="s">
        <v>7</v>
      </c>
      <c r="F10" s="179" t="s">
        <v>7</v>
      </c>
      <c r="G10" s="179" t="s">
        <v>7</v>
      </c>
      <c r="H10" s="179" t="s">
        <v>7</v>
      </c>
    </row>
    <row r="11" spans="1:8" ht="15">
      <c r="A11" s="291" t="s">
        <v>275</v>
      </c>
      <c r="B11" s="8" t="s">
        <v>7</v>
      </c>
      <c r="C11" s="292" t="s">
        <v>870</v>
      </c>
      <c r="D11" s="179" t="s">
        <v>7</v>
      </c>
      <c r="E11" s="179" t="s">
        <v>7</v>
      </c>
      <c r="F11" s="179" t="s">
        <v>7</v>
      </c>
      <c r="G11" s="179" t="s">
        <v>7</v>
      </c>
      <c r="H11" s="179" t="s">
        <v>7</v>
      </c>
    </row>
    <row r="12" spans="1:8" ht="15">
      <c r="A12" s="291" t="s">
        <v>276</v>
      </c>
      <c r="B12" s="8" t="s">
        <v>7</v>
      </c>
      <c r="C12" s="292" t="s">
        <v>871</v>
      </c>
      <c r="D12" s="179" t="s">
        <v>7</v>
      </c>
      <c r="E12" s="179" t="s">
        <v>7</v>
      </c>
      <c r="F12" s="179" t="s">
        <v>7</v>
      </c>
      <c r="G12" s="179" t="s">
        <v>7</v>
      </c>
      <c r="H12" s="179" t="s">
        <v>7</v>
      </c>
    </row>
    <row r="13" spans="1:8" ht="15">
      <c r="A13" s="291" t="s">
        <v>277</v>
      </c>
      <c r="B13" s="8" t="s">
        <v>7</v>
      </c>
      <c r="C13" s="292" t="s">
        <v>872</v>
      </c>
      <c r="D13" s="179" t="s">
        <v>7</v>
      </c>
      <c r="E13" s="179" t="s">
        <v>7</v>
      </c>
      <c r="F13" s="179" t="s">
        <v>7</v>
      </c>
      <c r="G13" s="179" t="s">
        <v>7</v>
      </c>
      <c r="H13" s="179" t="s">
        <v>7</v>
      </c>
    </row>
    <row r="14" spans="1:8" ht="15">
      <c r="A14" s="291" t="s">
        <v>278</v>
      </c>
      <c r="B14" s="8" t="s">
        <v>7</v>
      </c>
      <c r="C14" s="292" t="s">
        <v>873</v>
      </c>
      <c r="D14" s="179" t="s">
        <v>7</v>
      </c>
      <c r="E14" s="179" t="s">
        <v>7</v>
      </c>
      <c r="F14" s="179" t="s">
        <v>7</v>
      </c>
      <c r="G14" s="179" t="s">
        <v>7</v>
      </c>
      <c r="H14" s="179" t="s">
        <v>7</v>
      </c>
    </row>
    <row r="15" spans="1:8" ht="15">
      <c r="A15" s="291" t="s">
        <v>279</v>
      </c>
      <c r="B15" s="8" t="s">
        <v>7</v>
      </c>
      <c r="C15" s="292" t="s">
        <v>874</v>
      </c>
      <c r="D15" s="179" t="s">
        <v>7</v>
      </c>
      <c r="E15" s="179" t="s">
        <v>7</v>
      </c>
      <c r="F15" s="179" t="s">
        <v>7</v>
      </c>
      <c r="G15" s="179" t="s">
        <v>7</v>
      </c>
      <c r="H15" s="179" t="s">
        <v>7</v>
      </c>
    </row>
    <row r="16" spans="1:8" ht="15">
      <c r="A16" s="291" t="s">
        <v>280</v>
      </c>
      <c r="B16" s="8" t="s">
        <v>7</v>
      </c>
      <c r="C16" s="292" t="s">
        <v>875</v>
      </c>
      <c r="D16" s="179" t="s">
        <v>7</v>
      </c>
      <c r="E16" s="179" t="s">
        <v>7</v>
      </c>
      <c r="F16" s="179" t="s">
        <v>7</v>
      </c>
      <c r="G16" s="179" t="s">
        <v>7</v>
      </c>
      <c r="H16" s="179" t="s">
        <v>7</v>
      </c>
    </row>
    <row r="17" spans="1:8" ht="15">
      <c r="A17" s="291" t="s">
        <v>299</v>
      </c>
      <c r="B17" s="8" t="s">
        <v>7</v>
      </c>
      <c r="C17" s="292" t="s">
        <v>876</v>
      </c>
      <c r="D17" s="179" t="s">
        <v>7</v>
      </c>
      <c r="E17" s="179" t="s">
        <v>7</v>
      </c>
      <c r="F17" s="179" t="s">
        <v>7</v>
      </c>
      <c r="G17" s="179" t="s">
        <v>7</v>
      </c>
      <c r="H17" s="179" t="s">
        <v>7</v>
      </c>
    </row>
    <row r="18" spans="1:8" ht="15">
      <c r="A18" s="291" t="s">
        <v>300</v>
      </c>
      <c r="B18" s="8" t="s">
        <v>7</v>
      </c>
      <c r="C18" s="292" t="s">
        <v>877</v>
      </c>
      <c r="D18" s="179" t="s">
        <v>7</v>
      </c>
      <c r="E18" s="179" t="s">
        <v>7</v>
      </c>
      <c r="F18" s="179" t="s">
        <v>7</v>
      </c>
      <c r="G18" s="179" t="s">
        <v>7</v>
      </c>
      <c r="H18" s="179" t="s">
        <v>7</v>
      </c>
    </row>
    <row r="19" spans="1:8" ht="15">
      <c r="A19" s="291" t="s">
        <v>301</v>
      </c>
      <c r="B19" s="8" t="s">
        <v>7</v>
      </c>
      <c r="C19" s="292" t="s">
        <v>878</v>
      </c>
      <c r="D19" s="179" t="s">
        <v>7</v>
      </c>
      <c r="E19" s="179" t="s">
        <v>7</v>
      </c>
      <c r="F19" s="179" t="s">
        <v>7</v>
      </c>
      <c r="G19" s="179" t="s">
        <v>7</v>
      </c>
      <c r="H19" s="179" t="s">
        <v>7</v>
      </c>
    </row>
    <row r="20" spans="1:8" ht="15">
      <c r="A20" s="291" t="s">
        <v>329</v>
      </c>
      <c r="B20" s="8" t="s">
        <v>7</v>
      </c>
      <c r="C20" s="292" t="s">
        <v>879</v>
      </c>
      <c r="D20" s="179" t="s">
        <v>7</v>
      </c>
      <c r="E20" s="179" t="s">
        <v>7</v>
      </c>
      <c r="F20" s="179" t="s">
        <v>7</v>
      </c>
      <c r="G20" s="179" t="s">
        <v>7</v>
      </c>
      <c r="H20" s="179" t="s">
        <v>7</v>
      </c>
    </row>
    <row r="21" spans="1:8" ht="15">
      <c r="A21" s="291" t="s">
        <v>330</v>
      </c>
      <c r="B21" s="8" t="s">
        <v>7</v>
      </c>
      <c r="C21" s="292" t="s">
        <v>880</v>
      </c>
      <c r="D21" s="179" t="s">
        <v>7</v>
      </c>
      <c r="E21" s="179" t="s">
        <v>7</v>
      </c>
      <c r="F21" s="179" t="s">
        <v>7</v>
      </c>
      <c r="G21" s="179" t="s">
        <v>7</v>
      </c>
      <c r="H21" s="179" t="s">
        <v>7</v>
      </c>
    </row>
    <row r="22" spans="1:8" ht="15">
      <c r="A22" s="291" t="s">
        <v>331</v>
      </c>
      <c r="B22" s="8" t="s">
        <v>7</v>
      </c>
      <c r="C22" s="292" t="s">
        <v>881</v>
      </c>
      <c r="D22" s="179" t="s">
        <v>7</v>
      </c>
      <c r="E22" s="179" t="s">
        <v>7</v>
      </c>
      <c r="F22" s="179" t="s">
        <v>7</v>
      </c>
      <c r="G22" s="179" t="s">
        <v>7</v>
      </c>
      <c r="H22" s="179" t="s">
        <v>7</v>
      </c>
    </row>
    <row r="23" spans="1:8" ht="15">
      <c r="A23" s="291" t="s">
        <v>332</v>
      </c>
      <c r="B23" s="373" t="s">
        <v>941</v>
      </c>
      <c r="C23" s="296" t="s">
        <v>882</v>
      </c>
      <c r="D23" s="413">
        <v>20</v>
      </c>
      <c r="E23" s="413">
        <v>20</v>
      </c>
      <c r="F23" s="413">
        <v>20</v>
      </c>
      <c r="G23" s="413" t="s">
        <v>943</v>
      </c>
      <c r="H23" s="179" t="s">
        <v>7</v>
      </c>
    </row>
    <row r="24" spans="1:8" ht="15">
      <c r="A24" s="291" t="s">
        <v>883</v>
      </c>
      <c r="B24" s="373" t="s">
        <v>942</v>
      </c>
      <c r="C24" s="296" t="s">
        <v>884</v>
      </c>
      <c r="D24" s="413">
        <v>9</v>
      </c>
      <c r="E24" s="413">
        <v>9</v>
      </c>
      <c r="F24" s="413">
        <v>9</v>
      </c>
      <c r="G24" s="413" t="s">
        <v>943</v>
      </c>
      <c r="H24" s="179" t="s">
        <v>7</v>
      </c>
    </row>
    <row r="25" spans="1:8" ht="15">
      <c r="A25" s="291" t="s">
        <v>885</v>
      </c>
      <c r="B25" s="8" t="s">
        <v>7</v>
      </c>
      <c r="C25" s="292" t="s">
        <v>886</v>
      </c>
      <c r="D25" s="179" t="s">
        <v>7</v>
      </c>
      <c r="E25" s="179" t="s">
        <v>7</v>
      </c>
      <c r="F25" s="179" t="s">
        <v>7</v>
      </c>
      <c r="G25" s="179" t="s">
        <v>7</v>
      </c>
      <c r="H25" s="179" t="s">
        <v>7</v>
      </c>
    </row>
    <row r="26" spans="1:8" ht="15">
      <c r="A26" s="291" t="s">
        <v>887</v>
      </c>
      <c r="B26" s="8" t="s">
        <v>7</v>
      </c>
      <c r="C26" s="292" t="s">
        <v>888</v>
      </c>
      <c r="D26" s="179" t="s">
        <v>7</v>
      </c>
      <c r="E26" s="179" t="s">
        <v>7</v>
      </c>
      <c r="F26" s="179" t="s">
        <v>7</v>
      </c>
      <c r="G26" s="179" t="s">
        <v>7</v>
      </c>
      <c r="H26" s="179" t="s">
        <v>7</v>
      </c>
    </row>
    <row r="27" spans="1:8" ht="15">
      <c r="A27" s="291" t="s">
        <v>889</v>
      </c>
      <c r="B27" s="8" t="s">
        <v>7</v>
      </c>
      <c r="C27" s="292" t="s">
        <v>890</v>
      </c>
      <c r="D27" s="179" t="s">
        <v>7</v>
      </c>
      <c r="E27" s="179" t="s">
        <v>7</v>
      </c>
      <c r="F27" s="179" t="s">
        <v>7</v>
      </c>
      <c r="G27" s="179" t="s">
        <v>7</v>
      </c>
      <c r="H27" s="179" t="s">
        <v>7</v>
      </c>
    </row>
    <row r="28" spans="1:8" ht="15">
      <c r="A28" s="291" t="s">
        <v>891</v>
      </c>
      <c r="B28" s="8" t="s">
        <v>7</v>
      </c>
      <c r="C28" s="292" t="s">
        <v>892</v>
      </c>
      <c r="D28" s="179" t="s">
        <v>7</v>
      </c>
      <c r="E28" s="179" t="s">
        <v>7</v>
      </c>
      <c r="F28" s="179" t="s">
        <v>7</v>
      </c>
      <c r="G28" s="179" t="s">
        <v>7</v>
      </c>
      <c r="H28" s="179" t="s">
        <v>7</v>
      </c>
    </row>
    <row r="29" spans="1:8" ht="15">
      <c r="A29" s="291" t="s">
        <v>893</v>
      </c>
      <c r="B29" s="8" t="s">
        <v>7</v>
      </c>
      <c r="C29" s="292" t="s">
        <v>894</v>
      </c>
      <c r="D29" s="179" t="s">
        <v>7</v>
      </c>
      <c r="E29" s="179" t="s">
        <v>7</v>
      </c>
      <c r="F29" s="179" t="s">
        <v>7</v>
      </c>
      <c r="G29" s="179" t="s">
        <v>7</v>
      </c>
      <c r="H29" s="179" t="s">
        <v>7</v>
      </c>
    </row>
    <row r="30" spans="1:8" ht="15">
      <c r="A30" s="291" t="s">
        <v>895</v>
      </c>
      <c r="B30" s="8" t="s">
        <v>7</v>
      </c>
      <c r="C30" s="292" t="s">
        <v>896</v>
      </c>
      <c r="D30" s="179" t="s">
        <v>7</v>
      </c>
      <c r="E30" s="179" t="s">
        <v>7</v>
      </c>
      <c r="F30" s="179" t="s">
        <v>7</v>
      </c>
      <c r="G30" s="179" t="s">
        <v>7</v>
      </c>
      <c r="H30" s="179" t="s">
        <v>7</v>
      </c>
    </row>
    <row r="31" spans="1:8" ht="15">
      <c r="A31" s="291" t="s">
        <v>897</v>
      </c>
      <c r="B31" s="8" t="s">
        <v>7</v>
      </c>
      <c r="C31" s="292" t="s">
        <v>898</v>
      </c>
      <c r="D31" s="179" t="s">
        <v>7</v>
      </c>
      <c r="E31" s="179" t="s">
        <v>7</v>
      </c>
      <c r="F31" s="179" t="s">
        <v>7</v>
      </c>
      <c r="G31" s="179" t="s">
        <v>7</v>
      </c>
      <c r="H31" s="179" t="s">
        <v>7</v>
      </c>
    </row>
    <row r="32" spans="1:8" ht="15">
      <c r="A32" s="291" t="s">
        <v>899</v>
      </c>
      <c r="B32" s="8" t="s">
        <v>7</v>
      </c>
      <c r="C32" s="292" t="s">
        <v>900</v>
      </c>
      <c r="D32" s="179" t="s">
        <v>7</v>
      </c>
      <c r="E32" s="179" t="s">
        <v>7</v>
      </c>
      <c r="F32" s="179" t="s">
        <v>7</v>
      </c>
      <c r="G32" s="179" t="s">
        <v>7</v>
      </c>
      <c r="H32" s="179" t="s">
        <v>7</v>
      </c>
    </row>
    <row r="33" spans="1:8" ht="15">
      <c r="A33" s="291" t="s">
        <v>901</v>
      </c>
      <c r="B33" s="8" t="s">
        <v>7</v>
      </c>
      <c r="C33" s="292" t="s">
        <v>902</v>
      </c>
      <c r="D33" s="179" t="s">
        <v>7</v>
      </c>
      <c r="E33" s="179" t="s">
        <v>7</v>
      </c>
      <c r="F33" s="179" t="s">
        <v>7</v>
      </c>
      <c r="G33" s="179" t="s">
        <v>7</v>
      </c>
      <c r="H33" s="179" t="s">
        <v>7</v>
      </c>
    </row>
    <row r="34" spans="1:8" ht="15">
      <c r="A34" s="291" t="s">
        <v>903</v>
      </c>
      <c r="B34" s="8" t="s">
        <v>7</v>
      </c>
      <c r="C34" s="292" t="s">
        <v>904</v>
      </c>
      <c r="D34" s="179" t="s">
        <v>7</v>
      </c>
      <c r="E34" s="179" t="s">
        <v>7</v>
      </c>
      <c r="F34" s="179" t="s">
        <v>7</v>
      </c>
      <c r="G34" s="179" t="s">
        <v>7</v>
      </c>
      <c r="H34" s="179" t="s">
        <v>7</v>
      </c>
    </row>
    <row r="35" spans="1:8" ht="15">
      <c r="A35" s="291" t="s">
        <v>905</v>
      </c>
      <c r="B35" s="8" t="s">
        <v>7</v>
      </c>
      <c r="C35" s="292" t="s">
        <v>906</v>
      </c>
      <c r="D35" s="179" t="s">
        <v>7</v>
      </c>
      <c r="E35" s="179" t="s">
        <v>7</v>
      </c>
      <c r="F35" s="179" t="s">
        <v>7</v>
      </c>
      <c r="G35" s="179" t="s">
        <v>7</v>
      </c>
      <c r="H35" s="179" t="s">
        <v>7</v>
      </c>
    </row>
    <row r="36" spans="1:8" ht="15">
      <c r="A36" s="291" t="s">
        <v>907</v>
      </c>
      <c r="B36" s="8" t="s">
        <v>7</v>
      </c>
      <c r="C36" s="293" t="s">
        <v>908</v>
      </c>
      <c r="D36" s="179" t="s">
        <v>7</v>
      </c>
      <c r="E36" s="179" t="s">
        <v>7</v>
      </c>
      <c r="F36" s="179" t="s">
        <v>7</v>
      </c>
      <c r="G36" s="179" t="s">
        <v>7</v>
      </c>
      <c r="H36" s="179" t="s">
        <v>7</v>
      </c>
    </row>
    <row r="37" spans="1:8" ht="15">
      <c r="A37" s="291" t="s">
        <v>909</v>
      </c>
      <c r="B37" s="8" t="s">
        <v>7</v>
      </c>
      <c r="C37" s="293" t="s">
        <v>910</v>
      </c>
      <c r="D37" s="179" t="s">
        <v>7</v>
      </c>
      <c r="E37" s="179" t="s">
        <v>7</v>
      </c>
      <c r="F37" s="179" t="s">
        <v>7</v>
      </c>
      <c r="G37" s="179" t="s">
        <v>7</v>
      </c>
      <c r="H37" s="179" t="s">
        <v>7</v>
      </c>
    </row>
    <row r="38" spans="1:8" ht="15">
      <c r="A38" s="291" t="s">
        <v>911</v>
      </c>
      <c r="B38" s="8" t="s">
        <v>7</v>
      </c>
      <c r="C38" s="293" t="s">
        <v>912</v>
      </c>
      <c r="D38" s="179" t="s">
        <v>7</v>
      </c>
      <c r="E38" s="179" t="s">
        <v>7</v>
      </c>
      <c r="F38" s="179" t="s">
        <v>7</v>
      </c>
      <c r="G38" s="179" t="s">
        <v>7</v>
      </c>
      <c r="H38" s="179" t="s">
        <v>7</v>
      </c>
    </row>
    <row r="39" spans="1:8" ht="15">
      <c r="A39" s="291" t="s">
        <v>913</v>
      </c>
      <c r="B39" s="8" t="s">
        <v>7</v>
      </c>
      <c r="C39" s="293" t="s">
        <v>914</v>
      </c>
      <c r="D39" s="179" t="s">
        <v>7</v>
      </c>
      <c r="E39" s="179" t="s">
        <v>7</v>
      </c>
      <c r="F39" s="179" t="s">
        <v>7</v>
      </c>
      <c r="G39" s="179" t="s">
        <v>7</v>
      </c>
      <c r="H39" s="179" t="s">
        <v>7</v>
      </c>
    </row>
    <row r="40" spans="1:8" ht="25.5">
      <c r="A40" s="291" t="s">
        <v>915</v>
      </c>
      <c r="B40" s="8" t="s">
        <v>7</v>
      </c>
      <c r="C40" s="293" t="s">
        <v>916</v>
      </c>
      <c r="D40" s="179" t="s">
        <v>7</v>
      </c>
      <c r="E40" s="179" t="s">
        <v>7</v>
      </c>
      <c r="F40" s="179" t="s">
        <v>7</v>
      </c>
      <c r="G40" s="179" t="s">
        <v>7</v>
      </c>
      <c r="H40" s="179" t="s">
        <v>7</v>
      </c>
    </row>
    <row r="41" spans="1:8" ht="25.5">
      <c r="A41" s="291" t="s">
        <v>917</v>
      </c>
      <c r="B41" s="8" t="s">
        <v>7</v>
      </c>
      <c r="C41" s="293" t="s">
        <v>918</v>
      </c>
      <c r="D41" s="179" t="s">
        <v>7</v>
      </c>
      <c r="E41" s="179" t="s">
        <v>7</v>
      </c>
      <c r="F41" s="179" t="s">
        <v>7</v>
      </c>
      <c r="G41" s="179" t="s">
        <v>7</v>
      </c>
      <c r="H41" s="179" t="s">
        <v>7</v>
      </c>
    </row>
    <row r="42" spans="1:8" ht="15">
      <c r="A42" s="3" t="s">
        <v>19</v>
      </c>
      <c r="B42" s="19"/>
      <c r="C42" s="179"/>
      <c r="D42" s="179" t="s">
        <v>7</v>
      </c>
      <c r="E42" s="179" t="s">
        <v>7</v>
      </c>
      <c r="F42" s="179" t="s">
        <v>7</v>
      </c>
      <c r="G42" s="179" t="s">
        <v>7</v>
      </c>
      <c r="H42" s="179" t="s">
        <v>7</v>
      </c>
    </row>
    <row r="45" spans="1:8" ht="12.75" customHeight="1">
      <c r="A45" s="182"/>
      <c r="B45" s="182"/>
      <c r="C45" s="182"/>
      <c r="D45" s="182"/>
      <c r="F45" s="770" t="s">
        <v>13</v>
      </c>
      <c r="G45" s="770"/>
      <c r="H45" s="770"/>
    </row>
    <row r="46" spans="1:8" ht="12.75" customHeight="1">
      <c r="A46" s="182"/>
      <c r="B46" s="182"/>
      <c r="C46" s="182"/>
      <c r="D46" s="182"/>
      <c r="F46" s="770" t="s">
        <v>14</v>
      </c>
      <c r="G46" s="770"/>
      <c r="H46" s="770"/>
    </row>
    <row r="47" spans="1:7" ht="12.75" customHeight="1">
      <c r="A47" s="182"/>
      <c r="B47" s="182"/>
      <c r="C47" s="182"/>
      <c r="D47" s="182"/>
      <c r="G47" s="183" t="s">
        <v>89</v>
      </c>
    </row>
    <row r="48" spans="1:7" ht="12.75">
      <c r="A48" s="182" t="s">
        <v>12</v>
      </c>
      <c r="C48" s="182"/>
      <c r="D48" s="182"/>
      <c r="G48" s="184" t="s">
        <v>86</v>
      </c>
    </row>
  </sheetData>
  <sheetProtection/>
  <mergeCells count="12">
    <mergeCell ref="H6:H7"/>
    <mergeCell ref="F45:H45"/>
    <mergeCell ref="F46:H46"/>
    <mergeCell ref="A5:B5"/>
    <mergeCell ref="A1:G1"/>
    <mergeCell ref="A2:G2"/>
    <mergeCell ref="A4:G4"/>
    <mergeCell ref="A6:A7"/>
    <mergeCell ref="B6:B7"/>
    <mergeCell ref="C6:C7"/>
    <mergeCell ref="F6:G6"/>
    <mergeCell ref="D6:E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SheetLayoutView="84" zoomScalePageLayoutView="0" workbookViewId="0" topLeftCell="A1">
      <selection activeCell="Q9" sqref="Q9"/>
    </sheetView>
  </sheetViews>
  <sheetFormatPr defaultColWidth="9.140625" defaultRowHeight="12.75"/>
  <cols>
    <col min="1" max="1" width="6.421875" style="299" customWidth="1"/>
    <col min="2" max="2" width="15.421875" style="299" customWidth="1"/>
    <col min="3" max="3" width="15.28125" style="299" customWidth="1"/>
    <col min="4" max="5" width="15.421875" style="299" customWidth="1"/>
    <col min="6" max="9" width="15.7109375" style="299" customWidth="1"/>
    <col min="10" max="10" width="15.421875" style="299" customWidth="1"/>
    <col min="11" max="11" width="20.00390625" style="299" customWidth="1"/>
    <col min="12" max="12" width="14.28125" style="299" customWidth="1"/>
    <col min="13" max="16384" width="9.140625" style="299" customWidth="1"/>
  </cols>
  <sheetData>
    <row r="1" spans="1:12" ht="18">
      <c r="A1" s="826" t="s">
        <v>0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503" t="s">
        <v>539</v>
      </c>
    </row>
    <row r="2" spans="1:11" ht="21">
      <c r="A2" s="825" t="s">
        <v>656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</row>
    <row r="3" spans="1:11" ht="1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8">
      <c r="A4" s="826" t="s">
        <v>538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</row>
    <row r="5" spans="1:12" ht="15">
      <c r="A5" s="701" t="s">
        <v>919</v>
      </c>
      <c r="B5" s="701"/>
      <c r="C5" s="411"/>
      <c r="D5" s="411"/>
      <c r="E5" s="411"/>
      <c r="F5" s="411"/>
      <c r="G5" s="411"/>
      <c r="H5" s="411"/>
      <c r="I5" s="411"/>
      <c r="J5" s="827" t="s">
        <v>826</v>
      </c>
      <c r="K5" s="827"/>
      <c r="L5" s="827"/>
    </row>
    <row r="6" spans="1:12" ht="21.75" customHeight="1">
      <c r="A6" s="823" t="s">
        <v>2</v>
      </c>
      <c r="B6" s="823" t="s">
        <v>39</v>
      </c>
      <c r="C6" s="710" t="s">
        <v>481</v>
      </c>
      <c r="D6" s="711"/>
      <c r="E6" s="712"/>
      <c r="F6" s="710" t="s">
        <v>487</v>
      </c>
      <c r="G6" s="711"/>
      <c r="H6" s="711"/>
      <c r="I6" s="712"/>
      <c r="J6" s="713" t="s">
        <v>489</v>
      </c>
      <c r="K6" s="713"/>
      <c r="L6" s="713"/>
    </row>
    <row r="7" spans="1:12" ht="29.25" customHeight="1">
      <c r="A7" s="824"/>
      <c r="B7" s="824"/>
      <c r="C7" s="412" t="s">
        <v>222</v>
      </c>
      <c r="D7" s="412" t="s">
        <v>483</v>
      </c>
      <c r="E7" s="412" t="s">
        <v>488</v>
      </c>
      <c r="F7" s="412" t="s">
        <v>222</v>
      </c>
      <c r="G7" s="412" t="s">
        <v>482</v>
      </c>
      <c r="H7" s="412" t="s">
        <v>484</v>
      </c>
      <c r="I7" s="412" t="s">
        <v>488</v>
      </c>
      <c r="J7" s="24" t="s">
        <v>485</v>
      </c>
      <c r="K7" s="24" t="s">
        <v>486</v>
      </c>
      <c r="L7" s="412" t="s">
        <v>488</v>
      </c>
    </row>
    <row r="8" spans="1:12" ht="15">
      <c r="A8" s="413" t="s">
        <v>273</v>
      </c>
      <c r="B8" s="413" t="s">
        <v>274</v>
      </c>
      <c r="C8" s="413" t="s">
        <v>275</v>
      </c>
      <c r="D8" s="413" t="s">
        <v>276</v>
      </c>
      <c r="E8" s="413" t="s">
        <v>277</v>
      </c>
      <c r="F8" s="413" t="s">
        <v>278</v>
      </c>
      <c r="G8" s="413" t="s">
        <v>279</v>
      </c>
      <c r="H8" s="413" t="s">
        <v>280</v>
      </c>
      <c r="I8" s="413" t="s">
        <v>299</v>
      </c>
      <c r="J8" s="413" t="s">
        <v>300</v>
      </c>
      <c r="K8" s="413" t="s">
        <v>301</v>
      </c>
      <c r="L8" s="413" t="s">
        <v>329</v>
      </c>
    </row>
    <row r="9" spans="1:12" ht="30">
      <c r="A9" s="295" t="s">
        <v>273</v>
      </c>
      <c r="B9" s="296" t="s">
        <v>868</v>
      </c>
      <c r="C9" s="414"/>
      <c r="D9" s="414"/>
      <c r="E9" s="414"/>
      <c r="F9" s="414">
        <v>28</v>
      </c>
      <c r="G9" s="414">
        <v>1180</v>
      </c>
      <c r="H9" s="414" t="s">
        <v>977</v>
      </c>
      <c r="I9" s="414">
        <v>15200</v>
      </c>
      <c r="J9" s="414">
        <v>1</v>
      </c>
      <c r="K9" s="414"/>
      <c r="L9" s="414">
        <v>7000</v>
      </c>
    </row>
    <row r="10" spans="1:12" ht="15">
      <c r="A10" s="295" t="s">
        <v>274</v>
      </c>
      <c r="B10" s="296" t="s">
        <v>869</v>
      </c>
      <c r="C10" s="414">
        <v>2917</v>
      </c>
      <c r="D10" s="414">
        <v>0</v>
      </c>
      <c r="E10" s="414">
        <v>0</v>
      </c>
      <c r="F10" s="414">
        <v>39</v>
      </c>
      <c r="G10" s="414">
        <v>3710</v>
      </c>
      <c r="H10" s="414" t="s">
        <v>978</v>
      </c>
      <c r="I10" s="414">
        <v>0</v>
      </c>
      <c r="J10" s="414">
        <v>0</v>
      </c>
      <c r="K10" s="414">
        <v>0</v>
      </c>
      <c r="L10" s="414">
        <v>0</v>
      </c>
    </row>
    <row r="11" spans="1:12" ht="15">
      <c r="A11" s="295" t="s">
        <v>275</v>
      </c>
      <c r="B11" s="296" t="s">
        <v>870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</row>
    <row r="12" spans="1:12" ht="30">
      <c r="A12" s="295" t="s">
        <v>276</v>
      </c>
      <c r="B12" s="296" t="s">
        <v>871</v>
      </c>
      <c r="C12" s="414">
        <v>2</v>
      </c>
      <c r="D12" s="414">
        <v>2</v>
      </c>
      <c r="E12" s="414">
        <v>21000</v>
      </c>
      <c r="F12" s="414">
        <v>2</v>
      </c>
      <c r="G12" s="414">
        <v>178</v>
      </c>
      <c r="H12" s="414" t="s">
        <v>979</v>
      </c>
      <c r="I12" s="414" t="s">
        <v>980</v>
      </c>
      <c r="J12" s="414" t="s">
        <v>981</v>
      </c>
      <c r="K12" s="414" t="s">
        <v>981</v>
      </c>
      <c r="L12" s="414" t="s">
        <v>981</v>
      </c>
    </row>
    <row r="13" spans="1:12" ht="15">
      <c r="A13" s="295" t="s">
        <v>277</v>
      </c>
      <c r="B13" s="296" t="s">
        <v>872</v>
      </c>
      <c r="C13" s="414">
        <v>0</v>
      </c>
      <c r="D13" s="414">
        <v>0</v>
      </c>
      <c r="E13" s="414">
        <v>0</v>
      </c>
      <c r="F13" s="414">
        <v>0</v>
      </c>
      <c r="G13" s="414">
        <v>0</v>
      </c>
      <c r="H13" s="414">
        <v>0</v>
      </c>
      <c r="I13" s="414">
        <v>0</v>
      </c>
      <c r="J13" s="414">
        <v>0</v>
      </c>
      <c r="K13" s="414">
        <v>0</v>
      </c>
      <c r="L13" s="414">
        <v>0</v>
      </c>
    </row>
    <row r="14" spans="1:12" ht="15">
      <c r="A14" s="295" t="s">
        <v>278</v>
      </c>
      <c r="B14" s="296" t="s">
        <v>873</v>
      </c>
      <c r="C14" s="414">
        <v>0</v>
      </c>
      <c r="D14" s="414">
        <v>0</v>
      </c>
      <c r="E14" s="414">
        <v>0</v>
      </c>
      <c r="F14" s="414">
        <v>0</v>
      </c>
      <c r="G14" s="414">
        <v>0</v>
      </c>
      <c r="H14" s="414">
        <v>0</v>
      </c>
      <c r="I14" s="414">
        <v>0</v>
      </c>
      <c r="J14" s="414">
        <v>0</v>
      </c>
      <c r="K14" s="414">
        <v>0</v>
      </c>
      <c r="L14" s="414">
        <v>0</v>
      </c>
    </row>
    <row r="15" spans="1:12" ht="60">
      <c r="A15" s="295" t="s">
        <v>279</v>
      </c>
      <c r="B15" s="296" t="s">
        <v>874</v>
      </c>
      <c r="C15" s="414">
        <v>3</v>
      </c>
      <c r="D15" s="414">
        <v>100</v>
      </c>
      <c r="E15" s="414">
        <v>3000</v>
      </c>
      <c r="F15" s="414">
        <v>55</v>
      </c>
      <c r="G15" s="414">
        <v>2285</v>
      </c>
      <c r="H15" s="414" t="s">
        <v>982</v>
      </c>
      <c r="I15" s="414">
        <v>34275</v>
      </c>
      <c r="J15" s="414">
        <v>8</v>
      </c>
      <c r="K15" s="414">
        <v>0</v>
      </c>
      <c r="L15" s="414">
        <v>3500</v>
      </c>
    </row>
    <row r="16" spans="1:12" ht="15">
      <c r="A16" s="295" t="s">
        <v>280</v>
      </c>
      <c r="B16" s="296" t="s">
        <v>875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</row>
    <row r="17" spans="1:12" ht="15">
      <c r="A17" s="295" t="s">
        <v>299</v>
      </c>
      <c r="B17" s="296" t="s">
        <v>876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</row>
    <row r="18" spans="1:12" ht="15">
      <c r="A18" s="295" t="s">
        <v>300</v>
      </c>
      <c r="B18" s="296" t="s">
        <v>877</v>
      </c>
      <c r="C18" s="414">
        <v>910</v>
      </c>
      <c r="D18" s="414">
        <v>0</v>
      </c>
      <c r="E18" s="414">
        <v>0</v>
      </c>
      <c r="F18" s="414">
        <v>0</v>
      </c>
      <c r="G18" s="414">
        <v>0</v>
      </c>
      <c r="H18" s="414">
        <v>0</v>
      </c>
      <c r="I18" s="414">
        <v>0</v>
      </c>
      <c r="J18" s="414">
        <v>0</v>
      </c>
      <c r="K18" s="414">
        <v>0</v>
      </c>
      <c r="L18" s="414">
        <v>0</v>
      </c>
    </row>
    <row r="19" spans="1:12" ht="15">
      <c r="A19" s="295" t="s">
        <v>301</v>
      </c>
      <c r="B19" s="296" t="s">
        <v>878</v>
      </c>
      <c r="C19" s="414">
        <v>0</v>
      </c>
      <c r="D19" s="414">
        <v>0</v>
      </c>
      <c r="E19" s="414">
        <v>0</v>
      </c>
      <c r="F19" s="414">
        <v>0</v>
      </c>
      <c r="G19" s="414">
        <v>0</v>
      </c>
      <c r="H19" s="414">
        <v>0</v>
      </c>
      <c r="I19" s="414">
        <v>0</v>
      </c>
      <c r="J19" s="414">
        <v>0</v>
      </c>
      <c r="K19" s="414">
        <v>0</v>
      </c>
      <c r="L19" s="414">
        <v>0</v>
      </c>
    </row>
    <row r="20" spans="1:12" ht="15">
      <c r="A20" s="295" t="s">
        <v>329</v>
      </c>
      <c r="B20" s="296" t="s">
        <v>879</v>
      </c>
      <c r="C20" s="414">
        <v>1</v>
      </c>
      <c r="D20" s="414">
        <v>23</v>
      </c>
      <c r="E20" s="414">
        <v>460</v>
      </c>
      <c r="F20" s="414">
        <v>1</v>
      </c>
      <c r="G20" s="414">
        <v>23</v>
      </c>
      <c r="H20" s="414" t="s">
        <v>983</v>
      </c>
      <c r="I20" s="414">
        <v>460</v>
      </c>
      <c r="J20" s="414">
        <v>0</v>
      </c>
      <c r="K20" s="414">
        <v>0</v>
      </c>
      <c r="L20" s="414">
        <v>0</v>
      </c>
    </row>
    <row r="21" spans="1:12" ht="15">
      <c r="A21" s="295" t="s">
        <v>330</v>
      </c>
      <c r="B21" s="296" t="s">
        <v>880</v>
      </c>
      <c r="C21" s="414">
        <v>0</v>
      </c>
      <c r="D21" s="414">
        <v>0</v>
      </c>
      <c r="E21" s="414">
        <v>0</v>
      </c>
      <c r="F21" s="414">
        <v>1</v>
      </c>
      <c r="G21" s="414">
        <v>155</v>
      </c>
      <c r="H21" s="414" t="s">
        <v>984</v>
      </c>
      <c r="I21" s="414">
        <v>7700</v>
      </c>
      <c r="J21" s="414">
        <v>0</v>
      </c>
      <c r="K21" s="414">
        <v>0</v>
      </c>
      <c r="L21" s="414">
        <v>0</v>
      </c>
    </row>
    <row r="22" spans="1:12" ht="45">
      <c r="A22" s="295" t="s">
        <v>331</v>
      </c>
      <c r="B22" s="296" t="s">
        <v>881</v>
      </c>
      <c r="C22" s="414">
        <v>0</v>
      </c>
      <c r="D22" s="414">
        <v>0</v>
      </c>
      <c r="E22" s="414">
        <v>0</v>
      </c>
      <c r="F22" s="414">
        <v>71</v>
      </c>
      <c r="G22" s="414">
        <v>1589</v>
      </c>
      <c r="H22" s="414" t="s">
        <v>985</v>
      </c>
      <c r="I22" s="414">
        <v>24560</v>
      </c>
      <c r="J22" s="414">
        <v>0</v>
      </c>
      <c r="K22" s="414">
        <v>0</v>
      </c>
      <c r="L22" s="414">
        <v>0</v>
      </c>
    </row>
    <row r="23" spans="1:12" ht="15">
      <c r="A23" s="295" t="s">
        <v>332</v>
      </c>
      <c r="B23" s="296" t="s">
        <v>882</v>
      </c>
      <c r="C23" s="414"/>
      <c r="D23" s="414"/>
      <c r="E23" s="414"/>
      <c r="F23" s="414">
        <v>8</v>
      </c>
      <c r="G23" s="414">
        <v>549</v>
      </c>
      <c r="H23" s="414" t="s">
        <v>986</v>
      </c>
      <c r="I23" s="414">
        <v>10300</v>
      </c>
      <c r="J23" s="414">
        <v>0</v>
      </c>
      <c r="K23" s="414">
        <v>0</v>
      </c>
      <c r="L23" s="414">
        <v>0</v>
      </c>
    </row>
    <row r="24" spans="1:12" ht="15">
      <c r="A24" s="295" t="s">
        <v>883</v>
      </c>
      <c r="B24" s="296" t="s">
        <v>884</v>
      </c>
      <c r="C24" s="414">
        <v>15</v>
      </c>
      <c r="D24" s="414">
        <v>955</v>
      </c>
      <c r="E24" s="414">
        <v>28650</v>
      </c>
      <c r="F24" s="414">
        <v>0</v>
      </c>
      <c r="G24" s="414">
        <v>85</v>
      </c>
      <c r="H24" s="414" t="s">
        <v>987</v>
      </c>
      <c r="I24" s="414">
        <v>1020</v>
      </c>
      <c r="J24" s="414">
        <v>0</v>
      </c>
      <c r="K24" s="414">
        <v>0</v>
      </c>
      <c r="L24" s="414">
        <v>0</v>
      </c>
    </row>
    <row r="25" spans="1:12" ht="15">
      <c r="A25" s="295" t="s">
        <v>885</v>
      </c>
      <c r="B25" s="296" t="s">
        <v>886</v>
      </c>
      <c r="C25" s="414">
        <v>0</v>
      </c>
      <c r="D25" s="414">
        <v>0</v>
      </c>
      <c r="E25" s="414">
        <v>0</v>
      </c>
      <c r="F25" s="414">
        <v>0</v>
      </c>
      <c r="G25" s="414">
        <v>0</v>
      </c>
      <c r="H25" s="414">
        <v>0</v>
      </c>
      <c r="I25" s="414">
        <v>0</v>
      </c>
      <c r="J25" s="414">
        <v>0</v>
      </c>
      <c r="K25" s="414">
        <v>0</v>
      </c>
      <c r="L25" s="414">
        <v>0</v>
      </c>
    </row>
    <row r="26" spans="1:12" ht="15">
      <c r="A26" s="295" t="s">
        <v>887</v>
      </c>
      <c r="B26" s="296" t="s">
        <v>888</v>
      </c>
      <c r="C26" s="414">
        <v>0</v>
      </c>
      <c r="D26" s="414">
        <v>0</v>
      </c>
      <c r="E26" s="414">
        <v>0</v>
      </c>
      <c r="F26" s="414">
        <v>0</v>
      </c>
      <c r="G26" s="414">
        <v>0</v>
      </c>
      <c r="H26" s="414">
        <v>0</v>
      </c>
      <c r="I26" s="414">
        <v>0</v>
      </c>
      <c r="J26" s="414">
        <v>0</v>
      </c>
      <c r="K26" s="414">
        <v>0</v>
      </c>
      <c r="L26" s="414">
        <v>0</v>
      </c>
    </row>
    <row r="27" spans="1:12" ht="60">
      <c r="A27" s="295" t="s">
        <v>889</v>
      </c>
      <c r="B27" s="296" t="s">
        <v>890</v>
      </c>
      <c r="C27" s="414"/>
      <c r="D27" s="414"/>
      <c r="E27" s="414"/>
      <c r="F27" s="414">
        <v>25</v>
      </c>
      <c r="G27" s="414">
        <v>1975</v>
      </c>
      <c r="H27" s="414" t="s">
        <v>988</v>
      </c>
      <c r="I27" s="414"/>
      <c r="J27" s="414"/>
      <c r="K27" s="414"/>
      <c r="L27" s="414"/>
    </row>
    <row r="28" spans="1:12" ht="30">
      <c r="A28" s="295" t="s">
        <v>891</v>
      </c>
      <c r="B28" s="296" t="s">
        <v>892</v>
      </c>
      <c r="C28" s="414">
        <v>1018</v>
      </c>
      <c r="D28" s="414">
        <v>1702</v>
      </c>
      <c r="E28" s="414"/>
      <c r="F28" s="414">
        <v>2981</v>
      </c>
      <c r="G28" s="414">
        <v>14837705</v>
      </c>
      <c r="H28" s="414" t="s">
        <v>989</v>
      </c>
      <c r="I28" s="414"/>
      <c r="J28" s="414" t="s">
        <v>990</v>
      </c>
      <c r="K28" s="414">
        <v>0</v>
      </c>
      <c r="L28" s="414">
        <v>0</v>
      </c>
    </row>
    <row r="29" spans="1:12" ht="30">
      <c r="A29" s="295" t="s">
        <v>893</v>
      </c>
      <c r="B29" s="296" t="s">
        <v>894</v>
      </c>
      <c r="C29" s="414"/>
      <c r="D29" s="414"/>
      <c r="E29" s="414"/>
      <c r="F29" s="414">
        <v>90</v>
      </c>
      <c r="G29" s="414">
        <v>4954</v>
      </c>
      <c r="H29" s="414" t="s">
        <v>991</v>
      </c>
      <c r="I29" s="414">
        <v>9450</v>
      </c>
      <c r="J29" s="414"/>
      <c r="K29" s="414"/>
      <c r="L29" s="414"/>
    </row>
    <row r="30" spans="1:12" ht="15">
      <c r="A30" s="295" t="s">
        <v>895</v>
      </c>
      <c r="B30" s="296" t="s">
        <v>896</v>
      </c>
      <c r="C30" s="414">
        <v>0</v>
      </c>
      <c r="D30" s="414">
        <v>0</v>
      </c>
      <c r="E30" s="414">
        <v>0</v>
      </c>
      <c r="F30" s="414">
        <v>0</v>
      </c>
      <c r="G30" s="414">
        <v>0</v>
      </c>
      <c r="H30" s="414">
        <v>0</v>
      </c>
      <c r="I30" s="414">
        <v>0</v>
      </c>
      <c r="J30" s="414">
        <v>0</v>
      </c>
      <c r="K30" s="414">
        <v>0</v>
      </c>
      <c r="L30" s="414">
        <v>0</v>
      </c>
    </row>
    <row r="31" spans="1:12" ht="15">
      <c r="A31" s="295" t="s">
        <v>897</v>
      </c>
      <c r="B31" s="296" t="s">
        <v>898</v>
      </c>
      <c r="C31" s="414">
        <v>0</v>
      </c>
      <c r="D31" s="414">
        <v>0</v>
      </c>
      <c r="E31" s="414">
        <v>0</v>
      </c>
      <c r="F31" s="414">
        <v>0</v>
      </c>
      <c r="G31" s="414">
        <v>0</v>
      </c>
      <c r="H31" s="414">
        <v>0</v>
      </c>
      <c r="I31" s="414">
        <v>0</v>
      </c>
      <c r="J31" s="414">
        <v>0</v>
      </c>
      <c r="K31" s="414">
        <v>0</v>
      </c>
      <c r="L31" s="414">
        <v>0</v>
      </c>
    </row>
    <row r="32" spans="1:12" ht="15">
      <c r="A32" s="295" t="s">
        <v>899</v>
      </c>
      <c r="B32" s="296" t="s">
        <v>900</v>
      </c>
      <c r="C32" s="414"/>
      <c r="D32" s="414"/>
      <c r="E32" s="414"/>
      <c r="F32" s="414">
        <v>20</v>
      </c>
      <c r="G32" s="414">
        <v>323</v>
      </c>
      <c r="H32" s="414" t="s">
        <v>992</v>
      </c>
      <c r="I32" s="414">
        <v>3230</v>
      </c>
      <c r="J32" s="414"/>
      <c r="K32" s="414"/>
      <c r="L32" s="414"/>
    </row>
    <row r="33" spans="1:12" ht="15">
      <c r="A33" s="295" t="s">
        <v>901</v>
      </c>
      <c r="B33" s="296" t="s">
        <v>902</v>
      </c>
      <c r="C33" s="414">
        <v>0</v>
      </c>
      <c r="D33" s="414">
        <v>0</v>
      </c>
      <c r="E33" s="414">
        <v>0</v>
      </c>
      <c r="F33" s="414">
        <v>0</v>
      </c>
      <c r="G33" s="414">
        <v>0</v>
      </c>
      <c r="H33" s="414">
        <v>0</v>
      </c>
      <c r="I33" s="414">
        <v>0</v>
      </c>
      <c r="J33" s="414">
        <v>0</v>
      </c>
      <c r="K33" s="414">
        <v>0</v>
      </c>
      <c r="L33" s="414">
        <v>0</v>
      </c>
    </row>
    <row r="34" spans="1:12" ht="15">
      <c r="A34" s="295" t="s">
        <v>903</v>
      </c>
      <c r="B34" s="296" t="s">
        <v>904</v>
      </c>
      <c r="C34" s="414">
        <v>0</v>
      </c>
      <c r="D34" s="414">
        <v>0</v>
      </c>
      <c r="E34" s="414">
        <v>0</v>
      </c>
      <c r="F34" s="414">
        <v>0</v>
      </c>
      <c r="G34" s="414">
        <v>0</v>
      </c>
      <c r="H34" s="414">
        <v>0</v>
      </c>
      <c r="I34" s="414">
        <v>0</v>
      </c>
      <c r="J34" s="414">
        <v>0</v>
      </c>
      <c r="K34" s="414">
        <v>0</v>
      </c>
      <c r="L34" s="414">
        <v>0</v>
      </c>
    </row>
    <row r="35" spans="1:12" ht="60">
      <c r="A35" s="295" t="s">
        <v>905</v>
      </c>
      <c r="B35" s="296" t="s">
        <v>906</v>
      </c>
      <c r="C35" s="414"/>
      <c r="D35" s="414"/>
      <c r="E35" s="414"/>
      <c r="F35" s="414">
        <v>37</v>
      </c>
      <c r="G35" s="414">
        <v>2105</v>
      </c>
      <c r="H35" s="414" t="s">
        <v>993</v>
      </c>
      <c r="I35" s="414"/>
      <c r="J35" s="414"/>
      <c r="K35" s="414"/>
      <c r="L35" s="414"/>
    </row>
    <row r="36" spans="1:14" ht="12.75">
      <c r="A36" s="295" t="s">
        <v>907</v>
      </c>
      <c r="B36" s="297" t="s">
        <v>908</v>
      </c>
      <c r="C36" s="307">
        <v>0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N36" s="299" t="s">
        <v>11</v>
      </c>
    </row>
    <row r="37" spans="1:12" ht="12.75">
      <c r="A37" s="295" t="s">
        <v>909</v>
      </c>
      <c r="B37" s="297" t="s">
        <v>910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</row>
    <row r="38" spans="1:12" ht="12.75">
      <c r="A38" s="295" t="s">
        <v>911</v>
      </c>
      <c r="B38" s="297" t="s">
        <v>912</v>
      </c>
      <c r="C38" s="307">
        <v>0</v>
      </c>
      <c r="D38" s="307">
        <v>0</v>
      </c>
      <c r="E38" s="307">
        <v>0</v>
      </c>
      <c r="F38" s="307">
        <v>0</v>
      </c>
      <c r="G38" s="307">
        <v>0</v>
      </c>
      <c r="H38" s="307">
        <v>0</v>
      </c>
      <c r="I38" s="307">
        <v>0</v>
      </c>
      <c r="J38" s="307">
        <v>0</v>
      </c>
      <c r="K38" s="307">
        <v>0</v>
      </c>
      <c r="L38" s="307">
        <v>0</v>
      </c>
    </row>
    <row r="39" spans="1:12" ht="12.75">
      <c r="A39" s="295" t="s">
        <v>913</v>
      </c>
      <c r="B39" s="297" t="s">
        <v>914</v>
      </c>
      <c r="C39" s="307">
        <v>0</v>
      </c>
      <c r="D39" s="307">
        <v>0</v>
      </c>
      <c r="E39" s="307">
        <v>0</v>
      </c>
      <c r="F39" s="307">
        <v>12</v>
      </c>
      <c r="G39" s="307">
        <v>389</v>
      </c>
      <c r="H39" s="307" t="s">
        <v>985</v>
      </c>
      <c r="I39" s="307">
        <v>3890</v>
      </c>
      <c r="J39" s="307">
        <v>0</v>
      </c>
      <c r="K39" s="307">
        <v>0</v>
      </c>
      <c r="L39" s="307">
        <v>0</v>
      </c>
    </row>
    <row r="40" spans="1:12" ht="25.5">
      <c r="A40" s="295" t="s">
        <v>915</v>
      </c>
      <c r="B40" s="297" t="s">
        <v>916</v>
      </c>
      <c r="C40" s="307">
        <v>0</v>
      </c>
      <c r="D40" s="307">
        <v>0</v>
      </c>
      <c r="E40" s="307">
        <v>0</v>
      </c>
      <c r="F40" s="307">
        <v>0</v>
      </c>
      <c r="G40" s="307">
        <v>0</v>
      </c>
      <c r="H40" s="307">
        <v>0</v>
      </c>
      <c r="I40" s="307">
        <v>0</v>
      </c>
      <c r="J40" s="307">
        <v>0</v>
      </c>
      <c r="K40" s="307">
        <v>0</v>
      </c>
      <c r="L40" s="307">
        <v>0</v>
      </c>
    </row>
    <row r="41" spans="1:12" ht="25.5">
      <c r="A41" s="295" t="s">
        <v>917</v>
      </c>
      <c r="B41" s="297" t="s">
        <v>918</v>
      </c>
      <c r="C41" s="307">
        <v>0</v>
      </c>
      <c r="D41" s="307">
        <v>0</v>
      </c>
      <c r="E41" s="307">
        <v>0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</row>
    <row r="42" spans="1:12" ht="12.75">
      <c r="A42" s="229" t="s">
        <v>19</v>
      </c>
      <c r="B42" s="307"/>
      <c r="C42" s="298"/>
      <c r="D42" s="298"/>
      <c r="E42" s="298"/>
      <c r="F42" s="298"/>
      <c r="G42" s="298"/>
      <c r="H42" s="298"/>
      <c r="I42" s="298"/>
      <c r="J42" s="298"/>
      <c r="K42" s="298"/>
      <c r="L42" s="298"/>
    </row>
    <row r="45" spans="1:11" ht="12.75" customHeight="1">
      <c r="A45" s="419"/>
      <c r="B45" s="419"/>
      <c r="C45" s="419"/>
      <c r="D45" s="419"/>
      <c r="E45" s="419"/>
      <c r="F45" s="419"/>
      <c r="K45" s="463" t="s">
        <v>13</v>
      </c>
    </row>
    <row r="46" spans="1:12" ht="12.75" customHeight="1">
      <c r="A46" s="419"/>
      <c r="B46" s="419"/>
      <c r="C46" s="419"/>
      <c r="D46" s="419"/>
      <c r="E46" s="419"/>
      <c r="F46" s="419"/>
      <c r="J46" s="822" t="s">
        <v>14</v>
      </c>
      <c r="K46" s="822"/>
      <c r="L46" s="822"/>
    </row>
    <row r="47" spans="1:6" ht="12.75" customHeight="1">
      <c r="A47" s="419"/>
      <c r="B47" s="419"/>
      <c r="C47" s="419"/>
      <c r="D47" s="419"/>
      <c r="E47" s="419"/>
      <c r="F47" s="419"/>
    </row>
    <row r="48" spans="1:6" ht="12.75">
      <c r="A48" s="419" t="s">
        <v>12</v>
      </c>
      <c r="F48" s="419"/>
    </row>
  </sheetData>
  <sheetProtection/>
  <mergeCells count="11">
    <mergeCell ref="A1:K1"/>
    <mergeCell ref="C6:E6"/>
    <mergeCell ref="F6:I6"/>
    <mergeCell ref="J6:L6"/>
    <mergeCell ref="J46:L46"/>
    <mergeCell ref="A6:A7"/>
    <mergeCell ref="B6:B7"/>
    <mergeCell ref="A2:K2"/>
    <mergeCell ref="A4:K4"/>
    <mergeCell ref="J5:L5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SheetLayoutView="80" zoomScalePageLayoutView="0" workbookViewId="0" topLeftCell="A1">
      <selection activeCell="Q9" sqref="Q9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675" t="s">
        <v>0</v>
      </c>
      <c r="B1" s="675"/>
      <c r="C1" s="675"/>
      <c r="D1" s="675"/>
      <c r="E1" s="675"/>
      <c r="F1" s="675"/>
      <c r="G1" s="675"/>
      <c r="H1" s="675"/>
      <c r="I1" s="266"/>
      <c r="J1" s="266"/>
      <c r="K1" s="214" t="s">
        <v>541</v>
      </c>
    </row>
    <row r="2" spans="1:10" ht="21">
      <c r="A2" s="676" t="s">
        <v>656</v>
      </c>
      <c r="B2" s="676"/>
      <c r="C2" s="676"/>
      <c r="D2" s="676"/>
      <c r="E2" s="676"/>
      <c r="F2" s="676"/>
      <c r="G2" s="676"/>
      <c r="H2" s="676"/>
      <c r="I2" s="174"/>
      <c r="J2" s="174"/>
    </row>
    <row r="3" spans="1:10" ht="15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8">
      <c r="A4" s="675" t="s">
        <v>540</v>
      </c>
      <c r="B4" s="675"/>
      <c r="C4" s="675"/>
      <c r="D4" s="675"/>
      <c r="E4" s="675"/>
      <c r="F4" s="675"/>
      <c r="G4" s="675"/>
      <c r="H4" s="675"/>
      <c r="I4" s="266"/>
      <c r="J4" s="266"/>
    </row>
    <row r="5" spans="1:11" ht="15">
      <c r="A5" s="580" t="s">
        <v>919</v>
      </c>
      <c r="B5" s="580"/>
      <c r="C5" s="176"/>
      <c r="D5" s="176"/>
      <c r="E5" s="176"/>
      <c r="F5" s="176"/>
      <c r="G5" s="828" t="s">
        <v>826</v>
      </c>
      <c r="H5" s="828"/>
      <c r="I5" s="828"/>
      <c r="J5" s="828"/>
      <c r="K5" s="828"/>
    </row>
    <row r="6" spans="1:11" ht="21.75" customHeight="1">
      <c r="A6" s="783" t="s">
        <v>2</v>
      </c>
      <c r="B6" s="783" t="s">
        <v>39</v>
      </c>
      <c r="C6" s="590" t="s">
        <v>499</v>
      </c>
      <c r="D6" s="610"/>
      <c r="E6" s="591"/>
      <c r="F6" s="590" t="s">
        <v>502</v>
      </c>
      <c r="G6" s="610"/>
      <c r="H6" s="591"/>
      <c r="I6" s="680" t="s">
        <v>718</v>
      </c>
      <c r="J6" s="680" t="s">
        <v>717</v>
      </c>
      <c r="K6" s="680" t="s">
        <v>80</v>
      </c>
    </row>
    <row r="7" spans="1:11" ht="26.25" customHeight="1">
      <c r="A7" s="784"/>
      <c r="B7" s="784"/>
      <c r="C7" s="5" t="s">
        <v>498</v>
      </c>
      <c r="D7" s="5" t="s">
        <v>500</v>
      </c>
      <c r="E7" s="5" t="s">
        <v>501</v>
      </c>
      <c r="F7" s="5" t="s">
        <v>498</v>
      </c>
      <c r="G7" s="5" t="s">
        <v>500</v>
      </c>
      <c r="H7" s="5" t="s">
        <v>501</v>
      </c>
      <c r="I7" s="681"/>
      <c r="J7" s="681"/>
      <c r="K7" s="681"/>
    </row>
    <row r="8" spans="1:11" ht="15">
      <c r="A8" s="258">
        <v>1</v>
      </c>
      <c r="B8" s="258">
        <v>2</v>
      </c>
      <c r="C8" s="258">
        <v>3</v>
      </c>
      <c r="D8" s="258">
        <v>4</v>
      </c>
      <c r="E8" s="258">
        <v>5</v>
      </c>
      <c r="F8" s="258">
        <v>6</v>
      </c>
      <c r="G8" s="258">
        <v>7</v>
      </c>
      <c r="H8" s="258">
        <v>8</v>
      </c>
      <c r="I8" s="258">
        <v>9</v>
      </c>
      <c r="J8" s="258">
        <v>10</v>
      </c>
      <c r="K8" s="258">
        <v>11</v>
      </c>
    </row>
    <row r="9" spans="1:11" ht="15">
      <c r="A9" s="291" t="s">
        <v>273</v>
      </c>
      <c r="B9" s="292" t="s">
        <v>868</v>
      </c>
      <c r="C9" s="401">
        <v>0</v>
      </c>
      <c r="D9" s="401">
        <v>0</v>
      </c>
      <c r="E9" s="401">
        <v>0</v>
      </c>
      <c r="F9" s="401">
        <v>0</v>
      </c>
      <c r="G9" s="401">
        <v>0</v>
      </c>
      <c r="H9" s="401">
        <v>0</v>
      </c>
      <c r="I9" s="401">
        <v>0</v>
      </c>
      <c r="J9" s="401">
        <v>0</v>
      </c>
      <c r="K9" s="258"/>
    </row>
    <row r="10" spans="1:11" ht="15">
      <c r="A10" s="291" t="s">
        <v>274</v>
      </c>
      <c r="B10" s="292" t="s">
        <v>869</v>
      </c>
      <c r="C10" s="401">
        <v>0</v>
      </c>
      <c r="D10" s="401">
        <v>0</v>
      </c>
      <c r="E10" s="401">
        <v>0</v>
      </c>
      <c r="F10" s="401">
        <v>0</v>
      </c>
      <c r="G10" s="401">
        <v>0</v>
      </c>
      <c r="H10" s="401">
        <v>0</v>
      </c>
      <c r="I10" s="401">
        <v>0</v>
      </c>
      <c r="J10" s="401">
        <v>0</v>
      </c>
      <c r="K10" s="258"/>
    </row>
    <row r="11" spans="1:11" ht="15">
      <c r="A11" s="291" t="s">
        <v>275</v>
      </c>
      <c r="B11" s="292" t="s">
        <v>870</v>
      </c>
      <c r="C11" s="401">
        <v>0</v>
      </c>
      <c r="D11" s="401">
        <v>0</v>
      </c>
      <c r="E11" s="401">
        <v>0</v>
      </c>
      <c r="F11" s="401">
        <v>0</v>
      </c>
      <c r="G11" s="401">
        <v>0</v>
      </c>
      <c r="H11" s="401">
        <v>0</v>
      </c>
      <c r="I11" s="401">
        <v>0</v>
      </c>
      <c r="J11" s="401">
        <v>0</v>
      </c>
      <c r="K11" s="258"/>
    </row>
    <row r="12" spans="1:11" ht="15">
      <c r="A12" s="291" t="s">
        <v>276</v>
      </c>
      <c r="B12" s="292" t="s">
        <v>871</v>
      </c>
      <c r="C12" s="401">
        <v>0</v>
      </c>
      <c r="D12" s="401">
        <v>0</v>
      </c>
      <c r="E12" s="401">
        <v>0</v>
      </c>
      <c r="F12" s="401">
        <v>0</v>
      </c>
      <c r="G12" s="401">
        <v>0</v>
      </c>
      <c r="H12" s="401">
        <v>0</v>
      </c>
      <c r="I12" s="401">
        <v>0</v>
      </c>
      <c r="J12" s="401">
        <v>0</v>
      </c>
      <c r="K12" s="258"/>
    </row>
    <row r="13" spans="1:11" ht="15">
      <c r="A13" s="291" t="s">
        <v>277</v>
      </c>
      <c r="B13" s="292" t="s">
        <v>872</v>
      </c>
      <c r="C13" s="401">
        <v>0</v>
      </c>
      <c r="D13" s="401">
        <v>0</v>
      </c>
      <c r="E13" s="401">
        <v>0</v>
      </c>
      <c r="F13" s="401">
        <v>0</v>
      </c>
      <c r="G13" s="401">
        <v>0</v>
      </c>
      <c r="H13" s="401">
        <v>0</v>
      </c>
      <c r="I13" s="401">
        <v>0</v>
      </c>
      <c r="J13" s="401">
        <v>0</v>
      </c>
      <c r="K13" s="258"/>
    </row>
    <row r="14" spans="1:11" ht="15">
      <c r="A14" s="291" t="s">
        <v>278</v>
      </c>
      <c r="B14" s="292" t="s">
        <v>873</v>
      </c>
      <c r="C14" s="401">
        <v>0</v>
      </c>
      <c r="D14" s="401">
        <v>0</v>
      </c>
      <c r="E14" s="401">
        <v>0</v>
      </c>
      <c r="F14" s="401">
        <v>0</v>
      </c>
      <c r="G14" s="401">
        <v>0</v>
      </c>
      <c r="H14" s="401">
        <v>0</v>
      </c>
      <c r="I14" s="401">
        <v>0</v>
      </c>
      <c r="J14" s="401">
        <v>0</v>
      </c>
      <c r="K14" s="258"/>
    </row>
    <row r="15" spans="1:11" ht="15">
      <c r="A15" s="291" t="s">
        <v>279</v>
      </c>
      <c r="B15" s="292" t="s">
        <v>874</v>
      </c>
      <c r="C15" s="401">
        <v>0</v>
      </c>
      <c r="D15" s="401">
        <v>0</v>
      </c>
      <c r="E15" s="401">
        <v>0</v>
      </c>
      <c r="F15" s="401">
        <v>0</v>
      </c>
      <c r="G15" s="401">
        <v>0</v>
      </c>
      <c r="H15" s="401">
        <v>0</v>
      </c>
      <c r="I15" s="401">
        <v>0</v>
      </c>
      <c r="J15" s="401">
        <v>0</v>
      </c>
      <c r="K15" s="258"/>
    </row>
    <row r="16" spans="1:11" ht="15">
      <c r="A16" s="291" t="s">
        <v>280</v>
      </c>
      <c r="B16" s="292" t="s">
        <v>875</v>
      </c>
      <c r="C16" s="401">
        <v>0</v>
      </c>
      <c r="D16" s="401">
        <v>0</v>
      </c>
      <c r="E16" s="401">
        <v>0</v>
      </c>
      <c r="F16" s="401">
        <v>0</v>
      </c>
      <c r="G16" s="401">
        <v>0</v>
      </c>
      <c r="H16" s="401">
        <v>0</v>
      </c>
      <c r="I16" s="401">
        <v>0</v>
      </c>
      <c r="J16" s="401">
        <v>0</v>
      </c>
      <c r="K16" s="258"/>
    </row>
    <row r="17" spans="1:11" ht="15">
      <c r="A17" s="291" t="s">
        <v>299</v>
      </c>
      <c r="B17" s="292" t="s">
        <v>876</v>
      </c>
      <c r="C17" s="401">
        <v>0</v>
      </c>
      <c r="D17" s="401">
        <v>0</v>
      </c>
      <c r="E17" s="401">
        <v>0</v>
      </c>
      <c r="F17" s="401">
        <v>0</v>
      </c>
      <c r="G17" s="401">
        <v>0</v>
      </c>
      <c r="H17" s="401">
        <v>0</v>
      </c>
      <c r="I17" s="401">
        <v>0</v>
      </c>
      <c r="J17" s="401">
        <v>0</v>
      </c>
      <c r="K17" s="258"/>
    </row>
    <row r="18" spans="1:11" ht="15">
      <c r="A18" s="291" t="s">
        <v>300</v>
      </c>
      <c r="B18" s="292" t="s">
        <v>877</v>
      </c>
      <c r="C18" s="401">
        <v>0</v>
      </c>
      <c r="D18" s="401">
        <v>0</v>
      </c>
      <c r="E18" s="401">
        <v>0</v>
      </c>
      <c r="F18" s="401">
        <v>0</v>
      </c>
      <c r="G18" s="401">
        <v>0</v>
      </c>
      <c r="H18" s="401">
        <v>0</v>
      </c>
      <c r="I18" s="401">
        <v>0</v>
      </c>
      <c r="J18" s="401">
        <v>0</v>
      </c>
      <c r="K18" s="258"/>
    </row>
    <row r="19" spans="1:11" ht="15">
      <c r="A19" s="291" t="s">
        <v>301</v>
      </c>
      <c r="B19" s="292" t="s">
        <v>878</v>
      </c>
      <c r="C19" s="401">
        <v>0</v>
      </c>
      <c r="D19" s="401">
        <v>0</v>
      </c>
      <c r="E19" s="401">
        <v>0</v>
      </c>
      <c r="F19" s="401">
        <v>0</v>
      </c>
      <c r="G19" s="401">
        <v>0</v>
      </c>
      <c r="H19" s="401">
        <v>0</v>
      </c>
      <c r="I19" s="401">
        <v>0</v>
      </c>
      <c r="J19" s="401">
        <v>0</v>
      </c>
      <c r="K19" s="258"/>
    </row>
    <row r="20" spans="1:11" ht="15">
      <c r="A20" s="291" t="s">
        <v>329</v>
      </c>
      <c r="B20" s="292" t="s">
        <v>879</v>
      </c>
      <c r="C20" s="401">
        <v>0</v>
      </c>
      <c r="D20" s="401">
        <v>0</v>
      </c>
      <c r="E20" s="401">
        <v>0</v>
      </c>
      <c r="F20" s="401">
        <v>0</v>
      </c>
      <c r="G20" s="401">
        <v>0</v>
      </c>
      <c r="H20" s="401">
        <v>0</v>
      </c>
      <c r="I20" s="401">
        <v>0</v>
      </c>
      <c r="J20" s="401">
        <v>0</v>
      </c>
      <c r="K20" s="258"/>
    </row>
    <row r="21" spans="1:11" ht="15">
      <c r="A21" s="291" t="s">
        <v>330</v>
      </c>
      <c r="B21" s="292" t="s">
        <v>880</v>
      </c>
      <c r="C21" s="401">
        <v>0</v>
      </c>
      <c r="D21" s="401">
        <v>0</v>
      </c>
      <c r="E21" s="401">
        <v>0</v>
      </c>
      <c r="F21" s="401">
        <v>0</v>
      </c>
      <c r="G21" s="401">
        <v>0</v>
      </c>
      <c r="H21" s="401">
        <v>0</v>
      </c>
      <c r="I21" s="401">
        <v>0</v>
      </c>
      <c r="J21" s="401">
        <v>0</v>
      </c>
      <c r="K21" s="258"/>
    </row>
    <row r="22" spans="1:11" ht="15">
      <c r="A22" s="291" t="s">
        <v>331</v>
      </c>
      <c r="B22" s="292" t="s">
        <v>881</v>
      </c>
      <c r="C22" s="401">
        <v>0</v>
      </c>
      <c r="D22" s="401">
        <v>0</v>
      </c>
      <c r="E22" s="401">
        <v>0</v>
      </c>
      <c r="F22" s="401">
        <v>0</v>
      </c>
      <c r="G22" s="401">
        <v>0</v>
      </c>
      <c r="H22" s="401">
        <v>0</v>
      </c>
      <c r="I22" s="401">
        <v>0</v>
      </c>
      <c r="J22" s="401">
        <v>0</v>
      </c>
      <c r="K22" s="258"/>
    </row>
    <row r="23" spans="1:11" ht="15">
      <c r="A23" s="291" t="s">
        <v>332</v>
      </c>
      <c r="B23" s="292" t="s">
        <v>882</v>
      </c>
      <c r="C23" s="401">
        <v>0</v>
      </c>
      <c r="D23" s="401">
        <v>0</v>
      </c>
      <c r="E23" s="401">
        <v>0</v>
      </c>
      <c r="F23" s="401">
        <v>0</v>
      </c>
      <c r="G23" s="401">
        <v>0</v>
      </c>
      <c r="H23" s="401">
        <v>0</v>
      </c>
      <c r="I23" s="401">
        <v>0</v>
      </c>
      <c r="J23" s="401">
        <v>0</v>
      </c>
      <c r="K23" s="258"/>
    </row>
    <row r="24" spans="1:11" ht="15">
      <c r="A24" s="291" t="s">
        <v>883</v>
      </c>
      <c r="B24" s="292" t="s">
        <v>884</v>
      </c>
      <c r="C24" s="401">
        <v>0</v>
      </c>
      <c r="D24" s="401">
        <v>0</v>
      </c>
      <c r="E24" s="401">
        <v>0</v>
      </c>
      <c r="F24" s="401">
        <v>0</v>
      </c>
      <c r="G24" s="401">
        <v>0</v>
      </c>
      <c r="H24" s="401">
        <v>0</v>
      </c>
      <c r="I24" s="401">
        <v>0</v>
      </c>
      <c r="J24" s="401">
        <v>0</v>
      </c>
      <c r="K24" s="258"/>
    </row>
    <row r="25" spans="1:11" ht="15">
      <c r="A25" s="291" t="s">
        <v>885</v>
      </c>
      <c r="B25" s="292" t="s">
        <v>886</v>
      </c>
      <c r="C25" s="401">
        <v>0</v>
      </c>
      <c r="D25" s="401">
        <v>0</v>
      </c>
      <c r="E25" s="401">
        <v>0</v>
      </c>
      <c r="F25" s="401">
        <v>0</v>
      </c>
      <c r="G25" s="401">
        <v>0</v>
      </c>
      <c r="H25" s="401">
        <v>0</v>
      </c>
      <c r="I25" s="401">
        <v>0</v>
      </c>
      <c r="J25" s="401">
        <v>0</v>
      </c>
      <c r="K25" s="258"/>
    </row>
    <row r="26" spans="1:11" ht="15">
      <c r="A26" s="291" t="s">
        <v>887</v>
      </c>
      <c r="B26" s="292" t="s">
        <v>888</v>
      </c>
      <c r="C26" s="401">
        <v>0</v>
      </c>
      <c r="D26" s="401">
        <v>0</v>
      </c>
      <c r="E26" s="401">
        <v>0</v>
      </c>
      <c r="F26" s="401">
        <v>0</v>
      </c>
      <c r="G26" s="401">
        <v>0</v>
      </c>
      <c r="H26" s="401">
        <v>0</v>
      </c>
      <c r="I26" s="401">
        <v>0</v>
      </c>
      <c r="J26" s="401">
        <v>0</v>
      </c>
      <c r="K26" s="258"/>
    </row>
    <row r="27" spans="1:11" ht="15">
      <c r="A27" s="291" t="s">
        <v>889</v>
      </c>
      <c r="B27" s="292" t="s">
        <v>890</v>
      </c>
      <c r="C27" s="401">
        <v>0</v>
      </c>
      <c r="D27" s="401">
        <v>0</v>
      </c>
      <c r="E27" s="401">
        <v>0</v>
      </c>
      <c r="F27" s="401">
        <v>0</v>
      </c>
      <c r="G27" s="401">
        <v>0</v>
      </c>
      <c r="H27" s="401">
        <v>0</v>
      </c>
      <c r="I27" s="401">
        <v>0</v>
      </c>
      <c r="J27" s="401">
        <v>0</v>
      </c>
      <c r="K27" s="258"/>
    </row>
    <row r="28" spans="1:11" ht="15">
      <c r="A28" s="291" t="s">
        <v>891</v>
      </c>
      <c r="B28" s="292" t="s">
        <v>892</v>
      </c>
      <c r="C28" s="401">
        <v>0</v>
      </c>
      <c r="D28" s="401">
        <v>0</v>
      </c>
      <c r="E28" s="401">
        <v>0</v>
      </c>
      <c r="F28" s="401">
        <v>0</v>
      </c>
      <c r="G28" s="401">
        <v>0</v>
      </c>
      <c r="H28" s="401">
        <v>0</v>
      </c>
      <c r="I28" s="401">
        <v>0</v>
      </c>
      <c r="J28" s="401">
        <v>0</v>
      </c>
      <c r="K28" s="258"/>
    </row>
    <row r="29" spans="1:11" ht="15">
      <c r="A29" s="291" t="s">
        <v>893</v>
      </c>
      <c r="B29" s="292" t="s">
        <v>894</v>
      </c>
      <c r="C29" s="401">
        <v>0</v>
      </c>
      <c r="D29" s="401">
        <v>0</v>
      </c>
      <c r="E29" s="401">
        <v>0</v>
      </c>
      <c r="F29" s="401">
        <v>0</v>
      </c>
      <c r="G29" s="401">
        <v>0</v>
      </c>
      <c r="H29" s="401">
        <v>0</v>
      </c>
      <c r="I29" s="401">
        <v>0</v>
      </c>
      <c r="J29" s="401">
        <v>0</v>
      </c>
      <c r="K29" s="258"/>
    </row>
    <row r="30" spans="1:11" ht="15">
      <c r="A30" s="291" t="s">
        <v>895</v>
      </c>
      <c r="B30" s="292" t="s">
        <v>896</v>
      </c>
      <c r="C30" s="401">
        <v>0</v>
      </c>
      <c r="D30" s="401">
        <v>0</v>
      </c>
      <c r="E30" s="401">
        <v>0</v>
      </c>
      <c r="F30" s="401">
        <v>0</v>
      </c>
      <c r="G30" s="401">
        <v>0</v>
      </c>
      <c r="H30" s="401">
        <v>0</v>
      </c>
      <c r="I30" s="401">
        <v>0</v>
      </c>
      <c r="J30" s="401">
        <v>0</v>
      </c>
      <c r="K30" s="258"/>
    </row>
    <row r="31" spans="1:11" ht="15">
      <c r="A31" s="291" t="s">
        <v>897</v>
      </c>
      <c r="B31" s="292" t="s">
        <v>898</v>
      </c>
      <c r="C31" s="401">
        <v>0</v>
      </c>
      <c r="D31" s="401">
        <v>0</v>
      </c>
      <c r="E31" s="401">
        <v>0</v>
      </c>
      <c r="F31" s="401">
        <v>0</v>
      </c>
      <c r="G31" s="401">
        <v>0</v>
      </c>
      <c r="H31" s="401">
        <v>0</v>
      </c>
      <c r="I31" s="401">
        <v>0</v>
      </c>
      <c r="J31" s="401">
        <v>0</v>
      </c>
      <c r="K31" s="258"/>
    </row>
    <row r="32" spans="1:11" ht="15">
      <c r="A32" s="291" t="s">
        <v>899</v>
      </c>
      <c r="B32" s="292" t="s">
        <v>900</v>
      </c>
      <c r="C32" s="401">
        <v>0</v>
      </c>
      <c r="D32" s="401">
        <v>0</v>
      </c>
      <c r="E32" s="401">
        <v>0</v>
      </c>
      <c r="F32" s="401">
        <v>0</v>
      </c>
      <c r="G32" s="401">
        <v>0</v>
      </c>
      <c r="H32" s="401">
        <v>0</v>
      </c>
      <c r="I32" s="401">
        <v>0</v>
      </c>
      <c r="J32" s="401">
        <v>0</v>
      </c>
      <c r="K32" s="258"/>
    </row>
    <row r="33" spans="1:11" ht="15">
      <c r="A33" s="291" t="s">
        <v>901</v>
      </c>
      <c r="B33" s="292" t="s">
        <v>902</v>
      </c>
      <c r="C33" s="401">
        <v>0</v>
      </c>
      <c r="D33" s="401">
        <v>0</v>
      </c>
      <c r="E33" s="401">
        <v>0</v>
      </c>
      <c r="F33" s="401">
        <v>0</v>
      </c>
      <c r="G33" s="401">
        <v>0</v>
      </c>
      <c r="H33" s="401">
        <v>0</v>
      </c>
      <c r="I33" s="401">
        <v>0</v>
      </c>
      <c r="J33" s="401">
        <v>0</v>
      </c>
      <c r="K33" s="258"/>
    </row>
    <row r="34" spans="1:11" ht="15">
      <c r="A34" s="291" t="s">
        <v>903</v>
      </c>
      <c r="B34" s="292" t="s">
        <v>904</v>
      </c>
      <c r="C34" s="401">
        <v>0</v>
      </c>
      <c r="D34" s="401">
        <v>0</v>
      </c>
      <c r="E34" s="401">
        <v>0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258"/>
    </row>
    <row r="35" spans="1:11" ht="15">
      <c r="A35" s="291" t="s">
        <v>905</v>
      </c>
      <c r="B35" s="292" t="s">
        <v>906</v>
      </c>
      <c r="C35" s="401">
        <v>0</v>
      </c>
      <c r="D35" s="401">
        <v>0</v>
      </c>
      <c r="E35" s="401">
        <v>0</v>
      </c>
      <c r="F35" s="401">
        <v>0</v>
      </c>
      <c r="G35" s="401">
        <v>0</v>
      </c>
      <c r="H35" s="401">
        <v>0</v>
      </c>
      <c r="I35" s="401">
        <v>0</v>
      </c>
      <c r="J35" s="401">
        <v>0</v>
      </c>
      <c r="K35" s="258"/>
    </row>
    <row r="36" spans="1:11" ht="15">
      <c r="A36" s="291" t="s">
        <v>907</v>
      </c>
      <c r="B36" s="293" t="s">
        <v>908</v>
      </c>
      <c r="C36" s="401">
        <v>0</v>
      </c>
      <c r="D36" s="401">
        <v>0</v>
      </c>
      <c r="E36" s="401">
        <v>0</v>
      </c>
      <c r="F36" s="401">
        <v>0</v>
      </c>
      <c r="G36" s="401">
        <v>0</v>
      </c>
      <c r="H36" s="401">
        <v>0</v>
      </c>
      <c r="I36" s="401">
        <v>0</v>
      </c>
      <c r="J36" s="401">
        <v>0</v>
      </c>
      <c r="K36" s="258"/>
    </row>
    <row r="37" spans="1:11" ht="15">
      <c r="A37" s="291" t="s">
        <v>909</v>
      </c>
      <c r="B37" s="293" t="s">
        <v>910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9"/>
    </row>
    <row r="38" spans="1:11" ht="15">
      <c r="A38" s="291" t="s">
        <v>911</v>
      </c>
      <c r="B38" s="293" t="s">
        <v>912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9"/>
    </row>
    <row r="39" spans="1:11" ht="15">
      <c r="A39" s="291" t="s">
        <v>913</v>
      </c>
      <c r="B39" s="293" t="s">
        <v>914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9"/>
    </row>
    <row r="40" spans="1:11" ht="25.5">
      <c r="A40" s="291" t="s">
        <v>915</v>
      </c>
      <c r="B40" s="293" t="s">
        <v>916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9"/>
    </row>
    <row r="41" spans="1:11" ht="25.5">
      <c r="A41" s="291" t="s">
        <v>917</v>
      </c>
      <c r="B41" s="293" t="s">
        <v>918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9"/>
    </row>
    <row r="42" spans="1:11" ht="15">
      <c r="A42" s="3" t="s">
        <v>19</v>
      </c>
      <c r="B42" s="19"/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9"/>
    </row>
    <row r="45" spans="1:6" ht="12.75" customHeight="1">
      <c r="A45" s="182"/>
      <c r="B45" s="182"/>
      <c r="C45" s="182"/>
      <c r="D45" s="182"/>
      <c r="E45" s="182"/>
      <c r="F45" s="182"/>
    </row>
    <row r="46" spans="1:11" ht="12.75" customHeight="1">
      <c r="A46" s="182" t="s">
        <v>12</v>
      </c>
      <c r="B46" s="182"/>
      <c r="C46" s="182"/>
      <c r="D46" s="182"/>
      <c r="E46" s="182"/>
      <c r="F46" s="182"/>
      <c r="G46" s="770" t="s">
        <v>13</v>
      </c>
      <c r="H46" s="770"/>
      <c r="I46" s="770"/>
      <c r="J46" s="770"/>
      <c r="K46" s="770"/>
    </row>
    <row r="47" spans="1:11" ht="12.75" customHeight="1">
      <c r="A47" s="182"/>
      <c r="B47" s="182"/>
      <c r="C47" s="182"/>
      <c r="D47" s="182"/>
      <c r="E47" s="182"/>
      <c r="F47" s="182"/>
      <c r="G47" s="770" t="s">
        <v>14</v>
      </c>
      <c r="H47" s="770"/>
      <c r="I47" s="770"/>
      <c r="J47" s="770"/>
      <c r="K47" s="770"/>
    </row>
    <row r="48" spans="6:10" ht="12.75" customHeight="1">
      <c r="F48" s="182"/>
      <c r="H48" s="183" t="s">
        <v>89</v>
      </c>
      <c r="I48" s="183"/>
      <c r="J48" s="183"/>
    </row>
    <row r="49" spans="8:10" ht="12.75">
      <c r="H49" s="184" t="s">
        <v>86</v>
      </c>
      <c r="I49" s="184"/>
      <c r="J49" s="184"/>
    </row>
  </sheetData>
  <sheetProtection/>
  <mergeCells count="14">
    <mergeCell ref="A1:H1"/>
    <mergeCell ref="A2:H2"/>
    <mergeCell ref="A4:H4"/>
    <mergeCell ref="K6:K7"/>
    <mergeCell ref="G46:K46"/>
    <mergeCell ref="I6:I7"/>
    <mergeCell ref="J6:J7"/>
    <mergeCell ref="G47:K47"/>
    <mergeCell ref="A6:A7"/>
    <mergeCell ref="B6:B7"/>
    <mergeCell ref="C6:E6"/>
    <mergeCell ref="F6:H6"/>
    <mergeCell ref="G5:K5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73" zoomScalePageLayoutView="0" workbookViewId="0" topLeftCell="A31">
      <selection activeCell="J46" sqref="J46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3" width="14.421875" style="0" bestFit="1" customWidth="1"/>
    <col min="4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1.28125" style="0" customWidth="1"/>
    <col min="12" max="12" width="19.28125" style="0" customWidth="1"/>
  </cols>
  <sheetData>
    <row r="1" spans="1:12" ht="15">
      <c r="A1" s="77"/>
      <c r="B1" s="77"/>
      <c r="C1" s="77"/>
      <c r="D1" s="77"/>
      <c r="E1" s="77"/>
      <c r="F1" s="77"/>
      <c r="G1" s="77"/>
      <c r="H1" s="77"/>
      <c r="K1" s="689" t="s">
        <v>90</v>
      </c>
      <c r="L1" s="689"/>
    </row>
    <row r="2" spans="1:12" ht="15.75">
      <c r="A2" s="831" t="s">
        <v>0</v>
      </c>
      <c r="B2" s="831"/>
      <c r="C2" s="831"/>
      <c r="D2" s="831"/>
      <c r="E2" s="831"/>
      <c r="F2" s="831"/>
      <c r="G2" s="831"/>
      <c r="H2" s="831"/>
      <c r="I2" s="77"/>
      <c r="J2" s="77"/>
      <c r="K2" s="77"/>
      <c r="L2" s="77"/>
    </row>
    <row r="3" spans="1:12" ht="20.25">
      <c r="A3" s="650" t="s">
        <v>656</v>
      </c>
      <c r="B3" s="650"/>
      <c r="C3" s="650"/>
      <c r="D3" s="650"/>
      <c r="E3" s="650"/>
      <c r="F3" s="650"/>
      <c r="G3" s="650"/>
      <c r="H3" s="650"/>
      <c r="I3" s="77"/>
      <c r="J3" s="77"/>
      <c r="K3" s="77"/>
      <c r="L3" s="77"/>
    </row>
    <row r="4" spans="1:12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75">
      <c r="A5" s="651" t="s">
        <v>694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2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.75">
      <c r="A7" s="580" t="s">
        <v>919</v>
      </c>
      <c r="B7" s="580"/>
      <c r="C7" s="77"/>
      <c r="D7" s="77"/>
      <c r="E7" s="77"/>
      <c r="F7" s="77"/>
      <c r="G7" s="77"/>
      <c r="H7" s="260"/>
      <c r="I7" s="77"/>
      <c r="J7" s="77"/>
      <c r="K7" s="77"/>
      <c r="L7" s="77"/>
    </row>
    <row r="8" spans="1:12" ht="18">
      <c r="A8" s="80"/>
      <c r="B8" s="80"/>
      <c r="C8" s="77"/>
      <c r="D8" s="77"/>
      <c r="E8" s="77"/>
      <c r="F8" s="77"/>
      <c r="G8" s="77"/>
      <c r="H8" s="77"/>
      <c r="I8" s="99"/>
      <c r="J8" s="115"/>
      <c r="K8" s="99" t="s">
        <v>827</v>
      </c>
      <c r="L8" s="77"/>
    </row>
    <row r="9" spans="1:12" ht="27.75" customHeight="1">
      <c r="A9" s="829" t="s">
        <v>224</v>
      </c>
      <c r="B9" s="829" t="s">
        <v>223</v>
      </c>
      <c r="C9" s="586" t="s">
        <v>507</v>
      </c>
      <c r="D9" s="586" t="s">
        <v>508</v>
      </c>
      <c r="E9" s="834" t="s">
        <v>509</v>
      </c>
      <c r="F9" s="834"/>
      <c r="G9" s="834" t="s">
        <v>463</v>
      </c>
      <c r="H9" s="834"/>
      <c r="I9" s="834" t="s">
        <v>234</v>
      </c>
      <c r="J9" s="834"/>
      <c r="K9" s="835" t="s">
        <v>236</v>
      </c>
      <c r="L9" s="835"/>
    </row>
    <row r="10" spans="1:12" ht="25.5">
      <c r="A10" s="830"/>
      <c r="B10" s="830"/>
      <c r="C10" s="586"/>
      <c r="D10" s="586"/>
      <c r="E10" s="5" t="s">
        <v>222</v>
      </c>
      <c r="F10" s="5" t="s">
        <v>205</v>
      </c>
      <c r="G10" s="5" t="s">
        <v>222</v>
      </c>
      <c r="H10" s="5" t="s">
        <v>205</v>
      </c>
      <c r="I10" s="5" t="s">
        <v>222</v>
      </c>
      <c r="J10" s="5" t="s">
        <v>205</v>
      </c>
      <c r="K10" s="5" t="s">
        <v>222</v>
      </c>
      <c r="L10" s="5" t="s">
        <v>205</v>
      </c>
    </row>
    <row r="11" spans="1:12" s="14" customFormat="1" ht="12.7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</row>
    <row r="12" spans="1:12" s="14" customFormat="1" ht="12.75">
      <c r="A12" s="291" t="s">
        <v>273</v>
      </c>
      <c r="B12" s="292" t="s">
        <v>868</v>
      </c>
      <c r="C12" s="134">
        <v>2031</v>
      </c>
      <c r="D12" s="134">
        <v>298209</v>
      </c>
      <c r="E12" s="134">
        <v>2031</v>
      </c>
      <c r="F12" s="134">
        <v>298209</v>
      </c>
      <c r="G12" s="134">
        <v>2031</v>
      </c>
      <c r="H12" s="134">
        <v>106244</v>
      </c>
      <c r="I12" s="134">
        <v>2031</v>
      </c>
      <c r="J12" s="81">
        <v>229400</v>
      </c>
      <c r="K12" s="81" t="s">
        <v>7</v>
      </c>
      <c r="L12" s="81">
        <v>190</v>
      </c>
    </row>
    <row r="13" spans="1:12" s="14" customFormat="1" ht="12.75">
      <c r="A13" s="291" t="s">
        <v>274</v>
      </c>
      <c r="B13" s="292" t="s">
        <v>869</v>
      </c>
      <c r="C13" s="134">
        <v>1938</v>
      </c>
      <c r="D13" s="134">
        <v>479620</v>
      </c>
      <c r="E13" s="134">
        <v>1938</v>
      </c>
      <c r="F13" s="134">
        <v>479620</v>
      </c>
      <c r="G13" s="134">
        <v>1938</v>
      </c>
      <c r="H13" s="134">
        <v>167768</v>
      </c>
      <c r="I13" s="134">
        <v>1938</v>
      </c>
      <c r="J13" s="81">
        <v>404513</v>
      </c>
      <c r="K13" s="81" t="s">
        <v>7</v>
      </c>
      <c r="L13" s="81">
        <v>1892</v>
      </c>
    </row>
    <row r="14" spans="1:12" s="14" customFormat="1" ht="12.75">
      <c r="A14" s="291" t="s">
        <v>275</v>
      </c>
      <c r="B14" s="292" t="s">
        <v>870</v>
      </c>
      <c r="C14" s="134">
        <v>1366</v>
      </c>
      <c r="D14" s="134">
        <v>251866</v>
      </c>
      <c r="E14" s="134">
        <v>1366</v>
      </c>
      <c r="F14" s="134">
        <v>251866</v>
      </c>
      <c r="G14" s="134">
        <v>1366</v>
      </c>
      <c r="H14" s="134">
        <v>114676</v>
      </c>
      <c r="I14" s="134">
        <v>1366</v>
      </c>
      <c r="J14" s="81">
        <v>254624</v>
      </c>
      <c r="K14" s="81" t="s">
        <v>7</v>
      </c>
      <c r="L14" s="81">
        <v>1130</v>
      </c>
    </row>
    <row r="15" spans="1:12" s="14" customFormat="1" ht="12.75">
      <c r="A15" s="291" t="s">
        <v>276</v>
      </c>
      <c r="B15" s="292" t="s">
        <v>871</v>
      </c>
      <c r="C15" s="134">
        <v>1941</v>
      </c>
      <c r="D15" s="134">
        <v>473977</v>
      </c>
      <c r="E15" s="134">
        <v>1941</v>
      </c>
      <c r="F15" s="134">
        <v>473977</v>
      </c>
      <c r="G15" s="134">
        <v>1941</v>
      </c>
      <c r="H15" s="134">
        <v>200610</v>
      </c>
      <c r="I15" s="134">
        <v>1941</v>
      </c>
      <c r="J15" s="81">
        <v>311173</v>
      </c>
      <c r="K15" s="81" t="s">
        <v>7</v>
      </c>
      <c r="L15" s="81">
        <v>5</v>
      </c>
    </row>
    <row r="16" spans="1:12" s="14" customFormat="1" ht="12.75">
      <c r="A16" s="291" t="s">
        <v>277</v>
      </c>
      <c r="B16" s="292" t="s">
        <v>872</v>
      </c>
      <c r="C16" s="134">
        <v>622</v>
      </c>
      <c r="D16" s="134">
        <v>139178</v>
      </c>
      <c r="E16" s="134">
        <v>622</v>
      </c>
      <c r="F16" s="134">
        <v>139178</v>
      </c>
      <c r="G16" s="134">
        <v>622</v>
      </c>
      <c r="H16" s="134">
        <v>51284</v>
      </c>
      <c r="I16" s="134">
        <v>622</v>
      </c>
      <c r="J16" s="81">
        <v>181726</v>
      </c>
      <c r="K16" s="81" t="s">
        <v>7</v>
      </c>
      <c r="L16" s="81">
        <v>240</v>
      </c>
    </row>
    <row r="17" spans="1:12" s="14" customFormat="1" ht="12.75">
      <c r="A17" s="291" t="s">
        <v>278</v>
      </c>
      <c r="B17" s="292" t="s">
        <v>873</v>
      </c>
      <c r="C17" s="134">
        <v>1198</v>
      </c>
      <c r="D17" s="134">
        <v>260366</v>
      </c>
      <c r="E17" s="134">
        <v>1198</v>
      </c>
      <c r="F17" s="134">
        <v>260366</v>
      </c>
      <c r="G17" s="134">
        <v>1198</v>
      </c>
      <c r="H17" s="134">
        <v>105190</v>
      </c>
      <c r="I17" s="134">
        <v>1198</v>
      </c>
      <c r="J17" s="81">
        <v>199047</v>
      </c>
      <c r="K17" s="81" t="s">
        <v>7</v>
      </c>
      <c r="L17" s="81">
        <v>1494</v>
      </c>
    </row>
    <row r="18" spans="1:12" s="14" customFormat="1" ht="12.75">
      <c r="A18" s="291" t="s">
        <v>279</v>
      </c>
      <c r="B18" s="292" t="s">
        <v>874</v>
      </c>
      <c r="C18" s="134">
        <v>1938</v>
      </c>
      <c r="D18" s="134">
        <v>235123</v>
      </c>
      <c r="E18" s="134">
        <v>1938</v>
      </c>
      <c r="F18" s="134">
        <v>235123</v>
      </c>
      <c r="G18" s="134">
        <v>1938</v>
      </c>
      <c r="H18" s="134">
        <v>108870</v>
      </c>
      <c r="I18" s="134">
        <v>1938</v>
      </c>
      <c r="J18" s="81">
        <v>218214</v>
      </c>
      <c r="K18" s="81" t="s">
        <v>7</v>
      </c>
      <c r="L18" s="81">
        <v>4400</v>
      </c>
    </row>
    <row r="19" spans="1:12" s="14" customFormat="1" ht="12.75">
      <c r="A19" s="291" t="s">
        <v>280</v>
      </c>
      <c r="B19" s="292" t="s">
        <v>875</v>
      </c>
      <c r="C19" s="134">
        <v>1922</v>
      </c>
      <c r="D19" s="134">
        <v>602855</v>
      </c>
      <c r="E19" s="134">
        <v>1922</v>
      </c>
      <c r="F19" s="134">
        <v>602855</v>
      </c>
      <c r="G19" s="134">
        <v>1922</v>
      </c>
      <c r="H19" s="134">
        <v>120021</v>
      </c>
      <c r="I19" s="134">
        <v>1922</v>
      </c>
      <c r="J19" s="81">
        <v>484791</v>
      </c>
      <c r="K19" s="81" t="s">
        <v>7</v>
      </c>
      <c r="L19" s="81">
        <v>444</v>
      </c>
    </row>
    <row r="20" spans="1:12" s="14" customFormat="1" ht="12.75">
      <c r="A20" s="291" t="s">
        <v>299</v>
      </c>
      <c r="B20" s="292" t="s">
        <v>876</v>
      </c>
      <c r="C20" s="134">
        <v>2044</v>
      </c>
      <c r="D20" s="134">
        <v>321192</v>
      </c>
      <c r="E20" s="134">
        <v>2044</v>
      </c>
      <c r="F20" s="134">
        <v>321192</v>
      </c>
      <c r="G20" s="134">
        <v>2044</v>
      </c>
      <c r="H20" s="134">
        <v>121826</v>
      </c>
      <c r="I20" s="134">
        <v>2044</v>
      </c>
      <c r="J20" s="81">
        <v>259592</v>
      </c>
      <c r="K20" s="81" t="s">
        <v>7</v>
      </c>
      <c r="L20" s="81">
        <v>2431</v>
      </c>
    </row>
    <row r="21" spans="1:12" s="14" customFormat="1" ht="12.75">
      <c r="A21" s="291" t="s">
        <v>300</v>
      </c>
      <c r="B21" s="292" t="s">
        <v>877</v>
      </c>
      <c r="C21" s="134">
        <v>839</v>
      </c>
      <c r="D21" s="134">
        <v>68266</v>
      </c>
      <c r="E21" s="134">
        <v>839</v>
      </c>
      <c r="F21" s="134">
        <v>68266</v>
      </c>
      <c r="G21" s="134">
        <v>839</v>
      </c>
      <c r="H21" s="134">
        <v>18502</v>
      </c>
      <c r="I21" s="134">
        <v>839</v>
      </c>
      <c r="J21" s="81">
        <v>52917</v>
      </c>
      <c r="K21" s="81" t="s">
        <v>7</v>
      </c>
      <c r="L21" s="81">
        <v>124</v>
      </c>
    </row>
    <row r="22" spans="1:12" s="14" customFormat="1" ht="12.75">
      <c r="A22" s="291" t="s">
        <v>301</v>
      </c>
      <c r="B22" s="292" t="s">
        <v>878</v>
      </c>
      <c r="C22" s="134">
        <v>1409</v>
      </c>
      <c r="D22" s="134">
        <v>328293</v>
      </c>
      <c r="E22" s="134">
        <v>1409</v>
      </c>
      <c r="F22" s="134">
        <v>328293</v>
      </c>
      <c r="G22" s="134">
        <v>1409</v>
      </c>
      <c r="H22" s="134">
        <v>134180</v>
      </c>
      <c r="I22" s="134">
        <v>1409</v>
      </c>
      <c r="J22" s="81">
        <v>257147</v>
      </c>
      <c r="K22" s="81" t="s">
        <v>7</v>
      </c>
      <c r="L22" s="81">
        <v>3313</v>
      </c>
    </row>
    <row r="23" spans="1:12" s="14" customFormat="1" ht="12.75">
      <c r="A23" s="291" t="s">
        <v>329</v>
      </c>
      <c r="B23" s="292" t="s">
        <v>879</v>
      </c>
      <c r="C23" s="134">
        <v>1869</v>
      </c>
      <c r="D23" s="134">
        <v>283421</v>
      </c>
      <c r="E23" s="134">
        <v>1869</v>
      </c>
      <c r="F23" s="134">
        <v>283421</v>
      </c>
      <c r="G23" s="134">
        <v>1869</v>
      </c>
      <c r="H23" s="134">
        <v>152376</v>
      </c>
      <c r="I23" s="134">
        <v>1869</v>
      </c>
      <c r="J23" s="81">
        <v>201728</v>
      </c>
      <c r="K23" s="81" t="s">
        <v>7</v>
      </c>
      <c r="L23" s="81">
        <v>90</v>
      </c>
    </row>
    <row r="24" spans="1:12" s="14" customFormat="1" ht="12.75">
      <c r="A24" s="291" t="s">
        <v>330</v>
      </c>
      <c r="B24" s="292" t="s">
        <v>880</v>
      </c>
      <c r="C24" s="134">
        <v>944</v>
      </c>
      <c r="D24" s="134">
        <v>192864</v>
      </c>
      <c r="E24" s="134">
        <v>944</v>
      </c>
      <c r="F24" s="134">
        <v>192864</v>
      </c>
      <c r="G24" s="134">
        <v>944</v>
      </c>
      <c r="H24" s="134">
        <v>86126</v>
      </c>
      <c r="I24" s="134">
        <v>944</v>
      </c>
      <c r="J24" s="81">
        <v>168036</v>
      </c>
      <c r="K24" s="81" t="s">
        <v>7</v>
      </c>
      <c r="L24" s="81">
        <v>74</v>
      </c>
    </row>
    <row r="25" spans="1:12" s="14" customFormat="1" ht="12.75">
      <c r="A25" s="291" t="s">
        <v>331</v>
      </c>
      <c r="B25" s="292" t="s">
        <v>881</v>
      </c>
      <c r="C25" s="134">
        <v>2801</v>
      </c>
      <c r="D25" s="134">
        <v>301048</v>
      </c>
      <c r="E25" s="134">
        <v>2801</v>
      </c>
      <c r="F25" s="134">
        <v>301048</v>
      </c>
      <c r="G25" s="134">
        <v>2801</v>
      </c>
      <c r="H25" s="134">
        <v>99132</v>
      </c>
      <c r="I25" s="134">
        <v>2801</v>
      </c>
      <c r="J25" s="81">
        <v>236166</v>
      </c>
      <c r="K25" s="81" t="s">
        <v>7</v>
      </c>
      <c r="L25" s="81">
        <v>1685</v>
      </c>
    </row>
    <row r="26" spans="1:12" s="14" customFormat="1" ht="12.75">
      <c r="A26" s="291" t="s">
        <v>332</v>
      </c>
      <c r="B26" s="292" t="s">
        <v>882</v>
      </c>
      <c r="C26" s="134">
        <v>961</v>
      </c>
      <c r="D26" s="134">
        <v>202982</v>
      </c>
      <c r="E26" s="134">
        <v>961</v>
      </c>
      <c r="F26" s="134">
        <v>202982</v>
      </c>
      <c r="G26" s="134">
        <v>961</v>
      </c>
      <c r="H26" s="134">
        <v>152988</v>
      </c>
      <c r="I26" s="134">
        <v>961</v>
      </c>
      <c r="J26" s="81">
        <v>346592</v>
      </c>
      <c r="K26" s="81" t="s">
        <v>7</v>
      </c>
      <c r="L26" s="81">
        <v>181</v>
      </c>
    </row>
    <row r="27" spans="1:12" s="14" customFormat="1" ht="12.75">
      <c r="A27" s="291" t="s">
        <v>883</v>
      </c>
      <c r="B27" s="292" t="s">
        <v>884</v>
      </c>
      <c r="C27" s="134">
        <v>3307</v>
      </c>
      <c r="D27" s="134">
        <v>491855</v>
      </c>
      <c r="E27" s="134">
        <v>3307</v>
      </c>
      <c r="F27" s="134">
        <v>491855</v>
      </c>
      <c r="G27" s="134">
        <v>3307</v>
      </c>
      <c r="H27" s="134">
        <v>38929</v>
      </c>
      <c r="I27" s="134">
        <v>3307</v>
      </c>
      <c r="J27" s="81">
        <v>145881</v>
      </c>
      <c r="K27" s="81" t="s">
        <v>7</v>
      </c>
      <c r="L27" s="81">
        <v>454</v>
      </c>
    </row>
    <row r="28" spans="1:12" s="14" customFormat="1" ht="12.75">
      <c r="A28" s="291" t="s">
        <v>885</v>
      </c>
      <c r="B28" s="292" t="s">
        <v>886</v>
      </c>
      <c r="C28" s="134">
        <v>1826</v>
      </c>
      <c r="D28" s="134">
        <v>304055</v>
      </c>
      <c r="E28" s="134">
        <v>1826</v>
      </c>
      <c r="F28" s="134">
        <v>304055</v>
      </c>
      <c r="G28" s="134">
        <v>1826</v>
      </c>
      <c r="H28" s="134">
        <v>93636</v>
      </c>
      <c r="I28" s="134">
        <v>1826</v>
      </c>
      <c r="J28" s="81">
        <v>257277</v>
      </c>
      <c r="K28" s="81" t="s">
        <v>7</v>
      </c>
      <c r="L28" s="81">
        <v>667</v>
      </c>
    </row>
    <row r="29" spans="1:12" s="14" customFormat="1" ht="12.75">
      <c r="A29" s="291" t="s">
        <v>887</v>
      </c>
      <c r="B29" s="292" t="s">
        <v>888</v>
      </c>
      <c r="C29" s="134">
        <v>969</v>
      </c>
      <c r="D29" s="134">
        <v>321162</v>
      </c>
      <c r="E29" s="134">
        <v>969</v>
      </c>
      <c r="F29" s="134">
        <v>321162</v>
      </c>
      <c r="G29" s="134">
        <v>969</v>
      </c>
      <c r="H29" s="134">
        <v>124996</v>
      </c>
      <c r="I29" s="134">
        <v>969</v>
      </c>
      <c r="J29" s="81">
        <v>244124</v>
      </c>
      <c r="K29" s="81" t="s">
        <v>7</v>
      </c>
      <c r="L29" s="81">
        <v>360</v>
      </c>
    </row>
    <row r="30" spans="1:12" s="14" customFormat="1" ht="12.75">
      <c r="A30" s="291" t="s">
        <v>889</v>
      </c>
      <c r="B30" s="292" t="s">
        <v>890</v>
      </c>
      <c r="C30" s="134">
        <v>1385</v>
      </c>
      <c r="D30" s="134">
        <v>243440</v>
      </c>
      <c r="E30" s="134">
        <v>1385</v>
      </c>
      <c r="F30" s="134">
        <v>243440</v>
      </c>
      <c r="G30" s="134">
        <v>1385</v>
      </c>
      <c r="H30" s="134">
        <v>64568</v>
      </c>
      <c r="I30" s="134">
        <v>1385</v>
      </c>
      <c r="J30" s="81">
        <v>156329</v>
      </c>
      <c r="K30" s="81" t="s">
        <v>7</v>
      </c>
      <c r="L30" s="81">
        <v>39</v>
      </c>
    </row>
    <row r="31" spans="1:12" s="14" customFormat="1" ht="12.75">
      <c r="A31" s="291" t="s">
        <v>891</v>
      </c>
      <c r="B31" s="292" t="s">
        <v>892</v>
      </c>
      <c r="C31" s="134">
        <v>2743</v>
      </c>
      <c r="D31" s="134">
        <v>355563</v>
      </c>
      <c r="E31" s="134">
        <v>2743</v>
      </c>
      <c r="F31" s="134">
        <v>355563</v>
      </c>
      <c r="G31" s="134">
        <v>2743</v>
      </c>
      <c r="H31" s="134">
        <v>76606</v>
      </c>
      <c r="I31" s="134">
        <v>2743</v>
      </c>
      <c r="J31" s="81">
        <v>230587</v>
      </c>
      <c r="K31" s="81" t="s">
        <v>7</v>
      </c>
      <c r="L31" s="81">
        <v>1085</v>
      </c>
    </row>
    <row r="32" spans="1:12" s="14" customFormat="1" ht="12.75">
      <c r="A32" s="291" t="s">
        <v>893</v>
      </c>
      <c r="B32" s="292" t="s">
        <v>894</v>
      </c>
      <c r="C32" s="134">
        <v>1146</v>
      </c>
      <c r="D32" s="134">
        <v>245322</v>
      </c>
      <c r="E32" s="134">
        <v>1146</v>
      </c>
      <c r="F32" s="134">
        <v>245322</v>
      </c>
      <c r="G32" s="134">
        <v>1146</v>
      </c>
      <c r="H32" s="134">
        <v>123238</v>
      </c>
      <c r="I32" s="134">
        <v>1146</v>
      </c>
      <c r="J32" s="81">
        <v>207899</v>
      </c>
      <c r="K32" s="81" t="s">
        <v>7</v>
      </c>
      <c r="L32" s="81">
        <v>177</v>
      </c>
    </row>
    <row r="33" spans="1:12" s="14" customFormat="1" ht="12.75">
      <c r="A33" s="291" t="s">
        <v>895</v>
      </c>
      <c r="B33" s="292" t="s">
        <v>896</v>
      </c>
      <c r="C33" s="134">
        <v>3168</v>
      </c>
      <c r="D33" s="134">
        <v>793308</v>
      </c>
      <c r="E33" s="134">
        <v>3168</v>
      </c>
      <c r="F33" s="134">
        <v>793308</v>
      </c>
      <c r="G33" s="134">
        <v>3168</v>
      </c>
      <c r="H33" s="134">
        <v>416554</v>
      </c>
      <c r="I33" s="134">
        <v>3168</v>
      </c>
      <c r="J33" s="81">
        <v>639954</v>
      </c>
      <c r="K33" s="81" t="s">
        <v>7</v>
      </c>
      <c r="L33" s="81">
        <v>3670</v>
      </c>
    </row>
    <row r="34" spans="1:12" s="14" customFormat="1" ht="12.75">
      <c r="A34" s="291" t="s">
        <v>897</v>
      </c>
      <c r="B34" s="292" t="s">
        <v>898</v>
      </c>
      <c r="C34" s="134">
        <v>1297</v>
      </c>
      <c r="D34" s="134">
        <v>219997</v>
      </c>
      <c r="E34" s="134">
        <v>1297</v>
      </c>
      <c r="F34" s="134">
        <v>219997</v>
      </c>
      <c r="G34" s="134">
        <v>1297</v>
      </c>
      <c r="H34" s="134">
        <v>92908</v>
      </c>
      <c r="I34" s="134">
        <v>1297</v>
      </c>
      <c r="J34" s="81">
        <v>183478</v>
      </c>
      <c r="K34" s="81" t="s">
        <v>7</v>
      </c>
      <c r="L34" s="81">
        <v>1273</v>
      </c>
    </row>
    <row r="35" spans="1:12" s="14" customFormat="1" ht="12.75">
      <c r="A35" s="291" t="s">
        <v>899</v>
      </c>
      <c r="B35" s="292" t="s">
        <v>900</v>
      </c>
      <c r="C35" s="134">
        <v>2661</v>
      </c>
      <c r="D35" s="134">
        <v>315453</v>
      </c>
      <c r="E35" s="134">
        <v>2661</v>
      </c>
      <c r="F35" s="134">
        <v>315453</v>
      </c>
      <c r="G35" s="134">
        <v>2661</v>
      </c>
      <c r="H35" s="134">
        <v>119036</v>
      </c>
      <c r="I35" s="134">
        <v>2661</v>
      </c>
      <c r="J35" s="81">
        <v>232107</v>
      </c>
      <c r="K35" s="81" t="s">
        <v>7</v>
      </c>
      <c r="L35" s="81">
        <v>816</v>
      </c>
    </row>
    <row r="36" spans="1:12" s="14" customFormat="1" ht="12.75">
      <c r="A36" s="291" t="s">
        <v>901</v>
      </c>
      <c r="B36" s="292" t="s">
        <v>902</v>
      </c>
      <c r="C36" s="134">
        <v>2337</v>
      </c>
      <c r="D36" s="134">
        <v>489693</v>
      </c>
      <c r="E36" s="134">
        <v>2337</v>
      </c>
      <c r="F36" s="134">
        <v>489693</v>
      </c>
      <c r="G36" s="134">
        <v>2337</v>
      </c>
      <c r="H36" s="134">
        <v>152712</v>
      </c>
      <c r="I36" s="134">
        <v>2337</v>
      </c>
      <c r="J36" s="81">
        <v>393264</v>
      </c>
      <c r="K36" s="81" t="s">
        <v>7</v>
      </c>
      <c r="L36" s="81">
        <v>1005</v>
      </c>
    </row>
    <row r="37" spans="1:12" s="14" customFormat="1" ht="12.75">
      <c r="A37" s="291" t="s">
        <v>903</v>
      </c>
      <c r="B37" s="292" t="s">
        <v>904</v>
      </c>
      <c r="C37" s="134">
        <v>1233</v>
      </c>
      <c r="D37" s="134">
        <v>293752</v>
      </c>
      <c r="E37" s="134">
        <v>1233</v>
      </c>
      <c r="F37" s="134">
        <v>293752</v>
      </c>
      <c r="G37" s="134">
        <v>1233</v>
      </c>
      <c r="H37" s="134">
        <v>193262</v>
      </c>
      <c r="I37" s="134">
        <v>1233</v>
      </c>
      <c r="J37" s="81">
        <v>288724</v>
      </c>
      <c r="K37" s="81" t="s">
        <v>7</v>
      </c>
      <c r="L37" s="81">
        <v>1086</v>
      </c>
    </row>
    <row r="38" spans="1:12" s="14" customFormat="1" ht="12.75">
      <c r="A38" s="291" t="s">
        <v>905</v>
      </c>
      <c r="B38" s="292" t="s">
        <v>906</v>
      </c>
      <c r="C38" s="134">
        <v>1117</v>
      </c>
      <c r="D38" s="134">
        <v>182110</v>
      </c>
      <c r="E38" s="134">
        <v>1117</v>
      </c>
      <c r="F38" s="134">
        <v>182110</v>
      </c>
      <c r="G38" s="134">
        <v>1117</v>
      </c>
      <c r="H38" s="134">
        <v>69754</v>
      </c>
      <c r="I38" s="134">
        <v>1117</v>
      </c>
      <c r="J38" s="81">
        <v>116719</v>
      </c>
      <c r="K38" s="81" t="s">
        <v>7</v>
      </c>
      <c r="L38" s="81">
        <v>0</v>
      </c>
    </row>
    <row r="39" spans="1:12" s="14" customFormat="1" ht="12.75">
      <c r="A39" s="291" t="s">
        <v>907</v>
      </c>
      <c r="B39" s="293" t="s">
        <v>908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81" t="s">
        <v>7</v>
      </c>
      <c r="L39" s="134">
        <v>0</v>
      </c>
    </row>
    <row r="40" spans="1:12" ht="12.75">
      <c r="A40" s="291" t="s">
        <v>909</v>
      </c>
      <c r="B40" s="293" t="s">
        <v>910</v>
      </c>
      <c r="C40" s="442">
        <v>0</v>
      </c>
      <c r="D40" s="442">
        <v>0</v>
      </c>
      <c r="E40" s="442">
        <v>0</v>
      </c>
      <c r="F40" s="442">
        <v>0</v>
      </c>
      <c r="G40" s="442">
        <v>0</v>
      </c>
      <c r="H40" s="442">
        <v>0</v>
      </c>
      <c r="I40" s="442">
        <v>0</v>
      </c>
      <c r="J40" s="442">
        <v>0</v>
      </c>
      <c r="K40" s="81" t="s">
        <v>7</v>
      </c>
      <c r="L40" s="442">
        <v>0</v>
      </c>
    </row>
    <row r="41" spans="1:12" ht="12.75">
      <c r="A41" s="291" t="s">
        <v>911</v>
      </c>
      <c r="B41" s="293" t="s">
        <v>912</v>
      </c>
      <c r="C41" s="442">
        <v>0</v>
      </c>
      <c r="D41" s="442">
        <v>0</v>
      </c>
      <c r="E41" s="442">
        <v>0</v>
      </c>
      <c r="F41" s="442">
        <v>0</v>
      </c>
      <c r="G41" s="442">
        <v>0</v>
      </c>
      <c r="H41" s="442">
        <v>0</v>
      </c>
      <c r="I41" s="442">
        <v>0</v>
      </c>
      <c r="J41" s="442">
        <v>0</v>
      </c>
      <c r="K41" s="81" t="s">
        <v>7</v>
      </c>
      <c r="L41" s="442">
        <v>0</v>
      </c>
    </row>
    <row r="42" spans="1:12" ht="12.75">
      <c r="A42" s="291" t="s">
        <v>913</v>
      </c>
      <c r="B42" s="293" t="s">
        <v>914</v>
      </c>
      <c r="C42" s="442">
        <v>0</v>
      </c>
      <c r="D42" s="442">
        <v>0</v>
      </c>
      <c r="E42" s="442">
        <v>0</v>
      </c>
      <c r="F42" s="442">
        <v>0</v>
      </c>
      <c r="G42" s="442">
        <v>0</v>
      </c>
      <c r="H42" s="442">
        <v>0</v>
      </c>
      <c r="I42" s="442">
        <v>0</v>
      </c>
      <c r="J42" s="442">
        <v>0</v>
      </c>
      <c r="K42" s="81" t="s">
        <v>7</v>
      </c>
      <c r="L42" s="442">
        <v>0</v>
      </c>
    </row>
    <row r="43" spans="1:12" ht="25.5">
      <c r="A43" s="291" t="s">
        <v>915</v>
      </c>
      <c r="B43" s="293" t="s">
        <v>916</v>
      </c>
      <c r="C43" s="442">
        <v>0</v>
      </c>
      <c r="D43" s="442">
        <v>0</v>
      </c>
      <c r="E43" s="442">
        <v>0</v>
      </c>
      <c r="F43" s="442">
        <v>0</v>
      </c>
      <c r="G43" s="442">
        <v>0</v>
      </c>
      <c r="H43" s="442">
        <v>0</v>
      </c>
      <c r="I43" s="442">
        <v>0</v>
      </c>
      <c r="J43" s="442">
        <v>0</v>
      </c>
      <c r="K43" s="81" t="s">
        <v>7</v>
      </c>
      <c r="L43" s="442">
        <v>0</v>
      </c>
    </row>
    <row r="44" spans="1:12" ht="25.5">
      <c r="A44" s="291" t="s">
        <v>917</v>
      </c>
      <c r="B44" s="293" t="s">
        <v>918</v>
      </c>
      <c r="C44" s="442">
        <v>0</v>
      </c>
      <c r="D44" s="442">
        <v>0</v>
      </c>
      <c r="E44" s="442">
        <v>0</v>
      </c>
      <c r="F44" s="442">
        <v>0</v>
      </c>
      <c r="G44" s="442">
        <v>0</v>
      </c>
      <c r="H44" s="442">
        <v>0</v>
      </c>
      <c r="I44" s="442">
        <v>0</v>
      </c>
      <c r="J44" s="442">
        <v>0</v>
      </c>
      <c r="K44" s="81" t="s">
        <v>7</v>
      </c>
      <c r="L44" s="442">
        <v>0</v>
      </c>
    </row>
    <row r="45" spans="1:12" ht="12.75">
      <c r="A45" s="3" t="s">
        <v>19</v>
      </c>
      <c r="B45" s="19"/>
      <c r="C45" s="441">
        <f>SUM(C12:C44)</f>
        <v>47012</v>
      </c>
      <c r="D45" s="441">
        <f>SUM(D12:D44)</f>
        <v>8694970</v>
      </c>
      <c r="E45" s="441">
        <f>SUM(E12:E44)</f>
        <v>47012</v>
      </c>
      <c r="F45" s="441">
        <f>SUM(F12:F44)</f>
        <v>8694970</v>
      </c>
      <c r="G45" s="441">
        <f aca="true" t="shared" si="0" ref="G45:L45">SUM(G12:G44)</f>
        <v>47012</v>
      </c>
      <c r="H45" s="441">
        <f t="shared" si="0"/>
        <v>3305992</v>
      </c>
      <c r="I45" s="441">
        <f t="shared" si="0"/>
        <v>47012</v>
      </c>
      <c r="J45" s="441">
        <f t="shared" si="0"/>
        <v>6902009</v>
      </c>
      <c r="K45" s="441">
        <f t="shared" si="0"/>
        <v>0</v>
      </c>
      <c r="L45" s="441">
        <f t="shared" si="0"/>
        <v>28325</v>
      </c>
    </row>
    <row r="46" spans="1:12" ht="12.75">
      <c r="A46" s="85"/>
      <c r="B46" s="85"/>
      <c r="C46" s="77"/>
      <c r="D46" s="77"/>
      <c r="E46" s="77"/>
      <c r="F46" s="566">
        <f>F45/D45</f>
        <v>1</v>
      </c>
      <c r="G46" s="77"/>
      <c r="H46" s="566">
        <f>H45/D45</f>
        <v>0.3802189081733462</v>
      </c>
      <c r="I46" s="77"/>
      <c r="J46" s="566">
        <f>J45/D45</f>
        <v>0.7937933080850192</v>
      </c>
      <c r="K46" s="77"/>
      <c r="L46" s="77"/>
    </row>
    <row r="47" spans="1:12" ht="12.75">
      <c r="A47" s="832"/>
      <c r="B47" s="832"/>
      <c r="C47" s="832"/>
      <c r="D47" s="832"/>
      <c r="E47" s="832"/>
      <c r="F47" s="832"/>
      <c r="G47" s="832"/>
      <c r="H47" s="832"/>
      <c r="I47" s="832"/>
      <c r="J47" s="832"/>
      <c r="K47" s="832"/>
      <c r="L47" s="832"/>
    </row>
    <row r="48" spans="1:1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15.75">
      <c r="A49" s="88" t="s">
        <v>12</v>
      </c>
      <c r="B49" s="88"/>
      <c r="C49" s="88"/>
      <c r="D49" s="88"/>
      <c r="E49" s="88"/>
      <c r="F49" s="88"/>
      <c r="G49" s="88"/>
      <c r="H49" s="88"/>
      <c r="I49" s="833"/>
      <c r="J49" s="833"/>
      <c r="K49" s="77"/>
      <c r="L49" s="77"/>
    </row>
    <row r="50" spans="1:12" ht="15.75" customHeight="1">
      <c r="A50" s="666" t="s">
        <v>14</v>
      </c>
      <c r="B50" s="666"/>
      <c r="C50" s="666"/>
      <c r="D50" s="666"/>
      <c r="E50" s="666"/>
      <c r="F50" s="666"/>
      <c r="G50" s="666"/>
      <c r="H50" s="666"/>
      <c r="I50" s="666"/>
      <c r="J50" s="666"/>
      <c r="K50" s="77"/>
      <c r="L50" s="77"/>
    </row>
    <row r="51" spans="1:12" ht="15" customHeight="1">
      <c r="A51" s="666" t="s">
        <v>15</v>
      </c>
      <c r="B51" s="666"/>
      <c r="C51" s="666"/>
      <c r="D51" s="666"/>
      <c r="E51" s="666"/>
      <c r="F51" s="666"/>
      <c r="G51" s="666"/>
      <c r="H51" s="666"/>
      <c r="I51" s="666"/>
      <c r="J51" s="666"/>
      <c r="K51" s="77"/>
      <c r="L51" s="77"/>
    </row>
    <row r="52" spans="1:12" ht="12.75">
      <c r="A52" s="77"/>
      <c r="B52" s="77"/>
      <c r="C52" s="77"/>
      <c r="D52" s="77"/>
      <c r="E52" s="77"/>
      <c r="F52" s="77"/>
      <c r="I52" s="30" t="s">
        <v>86</v>
      </c>
      <c r="J52" s="30"/>
      <c r="K52" s="30"/>
      <c r="L52" s="30"/>
    </row>
  </sheetData>
  <sheetProtection/>
  <mergeCells count="18">
    <mergeCell ref="K1:L1"/>
    <mergeCell ref="A50:J50"/>
    <mergeCell ref="I49:J49"/>
    <mergeCell ref="G9:H9"/>
    <mergeCell ref="D9:D10"/>
    <mergeCell ref="E9:F9"/>
    <mergeCell ref="I9:J9"/>
    <mergeCell ref="K9:L9"/>
    <mergeCell ref="A51:J51"/>
    <mergeCell ref="B9:B10"/>
    <mergeCell ref="A9:A10"/>
    <mergeCell ref="C9:C10"/>
    <mergeCell ref="A2:H2"/>
    <mergeCell ref="A3:H3"/>
    <mergeCell ref="A47:H47"/>
    <mergeCell ref="I47:L47"/>
    <mergeCell ref="A7:B7"/>
    <mergeCell ref="A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SheetLayoutView="100" zoomScalePageLayoutView="0" workbookViewId="0" topLeftCell="A1">
      <selection activeCell="Q9" sqref="Q9"/>
    </sheetView>
  </sheetViews>
  <sheetFormatPr defaultColWidth="8.8515625" defaultRowHeight="12.75"/>
  <cols>
    <col min="1" max="1" width="11.140625" style="77" customWidth="1"/>
    <col min="2" max="2" width="19.140625" style="77" customWidth="1"/>
    <col min="3" max="3" width="20.57421875" style="77" customWidth="1"/>
    <col min="4" max="4" width="22.28125" style="77" customWidth="1"/>
    <col min="5" max="5" width="25.421875" style="77" customWidth="1"/>
    <col min="6" max="6" width="27.421875" style="77" customWidth="1"/>
    <col min="7" max="16384" width="8.8515625" style="77" customWidth="1"/>
  </cols>
  <sheetData>
    <row r="1" spans="4:6" ht="12.75" customHeight="1">
      <c r="D1" s="250"/>
      <c r="E1" s="250"/>
      <c r="F1" s="251" t="s">
        <v>103</v>
      </c>
    </row>
    <row r="2" spans="2:6" ht="15" customHeight="1">
      <c r="B2" s="831" t="s">
        <v>0</v>
      </c>
      <c r="C2" s="831"/>
      <c r="D2" s="831"/>
      <c r="E2" s="831"/>
      <c r="F2" s="831"/>
    </row>
    <row r="3" spans="2:6" ht="20.25">
      <c r="B3" s="650" t="s">
        <v>656</v>
      </c>
      <c r="C3" s="650"/>
      <c r="D3" s="650"/>
      <c r="E3" s="650"/>
      <c r="F3" s="650"/>
    </row>
    <row r="4" ht="11.25" customHeight="1"/>
    <row r="5" spans="1:6" ht="12.75">
      <c r="A5" s="837" t="s">
        <v>460</v>
      </c>
      <c r="B5" s="837"/>
      <c r="C5" s="837"/>
      <c r="D5" s="837"/>
      <c r="E5" s="837"/>
      <c r="F5" s="837"/>
    </row>
    <row r="6" spans="1:6" ht="8.25" customHeight="1">
      <c r="A6" s="79"/>
      <c r="B6" s="79"/>
      <c r="C6" s="79"/>
      <c r="D6" s="79"/>
      <c r="E6" s="79"/>
      <c r="F6" s="79"/>
    </row>
    <row r="7" spans="1:2" ht="18" customHeight="1">
      <c r="A7" s="580" t="s">
        <v>919</v>
      </c>
      <c r="B7" s="580"/>
    </row>
    <row r="8" ht="18" customHeight="1" hidden="1">
      <c r="A8" s="80" t="s">
        <v>1</v>
      </c>
    </row>
    <row r="9" spans="1:6" ht="30" customHeight="1">
      <c r="A9" s="829" t="s">
        <v>2</v>
      </c>
      <c r="B9" s="829" t="s">
        <v>3</v>
      </c>
      <c r="C9" s="838" t="s">
        <v>456</v>
      </c>
      <c r="D9" s="839"/>
      <c r="E9" s="840" t="s">
        <v>459</v>
      </c>
      <c r="F9" s="840"/>
    </row>
    <row r="10" spans="1:7" s="89" customFormat="1" ht="25.5">
      <c r="A10" s="829"/>
      <c r="B10" s="829"/>
      <c r="C10" s="81" t="s">
        <v>457</v>
      </c>
      <c r="D10" s="81" t="s">
        <v>458</v>
      </c>
      <c r="E10" s="81" t="s">
        <v>457</v>
      </c>
      <c r="F10" s="81" t="s">
        <v>458</v>
      </c>
      <c r="G10" s="104"/>
    </row>
    <row r="11" spans="1:6" s="135" customFormat="1" ht="12.75">
      <c r="A11" s="134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</row>
    <row r="12" spans="1:6" s="135" customFormat="1" ht="12.75">
      <c r="A12" s="291" t="s">
        <v>273</v>
      </c>
      <c r="B12" s="292" t="s">
        <v>868</v>
      </c>
      <c r="C12" s="134">
        <v>1628</v>
      </c>
      <c r="D12" s="134">
        <v>1628</v>
      </c>
      <c r="E12" s="134">
        <v>512</v>
      </c>
      <c r="F12" s="134">
        <v>512</v>
      </c>
    </row>
    <row r="13" spans="1:6" s="135" customFormat="1" ht="12.75">
      <c r="A13" s="291" t="s">
        <v>274</v>
      </c>
      <c r="B13" s="292" t="s">
        <v>869</v>
      </c>
      <c r="C13" s="134">
        <v>2060</v>
      </c>
      <c r="D13" s="134">
        <v>2060</v>
      </c>
      <c r="E13" s="134">
        <v>831</v>
      </c>
      <c r="F13" s="134">
        <v>831</v>
      </c>
    </row>
    <row r="14" spans="1:6" s="135" customFormat="1" ht="12.75">
      <c r="A14" s="291" t="s">
        <v>275</v>
      </c>
      <c r="B14" s="292" t="s">
        <v>870</v>
      </c>
      <c r="C14" s="134">
        <v>940</v>
      </c>
      <c r="D14" s="134">
        <v>940</v>
      </c>
      <c r="E14" s="134">
        <v>377</v>
      </c>
      <c r="F14" s="134">
        <v>377</v>
      </c>
    </row>
    <row r="15" spans="1:6" s="135" customFormat="1" ht="12.75">
      <c r="A15" s="291" t="s">
        <v>276</v>
      </c>
      <c r="B15" s="292" t="s">
        <v>871</v>
      </c>
      <c r="C15" s="134">
        <v>2148</v>
      </c>
      <c r="D15" s="134">
        <v>2148</v>
      </c>
      <c r="E15" s="134">
        <v>551</v>
      </c>
      <c r="F15" s="134">
        <v>551</v>
      </c>
    </row>
    <row r="16" spans="1:6" s="135" customFormat="1" ht="12.75">
      <c r="A16" s="291" t="s">
        <v>277</v>
      </c>
      <c r="B16" s="292" t="s">
        <v>872</v>
      </c>
      <c r="C16" s="134">
        <v>992</v>
      </c>
      <c r="D16" s="134">
        <v>992</v>
      </c>
      <c r="E16" s="134">
        <v>183</v>
      </c>
      <c r="F16" s="134">
        <v>183</v>
      </c>
    </row>
    <row r="17" spans="1:6" s="135" customFormat="1" ht="12.75">
      <c r="A17" s="291" t="s">
        <v>278</v>
      </c>
      <c r="B17" s="292" t="s">
        <v>873</v>
      </c>
      <c r="C17" s="134">
        <v>1139</v>
      </c>
      <c r="D17" s="134">
        <v>1139</v>
      </c>
      <c r="E17" s="134">
        <v>319</v>
      </c>
      <c r="F17" s="134">
        <v>319</v>
      </c>
    </row>
    <row r="18" spans="1:6" s="135" customFormat="1" ht="12.75">
      <c r="A18" s="291" t="s">
        <v>279</v>
      </c>
      <c r="B18" s="292" t="s">
        <v>874</v>
      </c>
      <c r="C18" s="134">
        <v>1430</v>
      </c>
      <c r="D18" s="134">
        <v>1430</v>
      </c>
      <c r="E18" s="134">
        <v>533</v>
      </c>
      <c r="F18" s="134">
        <v>533</v>
      </c>
    </row>
    <row r="19" spans="1:6" s="135" customFormat="1" ht="12.75">
      <c r="A19" s="291" t="s">
        <v>280</v>
      </c>
      <c r="B19" s="292" t="s">
        <v>875</v>
      </c>
      <c r="C19" s="134">
        <v>2046</v>
      </c>
      <c r="D19" s="134">
        <v>2046</v>
      </c>
      <c r="E19" s="134">
        <v>878</v>
      </c>
      <c r="F19" s="134">
        <v>878</v>
      </c>
    </row>
    <row r="20" spans="1:6" s="135" customFormat="1" ht="12.75">
      <c r="A20" s="291" t="s">
        <v>299</v>
      </c>
      <c r="B20" s="292" t="s">
        <v>876</v>
      </c>
      <c r="C20" s="134">
        <v>1552</v>
      </c>
      <c r="D20" s="134">
        <v>1552</v>
      </c>
      <c r="E20" s="134">
        <v>406</v>
      </c>
      <c r="F20" s="134">
        <v>406</v>
      </c>
    </row>
    <row r="21" spans="1:6" s="135" customFormat="1" ht="12.75">
      <c r="A21" s="291" t="s">
        <v>300</v>
      </c>
      <c r="B21" s="292" t="s">
        <v>877</v>
      </c>
      <c r="C21" s="134">
        <v>779</v>
      </c>
      <c r="D21" s="134">
        <v>779</v>
      </c>
      <c r="E21" s="134">
        <v>200</v>
      </c>
      <c r="F21" s="134">
        <v>200</v>
      </c>
    </row>
    <row r="22" spans="1:6" s="135" customFormat="1" ht="12.75">
      <c r="A22" s="291" t="s">
        <v>301</v>
      </c>
      <c r="B22" s="292" t="s">
        <v>878</v>
      </c>
      <c r="C22" s="134">
        <v>1574</v>
      </c>
      <c r="D22" s="134">
        <v>1574</v>
      </c>
      <c r="E22" s="134">
        <v>508</v>
      </c>
      <c r="F22" s="134">
        <v>508</v>
      </c>
    </row>
    <row r="23" spans="1:6" s="135" customFormat="1" ht="12.75">
      <c r="A23" s="291" t="s">
        <v>329</v>
      </c>
      <c r="B23" s="292" t="s">
        <v>879</v>
      </c>
      <c r="C23" s="134">
        <v>1330</v>
      </c>
      <c r="D23" s="134">
        <v>1330</v>
      </c>
      <c r="E23" s="134">
        <v>469</v>
      </c>
      <c r="F23" s="134">
        <v>469</v>
      </c>
    </row>
    <row r="24" spans="1:6" s="135" customFormat="1" ht="12.75">
      <c r="A24" s="291" t="s">
        <v>330</v>
      </c>
      <c r="B24" s="292" t="s">
        <v>880</v>
      </c>
      <c r="C24" s="134">
        <v>1493</v>
      </c>
      <c r="D24" s="134">
        <v>1493</v>
      </c>
      <c r="E24" s="134">
        <v>574</v>
      </c>
      <c r="F24" s="134">
        <v>574</v>
      </c>
    </row>
    <row r="25" spans="1:6" s="135" customFormat="1" ht="12.75">
      <c r="A25" s="291" t="s">
        <v>331</v>
      </c>
      <c r="B25" s="292" t="s">
        <v>881</v>
      </c>
      <c r="C25" s="134">
        <v>1323</v>
      </c>
      <c r="D25" s="134">
        <v>1323</v>
      </c>
      <c r="E25" s="134">
        <v>395</v>
      </c>
      <c r="F25" s="134">
        <v>395</v>
      </c>
    </row>
    <row r="26" spans="1:6" s="135" customFormat="1" ht="12.75">
      <c r="A26" s="291" t="s">
        <v>332</v>
      </c>
      <c r="B26" s="292" t="s">
        <v>882</v>
      </c>
      <c r="C26" s="134">
        <v>561</v>
      </c>
      <c r="D26" s="134">
        <v>561</v>
      </c>
      <c r="E26" s="134">
        <v>224</v>
      </c>
      <c r="F26" s="134">
        <v>224</v>
      </c>
    </row>
    <row r="27" spans="1:6" s="135" customFormat="1" ht="12.75">
      <c r="A27" s="291" t="s">
        <v>883</v>
      </c>
      <c r="B27" s="292" t="s">
        <v>884</v>
      </c>
      <c r="C27" s="134">
        <v>2006</v>
      </c>
      <c r="D27" s="134">
        <v>2006</v>
      </c>
      <c r="E27" s="134">
        <v>726</v>
      </c>
      <c r="F27" s="134">
        <v>726</v>
      </c>
    </row>
    <row r="28" spans="1:6" s="135" customFormat="1" ht="12.75">
      <c r="A28" s="291" t="s">
        <v>885</v>
      </c>
      <c r="B28" s="292" t="s">
        <v>886</v>
      </c>
      <c r="C28" s="134">
        <v>1167</v>
      </c>
      <c r="D28" s="134">
        <v>1167</v>
      </c>
      <c r="E28" s="134">
        <v>295</v>
      </c>
      <c r="F28" s="134">
        <v>295</v>
      </c>
    </row>
    <row r="29" spans="1:6" s="135" customFormat="1" ht="12.75">
      <c r="A29" s="291" t="s">
        <v>887</v>
      </c>
      <c r="B29" s="292" t="s">
        <v>888</v>
      </c>
      <c r="C29" s="134">
        <v>1795</v>
      </c>
      <c r="D29" s="134">
        <v>1795</v>
      </c>
      <c r="E29" s="134">
        <v>445</v>
      </c>
      <c r="F29" s="134">
        <v>445</v>
      </c>
    </row>
    <row r="30" spans="1:6" s="135" customFormat="1" ht="12.75">
      <c r="A30" s="291" t="s">
        <v>889</v>
      </c>
      <c r="B30" s="292" t="s">
        <v>890</v>
      </c>
      <c r="C30" s="134">
        <v>1882</v>
      </c>
      <c r="D30" s="134">
        <v>1882</v>
      </c>
      <c r="E30" s="134">
        <v>448</v>
      </c>
      <c r="F30" s="134">
        <v>448</v>
      </c>
    </row>
    <row r="31" spans="1:6" s="135" customFormat="1" ht="12.75">
      <c r="A31" s="291" t="s">
        <v>891</v>
      </c>
      <c r="B31" s="292" t="s">
        <v>892</v>
      </c>
      <c r="C31" s="134">
        <v>2021</v>
      </c>
      <c r="D31" s="134">
        <v>2021</v>
      </c>
      <c r="E31" s="134">
        <v>971</v>
      </c>
      <c r="F31" s="134">
        <v>971</v>
      </c>
    </row>
    <row r="32" spans="1:6" s="135" customFormat="1" ht="12.75">
      <c r="A32" s="291" t="s">
        <v>893</v>
      </c>
      <c r="B32" s="292" t="s">
        <v>894</v>
      </c>
      <c r="C32" s="134">
        <v>1262</v>
      </c>
      <c r="D32" s="134">
        <v>1262</v>
      </c>
      <c r="E32" s="134">
        <v>434</v>
      </c>
      <c r="F32" s="134">
        <v>434</v>
      </c>
    </row>
    <row r="33" spans="1:6" s="135" customFormat="1" ht="12.75">
      <c r="A33" s="291" t="s">
        <v>895</v>
      </c>
      <c r="B33" s="292" t="s">
        <v>896</v>
      </c>
      <c r="C33" s="134">
        <v>2071</v>
      </c>
      <c r="D33" s="134">
        <v>2071</v>
      </c>
      <c r="E33" s="134">
        <v>767</v>
      </c>
      <c r="F33" s="134">
        <v>767</v>
      </c>
    </row>
    <row r="34" spans="1:6" s="135" customFormat="1" ht="12.75">
      <c r="A34" s="291" t="s">
        <v>897</v>
      </c>
      <c r="B34" s="292" t="s">
        <v>898</v>
      </c>
      <c r="C34" s="134">
        <v>1074</v>
      </c>
      <c r="D34" s="134">
        <v>1074</v>
      </c>
      <c r="E34" s="134">
        <v>378</v>
      </c>
      <c r="F34" s="134">
        <v>378</v>
      </c>
    </row>
    <row r="35" spans="1:6" s="135" customFormat="1" ht="12.75">
      <c r="A35" s="291" t="s">
        <v>899</v>
      </c>
      <c r="B35" s="292" t="s">
        <v>900</v>
      </c>
      <c r="C35" s="134">
        <v>1196</v>
      </c>
      <c r="D35" s="134">
        <v>1196</v>
      </c>
      <c r="E35" s="134">
        <v>370</v>
      </c>
      <c r="F35" s="134">
        <v>370</v>
      </c>
    </row>
    <row r="36" spans="1:6" s="135" customFormat="1" ht="12.75">
      <c r="A36" s="291" t="s">
        <v>901</v>
      </c>
      <c r="B36" s="292" t="s">
        <v>902</v>
      </c>
      <c r="C36" s="134">
        <v>1190</v>
      </c>
      <c r="D36" s="134">
        <v>1190</v>
      </c>
      <c r="E36" s="134">
        <v>257</v>
      </c>
      <c r="F36" s="134">
        <v>257</v>
      </c>
    </row>
    <row r="37" spans="1:6" s="135" customFormat="1" ht="12.75">
      <c r="A37" s="291" t="s">
        <v>903</v>
      </c>
      <c r="B37" s="292" t="s">
        <v>904</v>
      </c>
      <c r="C37" s="134">
        <v>1232</v>
      </c>
      <c r="D37" s="134">
        <v>1232</v>
      </c>
      <c r="E37" s="134">
        <v>270</v>
      </c>
      <c r="F37" s="134">
        <v>270</v>
      </c>
    </row>
    <row r="38" spans="1:6" s="135" customFormat="1" ht="12.75">
      <c r="A38" s="291" t="s">
        <v>905</v>
      </c>
      <c r="B38" s="292" t="s">
        <v>906</v>
      </c>
      <c r="C38" s="134">
        <v>1319</v>
      </c>
      <c r="D38" s="134">
        <v>1319</v>
      </c>
      <c r="E38" s="134">
        <v>274</v>
      </c>
      <c r="F38" s="134">
        <v>274</v>
      </c>
    </row>
    <row r="39" spans="1:6" s="135" customFormat="1" ht="12.75">
      <c r="A39" s="291" t="s">
        <v>907</v>
      </c>
      <c r="B39" s="293" t="s">
        <v>908</v>
      </c>
      <c r="C39" s="134">
        <v>1064</v>
      </c>
      <c r="D39" s="134">
        <v>1064</v>
      </c>
      <c r="E39" s="134">
        <v>245</v>
      </c>
      <c r="F39" s="134">
        <v>245</v>
      </c>
    </row>
    <row r="40" spans="1:6" s="135" customFormat="1" ht="12.75">
      <c r="A40" s="291" t="s">
        <v>909</v>
      </c>
      <c r="B40" s="293" t="s">
        <v>910</v>
      </c>
      <c r="C40" s="134">
        <v>687</v>
      </c>
      <c r="D40" s="134">
        <v>687</v>
      </c>
      <c r="E40" s="134">
        <v>155</v>
      </c>
      <c r="F40" s="134">
        <v>155</v>
      </c>
    </row>
    <row r="41" spans="1:6" s="135" customFormat="1" ht="12.75">
      <c r="A41" s="291" t="s">
        <v>911</v>
      </c>
      <c r="B41" s="293" t="s">
        <v>912</v>
      </c>
      <c r="C41" s="134">
        <v>896</v>
      </c>
      <c r="D41" s="134">
        <v>896</v>
      </c>
      <c r="E41" s="134">
        <v>247</v>
      </c>
      <c r="F41" s="134">
        <v>247</v>
      </c>
    </row>
    <row r="42" spans="1:6" ht="12.75">
      <c r="A42" s="291" t="s">
        <v>913</v>
      </c>
      <c r="B42" s="293" t="s">
        <v>914</v>
      </c>
      <c r="C42" s="441">
        <v>518</v>
      </c>
      <c r="D42" s="441">
        <v>518</v>
      </c>
      <c r="E42" s="441">
        <v>182</v>
      </c>
      <c r="F42" s="441">
        <v>182</v>
      </c>
    </row>
    <row r="43" spans="1:6" ht="25.5">
      <c r="A43" s="291" t="s">
        <v>915</v>
      </c>
      <c r="B43" s="293" t="s">
        <v>916</v>
      </c>
      <c r="C43" s="441">
        <v>431</v>
      </c>
      <c r="D43" s="441">
        <v>431</v>
      </c>
      <c r="E43" s="441">
        <v>183</v>
      </c>
      <c r="F43" s="441">
        <v>183</v>
      </c>
    </row>
    <row r="44" spans="1:6" ht="12.75">
      <c r="A44" s="291" t="s">
        <v>917</v>
      </c>
      <c r="B44" s="293" t="s">
        <v>918</v>
      </c>
      <c r="C44" s="441">
        <v>658</v>
      </c>
      <c r="D44" s="441">
        <v>658</v>
      </c>
      <c r="E44" s="441">
        <v>169</v>
      </c>
      <c r="F44" s="441">
        <v>169</v>
      </c>
    </row>
    <row r="45" spans="1:6" ht="12.75">
      <c r="A45" s="3" t="s">
        <v>19</v>
      </c>
      <c r="B45" s="19"/>
      <c r="C45" s="441">
        <f>SUM(C12:C44)</f>
        <v>43464</v>
      </c>
      <c r="D45" s="441">
        <f>SUM(D12:D44)</f>
        <v>43464</v>
      </c>
      <c r="E45" s="441">
        <f>SUM(E12:E44)</f>
        <v>13776</v>
      </c>
      <c r="F45" s="441">
        <f>SUM(F12:F44)</f>
        <v>13776</v>
      </c>
    </row>
    <row r="46" spans="1:6" ht="12.75">
      <c r="A46" s="86"/>
      <c r="B46" s="87"/>
      <c r="C46" s="87"/>
      <c r="D46" s="87"/>
      <c r="E46" s="87"/>
      <c r="F46" s="87"/>
    </row>
    <row r="47" ht="12.75">
      <c r="C47" s="77" t="s">
        <v>11</v>
      </c>
    </row>
    <row r="48" spans="1:6" ht="15.75" customHeight="1">
      <c r="A48" s="88" t="s">
        <v>12</v>
      </c>
      <c r="B48" s="88"/>
      <c r="C48" s="88"/>
      <c r="D48" s="88"/>
      <c r="E48" s="88"/>
      <c r="F48" s="88"/>
    </row>
    <row r="49" spans="1:6" ht="15" customHeight="1">
      <c r="A49" s="666" t="s">
        <v>14</v>
      </c>
      <c r="B49" s="666"/>
      <c r="C49" s="666"/>
      <c r="D49" s="666"/>
      <c r="E49" s="666"/>
      <c r="F49" s="666"/>
    </row>
    <row r="50" spans="1:6" ht="15.75">
      <c r="A50" s="666" t="s">
        <v>15</v>
      </c>
      <c r="B50" s="666"/>
      <c r="C50" s="666"/>
      <c r="D50" s="666"/>
      <c r="E50" s="666"/>
      <c r="F50" s="666"/>
    </row>
    <row r="52" spans="1:6" ht="12.75">
      <c r="A52" s="836"/>
      <c r="B52" s="836"/>
      <c r="C52" s="836"/>
      <c r="D52" s="836"/>
      <c r="E52" s="836"/>
      <c r="F52" s="836"/>
    </row>
  </sheetData>
  <sheetProtection/>
  <mergeCells count="11">
    <mergeCell ref="B9:B10"/>
    <mergeCell ref="A7:B7"/>
    <mergeCell ref="A50:F50"/>
    <mergeCell ref="A52:F52"/>
    <mergeCell ref="A49:F49"/>
    <mergeCell ref="B3:F3"/>
    <mergeCell ref="B2:F2"/>
    <mergeCell ref="A5:F5"/>
    <mergeCell ref="C9:D9"/>
    <mergeCell ref="E9:F9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SheetLayoutView="100" zoomScalePageLayoutView="0" workbookViewId="0" topLeftCell="A1">
      <selection activeCell="Q9" sqref="Q9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77"/>
      <c r="B1" s="77"/>
      <c r="C1" s="77"/>
      <c r="D1" s="842"/>
      <c r="E1" s="842"/>
      <c r="F1" s="34"/>
      <c r="G1" s="842" t="s">
        <v>462</v>
      </c>
      <c r="H1" s="842"/>
      <c r="I1" s="842"/>
      <c r="J1" s="842"/>
      <c r="K1" s="90"/>
      <c r="L1" s="77"/>
      <c r="M1" s="77"/>
    </row>
    <row r="2" spans="1:13" ht="15.75">
      <c r="A2" s="831" t="s">
        <v>0</v>
      </c>
      <c r="B2" s="831"/>
      <c r="C2" s="831"/>
      <c r="D2" s="831"/>
      <c r="E2" s="831"/>
      <c r="F2" s="831"/>
      <c r="G2" s="831"/>
      <c r="H2" s="831"/>
      <c r="I2" s="831"/>
      <c r="J2" s="831"/>
      <c r="K2" s="77"/>
      <c r="L2" s="77"/>
      <c r="M2" s="77"/>
    </row>
    <row r="3" spans="1:13" ht="18">
      <c r="A3" s="110"/>
      <c r="B3" s="110"/>
      <c r="C3" s="848" t="s">
        <v>656</v>
      </c>
      <c r="D3" s="848"/>
      <c r="E3" s="848"/>
      <c r="F3" s="848"/>
      <c r="G3" s="848"/>
      <c r="H3" s="848"/>
      <c r="I3" s="848"/>
      <c r="J3" s="110"/>
      <c r="K3" s="77"/>
      <c r="L3" s="77"/>
      <c r="M3" s="77"/>
    </row>
    <row r="4" spans="1:13" ht="15.75">
      <c r="A4" s="651" t="s">
        <v>461</v>
      </c>
      <c r="B4" s="651"/>
      <c r="C4" s="651"/>
      <c r="D4" s="651"/>
      <c r="E4" s="651"/>
      <c r="F4" s="651"/>
      <c r="G4" s="651"/>
      <c r="H4" s="651"/>
      <c r="I4" s="651"/>
      <c r="J4" s="651"/>
      <c r="K4" s="77"/>
      <c r="L4" s="77"/>
      <c r="M4" s="77"/>
    </row>
    <row r="5" spans="1:13" ht="15.75">
      <c r="A5" s="580" t="s">
        <v>919</v>
      </c>
      <c r="B5" s="580"/>
      <c r="C5" s="79"/>
      <c r="D5" s="79"/>
      <c r="E5" s="79"/>
      <c r="F5" s="79"/>
      <c r="G5" s="79"/>
      <c r="H5" s="79"/>
      <c r="I5" s="79"/>
      <c r="J5" s="79"/>
      <c r="K5" s="77"/>
      <c r="L5" s="77"/>
      <c r="M5" s="77"/>
    </row>
    <row r="6" spans="1:13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8">
      <c r="A7" s="80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21.75" customHeight="1">
      <c r="A8" s="843" t="s">
        <v>2</v>
      </c>
      <c r="B8" s="843" t="s">
        <v>3</v>
      </c>
      <c r="C8" s="845" t="s">
        <v>145</v>
      </c>
      <c r="D8" s="846"/>
      <c r="E8" s="846"/>
      <c r="F8" s="846"/>
      <c r="G8" s="846"/>
      <c r="H8" s="846"/>
      <c r="I8" s="846"/>
      <c r="J8" s="847"/>
      <c r="K8" s="77"/>
      <c r="L8" s="77"/>
      <c r="M8" s="77"/>
    </row>
    <row r="9" spans="1:13" ht="39.75" customHeight="1">
      <c r="A9" s="844"/>
      <c r="B9" s="844"/>
      <c r="C9" s="81" t="s">
        <v>203</v>
      </c>
      <c r="D9" s="81" t="s">
        <v>125</v>
      </c>
      <c r="E9" s="81" t="s">
        <v>399</v>
      </c>
      <c r="F9" s="117" t="s">
        <v>171</v>
      </c>
      <c r="G9" s="117" t="s">
        <v>126</v>
      </c>
      <c r="H9" s="129" t="s">
        <v>202</v>
      </c>
      <c r="I9" s="129" t="s">
        <v>221</v>
      </c>
      <c r="J9" s="82" t="s">
        <v>19</v>
      </c>
      <c r="K9" s="89"/>
      <c r="L9" s="89"/>
      <c r="M9" s="89"/>
    </row>
    <row r="10" spans="1:13" s="14" customFormat="1" ht="12.75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3">
        <v>8</v>
      </c>
      <c r="I10" s="83">
        <v>9</v>
      </c>
      <c r="J10" s="82">
        <v>10</v>
      </c>
      <c r="K10" s="89"/>
      <c r="L10" s="89"/>
      <c r="M10" s="89"/>
    </row>
    <row r="11" spans="1:13" s="14" customFormat="1" ht="12.75">
      <c r="A11" s="291" t="s">
        <v>273</v>
      </c>
      <c r="B11" s="292" t="s">
        <v>868</v>
      </c>
      <c r="C11" s="134">
        <v>0</v>
      </c>
      <c r="D11" s="134">
        <v>0</v>
      </c>
      <c r="E11" s="403">
        <v>2140</v>
      </c>
      <c r="F11" s="134">
        <v>0</v>
      </c>
      <c r="G11" s="134">
        <v>0</v>
      </c>
      <c r="H11" s="404">
        <v>0</v>
      </c>
      <c r="I11" s="404">
        <v>0</v>
      </c>
      <c r="J11" s="504">
        <v>2140</v>
      </c>
      <c r="K11" s="89"/>
      <c r="L11" s="89"/>
      <c r="M11" s="89"/>
    </row>
    <row r="12" spans="1:13" s="14" customFormat="1" ht="12.75">
      <c r="A12" s="291" t="s">
        <v>274</v>
      </c>
      <c r="B12" s="292" t="s">
        <v>869</v>
      </c>
      <c r="C12" s="134">
        <v>0</v>
      </c>
      <c r="D12" s="134">
        <v>0</v>
      </c>
      <c r="E12" s="403">
        <v>2891</v>
      </c>
      <c r="F12" s="134">
        <v>0</v>
      </c>
      <c r="G12" s="134">
        <v>0</v>
      </c>
      <c r="H12" s="404">
        <v>0</v>
      </c>
      <c r="I12" s="404">
        <v>0</v>
      </c>
      <c r="J12" s="504">
        <v>2891</v>
      </c>
      <c r="K12" s="89"/>
      <c r="L12" s="89"/>
      <c r="M12" s="89"/>
    </row>
    <row r="13" spans="1:13" s="14" customFormat="1" ht="12.75">
      <c r="A13" s="291" t="s">
        <v>275</v>
      </c>
      <c r="B13" s="292" t="s">
        <v>870</v>
      </c>
      <c r="C13" s="134">
        <v>0</v>
      </c>
      <c r="D13" s="134">
        <v>0</v>
      </c>
      <c r="E13" s="403">
        <v>1317</v>
      </c>
      <c r="F13" s="134">
        <v>0</v>
      </c>
      <c r="G13" s="134">
        <v>0</v>
      </c>
      <c r="H13" s="404">
        <v>0</v>
      </c>
      <c r="I13" s="404">
        <v>0</v>
      </c>
      <c r="J13" s="504">
        <v>1317</v>
      </c>
      <c r="K13" s="89"/>
      <c r="L13" s="89"/>
      <c r="M13" s="89"/>
    </row>
    <row r="14" spans="1:13" s="14" customFormat="1" ht="12.75">
      <c r="A14" s="291" t="s">
        <v>276</v>
      </c>
      <c r="B14" s="292" t="s">
        <v>871</v>
      </c>
      <c r="C14" s="134">
        <v>0</v>
      </c>
      <c r="D14" s="134">
        <v>0</v>
      </c>
      <c r="E14" s="403">
        <v>2699</v>
      </c>
      <c r="F14" s="134">
        <v>0</v>
      </c>
      <c r="G14" s="134">
        <v>0</v>
      </c>
      <c r="H14" s="404">
        <v>0</v>
      </c>
      <c r="I14" s="404">
        <v>0</v>
      </c>
      <c r="J14" s="504">
        <v>2699</v>
      </c>
      <c r="K14" s="89"/>
      <c r="L14" s="89"/>
      <c r="M14" s="89"/>
    </row>
    <row r="15" spans="1:13" s="14" customFormat="1" ht="12.75">
      <c r="A15" s="291" t="s">
        <v>277</v>
      </c>
      <c r="B15" s="292" t="s">
        <v>872</v>
      </c>
      <c r="C15" s="134">
        <v>0</v>
      </c>
      <c r="D15" s="134">
        <v>0</v>
      </c>
      <c r="E15" s="403">
        <v>1175</v>
      </c>
      <c r="F15" s="134">
        <v>0</v>
      </c>
      <c r="G15" s="134">
        <v>0</v>
      </c>
      <c r="H15" s="404">
        <v>0</v>
      </c>
      <c r="I15" s="404">
        <v>0</v>
      </c>
      <c r="J15" s="504">
        <v>1175</v>
      </c>
      <c r="K15" s="89"/>
      <c r="L15" s="89"/>
      <c r="M15" s="89"/>
    </row>
    <row r="16" spans="1:13" s="14" customFormat="1" ht="12.75">
      <c r="A16" s="291" t="s">
        <v>278</v>
      </c>
      <c r="B16" s="292" t="s">
        <v>873</v>
      </c>
      <c r="C16" s="134">
        <v>0</v>
      </c>
      <c r="D16" s="134">
        <v>0</v>
      </c>
      <c r="E16" s="403">
        <v>1458</v>
      </c>
      <c r="F16" s="134">
        <v>0</v>
      </c>
      <c r="G16" s="134">
        <v>0</v>
      </c>
      <c r="H16" s="404">
        <v>0</v>
      </c>
      <c r="I16" s="404">
        <v>0</v>
      </c>
      <c r="J16" s="504">
        <v>1458</v>
      </c>
      <c r="K16" s="89"/>
      <c r="L16" s="89"/>
      <c r="M16" s="89"/>
    </row>
    <row r="17" spans="1:13" s="14" customFormat="1" ht="12.75">
      <c r="A17" s="291" t="s">
        <v>279</v>
      </c>
      <c r="B17" s="292" t="s">
        <v>874</v>
      </c>
      <c r="C17" s="134">
        <v>0</v>
      </c>
      <c r="D17" s="134">
        <v>0</v>
      </c>
      <c r="E17" s="403">
        <v>1963</v>
      </c>
      <c r="F17" s="134">
        <v>0</v>
      </c>
      <c r="G17" s="134">
        <v>0</v>
      </c>
      <c r="H17" s="404">
        <v>0</v>
      </c>
      <c r="I17" s="404">
        <v>0</v>
      </c>
      <c r="J17" s="504">
        <v>1963</v>
      </c>
      <c r="K17" s="89"/>
      <c r="L17" s="89"/>
      <c r="M17" s="89"/>
    </row>
    <row r="18" spans="1:13" s="14" customFormat="1" ht="12.75">
      <c r="A18" s="291" t="s">
        <v>280</v>
      </c>
      <c r="B18" s="292" t="s">
        <v>875</v>
      </c>
      <c r="C18" s="134">
        <v>0</v>
      </c>
      <c r="D18" s="134">
        <v>0</v>
      </c>
      <c r="E18" s="403">
        <v>2924</v>
      </c>
      <c r="F18" s="134">
        <v>0</v>
      </c>
      <c r="G18" s="134">
        <v>0</v>
      </c>
      <c r="H18" s="404">
        <v>0</v>
      </c>
      <c r="I18" s="404">
        <v>0</v>
      </c>
      <c r="J18" s="504">
        <v>2924</v>
      </c>
      <c r="K18" s="89"/>
      <c r="L18" s="89"/>
      <c r="M18" s="89"/>
    </row>
    <row r="19" spans="1:13" s="14" customFormat="1" ht="12.75">
      <c r="A19" s="291" t="s">
        <v>299</v>
      </c>
      <c r="B19" s="292" t="s">
        <v>876</v>
      </c>
      <c r="C19" s="134">
        <v>0</v>
      </c>
      <c r="D19" s="134">
        <v>0</v>
      </c>
      <c r="E19" s="403">
        <v>1958</v>
      </c>
      <c r="F19" s="134">
        <v>0</v>
      </c>
      <c r="G19" s="134">
        <v>0</v>
      </c>
      <c r="H19" s="404">
        <v>0</v>
      </c>
      <c r="I19" s="404">
        <v>0</v>
      </c>
      <c r="J19" s="504">
        <v>1958</v>
      </c>
      <c r="K19" s="89"/>
      <c r="L19" s="89"/>
      <c r="M19" s="89"/>
    </row>
    <row r="20" spans="1:13" s="14" customFormat="1" ht="12.75">
      <c r="A20" s="291" t="s">
        <v>300</v>
      </c>
      <c r="B20" s="292" t="s">
        <v>877</v>
      </c>
      <c r="C20" s="134">
        <v>0</v>
      </c>
      <c r="D20" s="134">
        <v>0</v>
      </c>
      <c r="E20" s="403">
        <v>979</v>
      </c>
      <c r="F20" s="134">
        <v>0</v>
      </c>
      <c r="G20" s="134">
        <v>0</v>
      </c>
      <c r="H20" s="404">
        <v>0</v>
      </c>
      <c r="I20" s="404">
        <v>0</v>
      </c>
      <c r="J20" s="504">
        <v>979</v>
      </c>
      <c r="K20" s="89"/>
      <c r="L20" s="89"/>
      <c r="M20" s="89"/>
    </row>
    <row r="21" spans="1:13" s="14" customFormat="1" ht="12.75">
      <c r="A21" s="291" t="s">
        <v>301</v>
      </c>
      <c r="B21" s="292" t="s">
        <v>878</v>
      </c>
      <c r="C21" s="134">
        <v>0</v>
      </c>
      <c r="D21" s="134">
        <v>0</v>
      </c>
      <c r="E21" s="403">
        <v>2082</v>
      </c>
      <c r="F21" s="134">
        <v>0</v>
      </c>
      <c r="G21" s="134">
        <v>0</v>
      </c>
      <c r="H21" s="404">
        <v>0</v>
      </c>
      <c r="I21" s="404">
        <v>0</v>
      </c>
      <c r="J21" s="504">
        <v>2082</v>
      </c>
      <c r="K21" s="89"/>
      <c r="L21" s="89"/>
      <c r="M21" s="89"/>
    </row>
    <row r="22" spans="1:13" s="14" customFormat="1" ht="12.75">
      <c r="A22" s="291" t="s">
        <v>329</v>
      </c>
      <c r="B22" s="292" t="s">
        <v>879</v>
      </c>
      <c r="C22" s="134">
        <v>0</v>
      </c>
      <c r="D22" s="134">
        <v>0</v>
      </c>
      <c r="E22" s="403">
        <v>1799</v>
      </c>
      <c r="F22" s="134">
        <v>0</v>
      </c>
      <c r="G22" s="134">
        <v>0</v>
      </c>
      <c r="H22" s="404">
        <v>0</v>
      </c>
      <c r="I22" s="404">
        <v>0</v>
      </c>
      <c r="J22" s="504">
        <v>1799</v>
      </c>
      <c r="K22" s="89"/>
      <c r="L22" s="89"/>
      <c r="M22" s="89"/>
    </row>
    <row r="23" spans="1:13" s="14" customFormat="1" ht="12.75">
      <c r="A23" s="291" t="s">
        <v>330</v>
      </c>
      <c r="B23" s="292" t="s">
        <v>880</v>
      </c>
      <c r="C23" s="134">
        <v>0</v>
      </c>
      <c r="D23" s="134">
        <v>0</v>
      </c>
      <c r="E23" s="403">
        <v>2067</v>
      </c>
      <c r="F23" s="134">
        <v>0</v>
      </c>
      <c r="G23" s="134">
        <v>0</v>
      </c>
      <c r="H23" s="404">
        <v>0</v>
      </c>
      <c r="I23" s="404">
        <v>0</v>
      </c>
      <c r="J23" s="504">
        <v>2067</v>
      </c>
      <c r="K23" s="89"/>
      <c r="L23" s="89"/>
      <c r="M23" s="89"/>
    </row>
    <row r="24" spans="1:13" s="14" customFormat="1" ht="12.75">
      <c r="A24" s="291" t="s">
        <v>331</v>
      </c>
      <c r="B24" s="292" t="s">
        <v>881</v>
      </c>
      <c r="C24" s="134">
        <v>0</v>
      </c>
      <c r="D24" s="134">
        <v>0</v>
      </c>
      <c r="E24" s="403">
        <v>1718</v>
      </c>
      <c r="F24" s="134">
        <v>0</v>
      </c>
      <c r="G24" s="134">
        <v>0</v>
      </c>
      <c r="H24" s="404">
        <v>0</v>
      </c>
      <c r="I24" s="404">
        <v>0</v>
      </c>
      <c r="J24" s="504">
        <v>1718</v>
      </c>
      <c r="K24" s="89"/>
      <c r="L24" s="89"/>
      <c r="M24" s="89"/>
    </row>
    <row r="25" spans="1:13" s="303" customFormat="1" ht="12.75">
      <c r="A25" s="295" t="s">
        <v>332</v>
      </c>
      <c r="B25" s="296" t="s">
        <v>882</v>
      </c>
      <c r="C25" s="403">
        <v>41</v>
      </c>
      <c r="D25" s="134">
        <v>0</v>
      </c>
      <c r="E25" s="403">
        <v>568</v>
      </c>
      <c r="F25" s="134">
        <v>0</v>
      </c>
      <c r="G25" s="403">
        <v>176</v>
      </c>
      <c r="H25" s="404">
        <v>0</v>
      </c>
      <c r="I25" s="404">
        <v>0</v>
      </c>
      <c r="J25" s="505">
        <v>785</v>
      </c>
      <c r="K25" s="402"/>
      <c r="L25" s="402"/>
      <c r="M25" s="402"/>
    </row>
    <row r="26" spans="1:13" s="303" customFormat="1" ht="12.75">
      <c r="A26" s="295" t="s">
        <v>883</v>
      </c>
      <c r="B26" s="296" t="s">
        <v>884</v>
      </c>
      <c r="C26" s="403">
        <v>0</v>
      </c>
      <c r="D26" s="134">
        <v>0</v>
      </c>
      <c r="E26" s="403">
        <v>2312</v>
      </c>
      <c r="F26" s="134">
        <v>0</v>
      </c>
      <c r="G26" s="403">
        <v>420</v>
      </c>
      <c r="H26" s="404">
        <v>0</v>
      </c>
      <c r="I26" s="404">
        <v>0</v>
      </c>
      <c r="J26" s="505">
        <v>2732</v>
      </c>
      <c r="K26" s="402"/>
      <c r="L26" s="402"/>
      <c r="M26" s="402"/>
    </row>
    <row r="27" spans="1:13" s="14" customFormat="1" ht="12.75">
      <c r="A27" s="291" t="s">
        <v>885</v>
      </c>
      <c r="B27" s="292" t="s">
        <v>886</v>
      </c>
      <c r="C27" s="134">
        <v>0</v>
      </c>
      <c r="D27" s="134">
        <v>0</v>
      </c>
      <c r="E27" s="403">
        <v>1462</v>
      </c>
      <c r="F27" s="134">
        <v>0</v>
      </c>
      <c r="G27" s="134">
        <v>0</v>
      </c>
      <c r="H27" s="404">
        <v>0</v>
      </c>
      <c r="I27" s="404">
        <v>0</v>
      </c>
      <c r="J27" s="504">
        <v>1462</v>
      </c>
      <c r="K27" s="89"/>
      <c r="L27" s="89"/>
      <c r="M27" s="89"/>
    </row>
    <row r="28" spans="1:13" s="14" customFormat="1" ht="12.75">
      <c r="A28" s="291" t="s">
        <v>887</v>
      </c>
      <c r="B28" s="292" t="s">
        <v>888</v>
      </c>
      <c r="C28" s="134">
        <v>0</v>
      </c>
      <c r="D28" s="134">
        <v>0</v>
      </c>
      <c r="E28" s="403">
        <v>2240</v>
      </c>
      <c r="F28" s="134">
        <v>0</v>
      </c>
      <c r="G28" s="134">
        <v>0</v>
      </c>
      <c r="H28" s="404">
        <v>0</v>
      </c>
      <c r="I28" s="404">
        <v>0</v>
      </c>
      <c r="J28" s="504">
        <v>2240</v>
      </c>
      <c r="K28" s="89"/>
      <c r="L28" s="89"/>
      <c r="M28" s="89"/>
    </row>
    <row r="29" spans="1:13" s="14" customFormat="1" ht="12.75">
      <c r="A29" s="291" t="s">
        <v>889</v>
      </c>
      <c r="B29" s="292" t="s">
        <v>890</v>
      </c>
      <c r="C29" s="134">
        <v>0</v>
      </c>
      <c r="D29" s="134">
        <v>0</v>
      </c>
      <c r="E29" s="403">
        <v>2330</v>
      </c>
      <c r="F29" s="134">
        <v>0</v>
      </c>
      <c r="G29" s="134">
        <v>0</v>
      </c>
      <c r="H29" s="404">
        <v>0</v>
      </c>
      <c r="I29" s="404">
        <v>0</v>
      </c>
      <c r="J29" s="504">
        <v>2330</v>
      </c>
      <c r="K29" s="89"/>
      <c r="L29" s="89"/>
      <c r="M29" s="89"/>
    </row>
    <row r="30" spans="1:13" s="14" customFormat="1" ht="12.75">
      <c r="A30" s="291" t="s">
        <v>891</v>
      </c>
      <c r="B30" s="292" t="s">
        <v>892</v>
      </c>
      <c r="C30" s="134">
        <v>27</v>
      </c>
      <c r="D30" s="134">
        <v>0</v>
      </c>
      <c r="E30" s="403">
        <v>2965</v>
      </c>
      <c r="F30" s="134">
        <v>0</v>
      </c>
      <c r="G30" s="134">
        <v>0</v>
      </c>
      <c r="H30" s="404">
        <v>0</v>
      </c>
      <c r="I30" s="404">
        <v>0</v>
      </c>
      <c r="J30" s="504">
        <v>2992</v>
      </c>
      <c r="K30" s="89"/>
      <c r="L30" s="89"/>
      <c r="M30" s="89"/>
    </row>
    <row r="31" spans="1:13" s="14" customFormat="1" ht="12.75">
      <c r="A31" s="291" t="s">
        <v>893</v>
      </c>
      <c r="B31" s="292" t="s">
        <v>894</v>
      </c>
      <c r="C31" s="134">
        <v>0</v>
      </c>
      <c r="D31" s="134">
        <v>0</v>
      </c>
      <c r="E31" s="403">
        <v>1696</v>
      </c>
      <c r="F31" s="134">
        <v>0</v>
      </c>
      <c r="G31" s="134">
        <v>0</v>
      </c>
      <c r="H31" s="404">
        <v>0</v>
      </c>
      <c r="I31" s="404">
        <v>0</v>
      </c>
      <c r="J31" s="504">
        <v>1696</v>
      </c>
      <c r="K31" s="89"/>
      <c r="L31" s="89"/>
      <c r="M31" s="89"/>
    </row>
    <row r="32" spans="1:13" s="14" customFormat="1" ht="12.75">
      <c r="A32" s="291" t="s">
        <v>895</v>
      </c>
      <c r="B32" s="292" t="s">
        <v>896</v>
      </c>
      <c r="C32" s="134">
        <v>0</v>
      </c>
      <c r="D32" s="134">
        <v>0</v>
      </c>
      <c r="E32" s="403">
        <v>2838</v>
      </c>
      <c r="F32" s="134">
        <v>0</v>
      </c>
      <c r="G32" s="134">
        <v>0</v>
      </c>
      <c r="H32" s="404">
        <v>0</v>
      </c>
      <c r="I32" s="404">
        <v>0</v>
      </c>
      <c r="J32" s="504">
        <v>2838</v>
      </c>
      <c r="K32" s="89"/>
      <c r="L32" s="89"/>
      <c r="M32" s="89"/>
    </row>
    <row r="33" spans="1:13" s="14" customFormat="1" ht="12.75">
      <c r="A33" s="291" t="s">
        <v>897</v>
      </c>
      <c r="B33" s="292" t="s">
        <v>898</v>
      </c>
      <c r="C33" s="134">
        <v>0</v>
      </c>
      <c r="D33" s="134">
        <v>0</v>
      </c>
      <c r="E33" s="403">
        <v>1452</v>
      </c>
      <c r="F33" s="134">
        <v>0</v>
      </c>
      <c r="G33" s="134">
        <v>0</v>
      </c>
      <c r="H33" s="404">
        <v>0</v>
      </c>
      <c r="I33" s="404">
        <v>0</v>
      </c>
      <c r="J33" s="504">
        <v>1452</v>
      </c>
      <c r="K33" s="89"/>
      <c r="L33" s="89"/>
      <c r="M33" s="89"/>
    </row>
    <row r="34" spans="1:13" s="14" customFormat="1" ht="12.75">
      <c r="A34" s="291" t="s">
        <v>899</v>
      </c>
      <c r="B34" s="292" t="s">
        <v>900</v>
      </c>
      <c r="C34" s="134">
        <v>0</v>
      </c>
      <c r="D34" s="134">
        <v>0</v>
      </c>
      <c r="E34" s="403">
        <v>1566</v>
      </c>
      <c r="F34" s="134">
        <v>0</v>
      </c>
      <c r="G34" s="134">
        <v>0</v>
      </c>
      <c r="H34" s="404">
        <v>0</v>
      </c>
      <c r="I34" s="404">
        <v>0</v>
      </c>
      <c r="J34" s="504">
        <v>1566</v>
      </c>
      <c r="K34" s="89"/>
      <c r="L34" s="89"/>
      <c r="M34" s="89"/>
    </row>
    <row r="35" spans="1:13" s="14" customFormat="1" ht="12.75">
      <c r="A35" s="291" t="s">
        <v>901</v>
      </c>
      <c r="B35" s="292" t="s">
        <v>902</v>
      </c>
      <c r="C35" s="134">
        <v>0</v>
      </c>
      <c r="D35" s="134">
        <v>0</v>
      </c>
      <c r="E35" s="403">
        <v>1447</v>
      </c>
      <c r="F35" s="134">
        <v>0</v>
      </c>
      <c r="G35" s="134">
        <v>0</v>
      </c>
      <c r="H35" s="404">
        <v>0</v>
      </c>
      <c r="I35" s="404">
        <v>0</v>
      </c>
      <c r="J35" s="504">
        <v>1447</v>
      </c>
      <c r="K35" s="89"/>
      <c r="L35" s="89"/>
      <c r="M35" s="89"/>
    </row>
    <row r="36" spans="1:13" s="14" customFormat="1" ht="12.75">
      <c r="A36" s="291" t="s">
        <v>903</v>
      </c>
      <c r="B36" s="292" t="s">
        <v>904</v>
      </c>
      <c r="C36" s="134">
        <v>0</v>
      </c>
      <c r="D36" s="134">
        <v>0</v>
      </c>
      <c r="E36" s="403">
        <v>1502</v>
      </c>
      <c r="F36" s="134">
        <v>0</v>
      </c>
      <c r="G36" s="134">
        <v>0</v>
      </c>
      <c r="H36" s="404">
        <v>0</v>
      </c>
      <c r="I36" s="404">
        <v>0</v>
      </c>
      <c r="J36" s="504">
        <v>1502</v>
      </c>
      <c r="K36" s="89"/>
      <c r="L36" s="89"/>
      <c r="M36" s="89"/>
    </row>
    <row r="37" spans="1:13" s="14" customFormat="1" ht="12.75">
      <c r="A37" s="291" t="s">
        <v>905</v>
      </c>
      <c r="B37" s="292" t="s">
        <v>906</v>
      </c>
      <c r="C37" s="134">
        <v>0</v>
      </c>
      <c r="D37" s="134">
        <v>0</v>
      </c>
      <c r="E37" s="403">
        <v>1593</v>
      </c>
      <c r="F37" s="134">
        <v>0</v>
      </c>
      <c r="G37" s="134">
        <v>0</v>
      </c>
      <c r="H37" s="404">
        <v>0</v>
      </c>
      <c r="I37" s="404">
        <v>0</v>
      </c>
      <c r="J37" s="504">
        <v>1593</v>
      </c>
      <c r="K37" s="89"/>
      <c r="L37" s="89"/>
      <c r="M37" s="89"/>
    </row>
    <row r="38" spans="1:13" s="14" customFormat="1" ht="12.75">
      <c r="A38" s="291" t="s">
        <v>907</v>
      </c>
      <c r="B38" s="293" t="s">
        <v>908</v>
      </c>
      <c r="C38" s="134">
        <v>0</v>
      </c>
      <c r="D38" s="134">
        <v>0</v>
      </c>
      <c r="E38" s="403">
        <v>1309</v>
      </c>
      <c r="F38" s="134">
        <v>0</v>
      </c>
      <c r="G38" s="134">
        <v>0</v>
      </c>
      <c r="H38" s="404">
        <v>0</v>
      </c>
      <c r="I38" s="404">
        <v>0</v>
      </c>
      <c r="J38" s="504">
        <v>1309</v>
      </c>
      <c r="K38" s="89"/>
      <c r="L38" s="89"/>
      <c r="M38" s="89"/>
    </row>
    <row r="39" spans="1:13" s="14" customFormat="1" ht="12.75">
      <c r="A39" s="291" t="s">
        <v>909</v>
      </c>
      <c r="B39" s="293" t="s">
        <v>910</v>
      </c>
      <c r="C39" s="134">
        <v>0</v>
      </c>
      <c r="D39" s="134">
        <v>0</v>
      </c>
      <c r="E39" s="403">
        <v>842</v>
      </c>
      <c r="F39" s="134">
        <v>0</v>
      </c>
      <c r="G39" s="134">
        <v>0</v>
      </c>
      <c r="H39" s="404">
        <v>0</v>
      </c>
      <c r="I39" s="404">
        <v>0</v>
      </c>
      <c r="J39" s="504">
        <v>842</v>
      </c>
      <c r="K39" s="89"/>
      <c r="L39" s="89"/>
      <c r="M39" s="89"/>
    </row>
    <row r="40" spans="1:13" s="14" customFormat="1" ht="12.75">
      <c r="A40" s="291" t="s">
        <v>911</v>
      </c>
      <c r="B40" s="293" t="s">
        <v>912</v>
      </c>
      <c r="C40" s="134">
        <v>0</v>
      </c>
      <c r="D40" s="134">
        <v>0</v>
      </c>
      <c r="E40" s="403">
        <v>1143</v>
      </c>
      <c r="F40" s="134">
        <v>0</v>
      </c>
      <c r="G40" s="134">
        <v>0</v>
      </c>
      <c r="H40" s="404">
        <v>0</v>
      </c>
      <c r="I40" s="404">
        <v>0</v>
      </c>
      <c r="J40" s="504">
        <v>1143</v>
      </c>
      <c r="K40" s="89"/>
      <c r="L40" s="89"/>
      <c r="M40" s="89"/>
    </row>
    <row r="41" spans="1:13" s="14" customFormat="1" ht="12.75">
      <c r="A41" s="291" t="s">
        <v>913</v>
      </c>
      <c r="B41" s="293" t="s">
        <v>914</v>
      </c>
      <c r="C41" s="134">
        <v>0</v>
      </c>
      <c r="D41" s="134">
        <v>0</v>
      </c>
      <c r="E41" s="403">
        <v>700</v>
      </c>
      <c r="F41" s="134">
        <v>0</v>
      </c>
      <c r="G41" s="134">
        <v>0</v>
      </c>
      <c r="H41" s="404">
        <v>0</v>
      </c>
      <c r="I41" s="404">
        <v>0</v>
      </c>
      <c r="J41" s="504">
        <v>700</v>
      </c>
      <c r="K41" s="89"/>
      <c r="L41" s="89"/>
      <c r="M41" s="89"/>
    </row>
    <row r="42" spans="1:13" s="14" customFormat="1" ht="25.5" customHeight="1">
      <c r="A42" s="291" t="s">
        <v>915</v>
      </c>
      <c r="B42" s="293" t="s">
        <v>916</v>
      </c>
      <c r="C42" s="134">
        <v>0</v>
      </c>
      <c r="D42" s="405">
        <v>0</v>
      </c>
      <c r="E42" s="403">
        <v>614</v>
      </c>
      <c r="F42" s="405">
        <v>0</v>
      </c>
      <c r="G42" s="405">
        <v>0</v>
      </c>
      <c r="H42" s="406">
        <v>0</v>
      </c>
      <c r="I42" s="406">
        <v>0</v>
      </c>
      <c r="J42" s="504">
        <v>614</v>
      </c>
      <c r="K42" s="89"/>
      <c r="L42" s="89"/>
      <c r="M42" s="89"/>
    </row>
    <row r="43" spans="1:13" s="14" customFormat="1" ht="25.5">
      <c r="A43" s="291" t="s">
        <v>917</v>
      </c>
      <c r="B43" s="293" t="s">
        <v>918</v>
      </c>
      <c r="C43" s="134">
        <v>0</v>
      </c>
      <c r="D43" s="405">
        <v>0</v>
      </c>
      <c r="E43" s="403">
        <v>827</v>
      </c>
      <c r="F43" s="405">
        <v>0</v>
      </c>
      <c r="G43" s="405">
        <v>0</v>
      </c>
      <c r="H43" s="406">
        <v>0</v>
      </c>
      <c r="I43" s="406">
        <v>0</v>
      </c>
      <c r="J43" s="504">
        <v>827</v>
      </c>
      <c r="K43" s="89"/>
      <c r="L43" s="89"/>
      <c r="M43" s="89"/>
    </row>
    <row r="44" spans="1:13" s="14" customFormat="1" ht="12.75">
      <c r="A44" s="3" t="s">
        <v>19</v>
      </c>
      <c r="B44" s="19"/>
      <c r="C44" s="81">
        <f>SUM(C11:C43)</f>
        <v>68</v>
      </c>
      <c r="D44" s="81">
        <f aca="true" t="shared" si="0" ref="D44:I44">SUM(D11:D43)</f>
        <v>0</v>
      </c>
      <c r="E44" s="81">
        <f t="shared" si="0"/>
        <v>56576</v>
      </c>
      <c r="F44" s="81">
        <f t="shared" si="0"/>
        <v>0</v>
      </c>
      <c r="G44" s="81">
        <f t="shared" si="0"/>
        <v>596</v>
      </c>
      <c r="H44" s="81">
        <f t="shared" si="0"/>
        <v>0</v>
      </c>
      <c r="I44" s="81">
        <f t="shared" si="0"/>
        <v>0</v>
      </c>
      <c r="J44" s="82">
        <f>SUM(J11:J43)</f>
        <v>57240</v>
      </c>
      <c r="K44" s="89"/>
      <c r="L44" s="89"/>
      <c r="M44" s="89"/>
    </row>
    <row r="45" spans="1:13" ht="12.75">
      <c r="A45" s="8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1:13" ht="12.75">
      <c r="A47" s="77" t="s">
        <v>127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ht="12.75">
      <c r="A48" s="77" t="s">
        <v>204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ht="12.75">
      <c r="A49" t="s">
        <v>128</v>
      </c>
    </row>
    <row r="50" spans="1:13" ht="12.75">
      <c r="A50" s="832" t="s">
        <v>129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</row>
    <row r="51" spans="1:13" ht="12.75">
      <c r="A51" s="841" t="s">
        <v>130</v>
      </c>
      <c r="B51" s="841"/>
      <c r="C51" s="841"/>
      <c r="D51" s="841"/>
      <c r="E51" s="77"/>
      <c r="F51" s="77"/>
      <c r="G51" s="77"/>
      <c r="H51" s="77"/>
      <c r="I51" s="77"/>
      <c r="J51" s="77"/>
      <c r="K51" s="77"/>
      <c r="L51" s="77"/>
      <c r="M51" s="77"/>
    </row>
    <row r="52" spans="1:13" ht="12.75">
      <c r="A52" s="118" t="s">
        <v>172</v>
      </c>
      <c r="B52" s="118"/>
      <c r="C52" s="118"/>
      <c r="D52" s="118"/>
      <c r="E52" s="77"/>
      <c r="F52" s="77"/>
      <c r="G52" s="77"/>
      <c r="H52" s="77"/>
      <c r="I52" s="77"/>
      <c r="J52" s="77"/>
      <c r="K52" s="77"/>
      <c r="L52" s="77"/>
      <c r="M52" s="77"/>
    </row>
    <row r="53" spans="1:13" ht="12.75">
      <c r="A53" s="118"/>
      <c r="B53" s="118"/>
      <c r="C53" s="118"/>
      <c r="D53" s="118"/>
      <c r="E53" s="77"/>
      <c r="F53" s="77"/>
      <c r="G53" s="77"/>
      <c r="H53" s="77"/>
      <c r="I53" s="77"/>
      <c r="J53" s="77"/>
      <c r="K53" s="77"/>
      <c r="L53" s="77"/>
      <c r="M53" s="77"/>
    </row>
    <row r="54" spans="1:13" ht="15.75">
      <c r="A54" s="88" t="s">
        <v>12</v>
      </c>
      <c r="B54" s="88"/>
      <c r="C54" s="88"/>
      <c r="D54" s="88"/>
      <c r="E54" s="88"/>
      <c r="F54" s="88"/>
      <c r="G54" s="88"/>
      <c r="H54" s="88"/>
      <c r="I54" s="88"/>
      <c r="J54" s="119" t="s">
        <v>13</v>
      </c>
      <c r="K54" s="119"/>
      <c r="L54" s="77"/>
      <c r="M54" s="77"/>
    </row>
    <row r="55" spans="1:13" ht="15.75">
      <c r="A55" s="666" t="s">
        <v>14</v>
      </c>
      <c r="B55" s="666"/>
      <c r="C55" s="666"/>
      <c r="D55" s="666"/>
      <c r="E55" s="666"/>
      <c r="F55" s="666"/>
      <c r="G55" s="666"/>
      <c r="H55" s="666"/>
      <c r="I55" s="666"/>
      <c r="J55" s="666"/>
      <c r="K55" s="77"/>
      <c r="L55" s="77"/>
      <c r="M55" s="77"/>
    </row>
    <row r="56" spans="1:13" ht="15.75" customHeight="1">
      <c r="A56" s="666" t="s">
        <v>15</v>
      </c>
      <c r="B56" s="666"/>
      <c r="C56" s="666"/>
      <c r="D56" s="666"/>
      <c r="E56" s="666"/>
      <c r="F56" s="666"/>
      <c r="G56" s="666"/>
      <c r="H56" s="666"/>
      <c r="I56" s="666"/>
      <c r="J56" s="666"/>
      <c r="K56" s="119"/>
      <c r="L56" s="77"/>
      <c r="M56" s="77"/>
    </row>
    <row r="57" spans="1:13" ht="12.75">
      <c r="A57" s="77"/>
      <c r="B57" s="77"/>
      <c r="C57" s="77"/>
      <c r="D57" s="77"/>
      <c r="E57" s="77"/>
      <c r="F57" s="77"/>
      <c r="G57" s="613" t="s">
        <v>86</v>
      </c>
      <c r="H57" s="613"/>
      <c r="I57" s="613"/>
      <c r="J57" s="613"/>
      <c r="K57" s="30"/>
      <c r="L57" s="30"/>
      <c r="M57" s="77"/>
    </row>
    <row r="58" spans="1:13" ht="12.75">
      <c r="A58" s="836"/>
      <c r="B58" s="836"/>
      <c r="C58" s="836"/>
      <c r="D58" s="836"/>
      <c r="E58" s="836"/>
      <c r="F58" s="836"/>
      <c r="G58" s="836"/>
      <c r="H58" s="836"/>
      <c r="I58" s="836"/>
      <c r="J58" s="836"/>
      <c r="K58" s="77"/>
      <c r="L58" s="77"/>
      <c r="M58" s="77"/>
    </row>
  </sheetData>
  <sheetProtection/>
  <mergeCells count="17">
    <mergeCell ref="D1:E1"/>
    <mergeCell ref="G1:J1"/>
    <mergeCell ref="A2:J2"/>
    <mergeCell ref="A4:J4"/>
    <mergeCell ref="A5:B5"/>
    <mergeCell ref="K50:M50"/>
    <mergeCell ref="A8:A9"/>
    <mergeCell ref="B8:B9"/>
    <mergeCell ref="C8:J8"/>
    <mergeCell ref="C3:I3"/>
    <mergeCell ref="G57:J57"/>
    <mergeCell ref="A58:J58"/>
    <mergeCell ref="A55:J55"/>
    <mergeCell ref="A50:D50"/>
    <mergeCell ref="E50:J50"/>
    <mergeCell ref="A51:D51"/>
    <mergeCell ref="A56:J5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80" zoomScaleNormal="80" zoomScaleSheetLayoutView="76" workbookViewId="0" topLeftCell="A1">
      <selection activeCell="Q9" sqref="Q9"/>
    </sheetView>
  </sheetViews>
  <sheetFormatPr defaultColWidth="9.140625" defaultRowHeight="12.75"/>
  <cols>
    <col min="1" max="1" width="6.140625" style="0" customWidth="1"/>
    <col min="2" max="5" width="17.00390625" style="0" customWidth="1"/>
    <col min="6" max="6" width="24.421875" style="0" bestFit="1" customWidth="1"/>
    <col min="7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842" t="s">
        <v>564</v>
      </c>
      <c r="M1" s="842"/>
      <c r="N1" s="90"/>
      <c r="O1" s="77"/>
      <c r="P1" s="77"/>
    </row>
    <row r="2" spans="1:16" ht="15.75">
      <c r="A2" s="831" t="s">
        <v>0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77"/>
      <c r="O2" s="77"/>
      <c r="P2" s="77"/>
    </row>
    <row r="3" spans="1:16" ht="20.25">
      <c r="A3" s="650" t="s">
        <v>656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77"/>
      <c r="O3" s="77"/>
      <c r="P3" s="77"/>
    </row>
    <row r="4" spans="1:16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.75">
      <c r="A5" s="651" t="s">
        <v>563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77"/>
      <c r="O5" s="77"/>
      <c r="P5" s="77"/>
    </row>
    <row r="6" spans="1:16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2.75">
      <c r="A7" s="580" t="s">
        <v>919</v>
      </c>
      <c r="B7" s="580"/>
      <c r="C7" s="27"/>
      <c r="D7" s="27"/>
      <c r="E7" s="2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8">
      <c r="A8" s="80"/>
      <c r="B8" s="80"/>
      <c r="C8" s="80"/>
      <c r="D8" s="80"/>
      <c r="E8" s="80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26" ht="19.5" customHeight="1">
      <c r="A9" s="829" t="s">
        <v>2</v>
      </c>
      <c r="B9" s="829" t="s">
        <v>3</v>
      </c>
      <c r="C9" s="849" t="s">
        <v>125</v>
      </c>
      <c r="D9" s="849"/>
      <c r="E9" s="850"/>
      <c r="F9" s="851" t="s">
        <v>126</v>
      </c>
      <c r="G9" s="849"/>
      <c r="H9" s="849"/>
      <c r="I9" s="850"/>
      <c r="J9" s="851" t="s">
        <v>202</v>
      </c>
      <c r="K9" s="849"/>
      <c r="L9" s="849"/>
      <c r="M9" s="850"/>
      <c r="Y9" s="9"/>
      <c r="Z9" s="12"/>
    </row>
    <row r="10" spans="1:13" ht="45.75" customHeight="1">
      <c r="A10" s="829"/>
      <c r="B10" s="829"/>
      <c r="C10" s="121" t="s">
        <v>401</v>
      </c>
      <c r="D10" s="4" t="s">
        <v>398</v>
      </c>
      <c r="E10" s="121" t="s">
        <v>205</v>
      </c>
      <c r="F10" s="4" t="s">
        <v>396</v>
      </c>
      <c r="G10" s="121" t="s">
        <v>397</v>
      </c>
      <c r="H10" s="4" t="s">
        <v>398</v>
      </c>
      <c r="I10" s="121" t="s">
        <v>205</v>
      </c>
      <c r="J10" s="4" t="s">
        <v>400</v>
      </c>
      <c r="K10" s="121" t="s">
        <v>397</v>
      </c>
      <c r="L10" s="4" t="s">
        <v>398</v>
      </c>
      <c r="M10" s="5" t="s">
        <v>205</v>
      </c>
    </row>
    <row r="11" spans="1:13" s="14" customFormat="1" ht="12.7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  <c r="M11" s="81">
        <v>13</v>
      </c>
    </row>
    <row r="12" spans="1:13" s="14" customFormat="1" ht="12.75">
      <c r="A12" s="291" t="s">
        <v>273</v>
      </c>
      <c r="B12" s="292" t="s">
        <v>868</v>
      </c>
      <c r="C12" s="81" t="s">
        <v>7</v>
      </c>
      <c r="D12" s="81" t="s">
        <v>7</v>
      </c>
      <c r="E12" s="81" t="s">
        <v>7</v>
      </c>
      <c r="F12" s="81" t="s">
        <v>7</v>
      </c>
      <c r="G12" s="81" t="s">
        <v>7</v>
      </c>
      <c r="H12" s="81" t="s">
        <v>7</v>
      </c>
      <c r="I12" s="81" t="s">
        <v>7</v>
      </c>
      <c r="J12" s="81" t="s">
        <v>7</v>
      </c>
      <c r="K12" s="81" t="s">
        <v>7</v>
      </c>
      <c r="L12" s="81" t="s">
        <v>7</v>
      </c>
      <c r="M12" s="81" t="s">
        <v>7</v>
      </c>
    </row>
    <row r="13" spans="1:13" s="14" customFormat="1" ht="12.75">
      <c r="A13" s="291" t="s">
        <v>274</v>
      </c>
      <c r="B13" s="292" t="s">
        <v>869</v>
      </c>
      <c r="C13" s="81" t="s">
        <v>7</v>
      </c>
      <c r="D13" s="81" t="s">
        <v>7</v>
      </c>
      <c r="E13" s="81" t="s">
        <v>7</v>
      </c>
      <c r="F13" s="81" t="s">
        <v>7</v>
      </c>
      <c r="G13" s="81" t="s">
        <v>7</v>
      </c>
      <c r="H13" s="81" t="s">
        <v>7</v>
      </c>
      <c r="I13" s="81" t="s">
        <v>7</v>
      </c>
      <c r="J13" s="81" t="s">
        <v>7</v>
      </c>
      <c r="K13" s="81" t="s">
        <v>7</v>
      </c>
      <c r="L13" s="81" t="s">
        <v>7</v>
      </c>
      <c r="M13" s="81" t="s">
        <v>7</v>
      </c>
    </row>
    <row r="14" spans="1:13" s="14" customFormat="1" ht="12.75">
      <c r="A14" s="291" t="s">
        <v>275</v>
      </c>
      <c r="B14" s="292" t="s">
        <v>870</v>
      </c>
      <c r="C14" s="81" t="s">
        <v>7</v>
      </c>
      <c r="D14" s="81" t="s">
        <v>7</v>
      </c>
      <c r="E14" s="81" t="s">
        <v>7</v>
      </c>
      <c r="F14" s="81" t="s">
        <v>7</v>
      </c>
      <c r="G14" s="81" t="s">
        <v>7</v>
      </c>
      <c r="H14" s="81" t="s">
        <v>7</v>
      </c>
      <c r="I14" s="81" t="s">
        <v>7</v>
      </c>
      <c r="J14" s="81" t="s">
        <v>7</v>
      </c>
      <c r="K14" s="81" t="s">
        <v>7</v>
      </c>
      <c r="L14" s="81" t="s">
        <v>7</v>
      </c>
      <c r="M14" s="81" t="s">
        <v>7</v>
      </c>
    </row>
    <row r="15" spans="1:13" s="14" customFormat="1" ht="12.75">
      <c r="A15" s="291" t="s">
        <v>276</v>
      </c>
      <c r="B15" s="292" t="s">
        <v>871</v>
      </c>
      <c r="C15" s="81" t="s">
        <v>7</v>
      </c>
      <c r="D15" s="81" t="s">
        <v>7</v>
      </c>
      <c r="E15" s="81" t="s">
        <v>7</v>
      </c>
      <c r="F15" s="81" t="s">
        <v>7</v>
      </c>
      <c r="G15" s="81" t="s">
        <v>7</v>
      </c>
      <c r="H15" s="81" t="s">
        <v>7</v>
      </c>
      <c r="I15" s="81" t="s">
        <v>7</v>
      </c>
      <c r="J15" s="81" t="s">
        <v>7</v>
      </c>
      <c r="K15" s="81" t="s">
        <v>7</v>
      </c>
      <c r="L15" s="81" t="s">
        <v>7</v>
      </c>
      <c r="M15" s="81" t="s">
        <v>7</v>
      </c>
    </row>
    <row r="16" spans="1:13" s="14" customFormat="1" ht="12.75">
      <c r="A16" s="291" t="s">
        <v>277</v>
      </c>
      <c r="B16" s="292" t="s">
        <v>872</v>
      </c>
      <c r="C16" s="81" t="s">
        <v>7</v>
      </c>
      <c r="D16" s="81" t="s">
        <v>7</v>
      </c>
      <c r="E16" s="81" t="s">
        <v>7</v>
      </c>
      <c r="F16" s="81" t="s">
        <v>7</v>
      </c>
      <c r="G16" s="81" t="s">
        <v>7</v>
      </c>
      <c r="H16" s="81" t="s">
        <v>7</v>
      </c>
      <c r="I16" s="81" t="s">
        <v>7</v>
      </c>
      <c r="J16" s="81" t="s">
        <v>7</v>
      </c>
      <c r="K16" s="81" t="s">
        <v>7</v>
      </c>
      <c r="L16" s="81" t="s">
        <v>7</v>
      </c>
      <c r="M16" s="81" t="s">
        <v>7</v>
      </c>
    </row>
    <row r="17" spans="1:13" s="14" customFormat="1" ht="12.75">
      <c r="A17" s="291" t="s">
        <v>278</v>
      </c>
      <c r="B17" s="292" t="s">
        <v>873</v>
      </c>
      <c r="C17" s="81" t="s">
        <v>7</v>
      </c>
      <c r="D17" s="81" t="s">
        <v>7</v>
      </c>
      <c r="E17" s="81" t="s">
        <v>7</v>
      </c>
      <c r="F17" s="81" t="s">
        <v>7</v>
      </c>
      <c r="G17" s="81" t="s">
        <v>7</v>
      </c>
      <c r="H17" s="81" t="s">
        <v>7</v>
      </c>
      <c r="I17" s="81" t="s">
        <v>7</v>
      </c>
      <c r="J17" s="81" t="s">
        <v>7</v>
      </c>
      <c r="K17" s="81" t="s">
        <v>7</v>
      </c>
      <c r="L17" s="81" t="s">
        <v>7</v>
      </c>
      <c r="M17" s="81" t="s">
        <v>7</v>
      </c>
    </row>
    <row r="18" spans="1:13" s="14" customFormat="1" ht="12.75">
      <c r="A18" s="291" t="s">
        <v>279</v>
      </c>
      <c r="B18" s="292" t="s">
        <v>874</v>
      </c>
      <c r="C18" s="81" t="s">
        <v>7</v>
      </c>
      <c r="D18" s="81" t="s">
        <v>7</v>
      </c>
      <c r="E18" s="81" t="s">
        <v>7</v>
      </c>
      <c r="F18" s="81" t="s">
        <v>7</v>
      </c>
      <c r="G18" s="81" t="s">
        <v>7</v>
      </c>
      <c r="H18" s="81" t="s">
        <v>7</v>
      </c>
      <c r="I18" s="81" t="s">
        <v>7</v>
      </c>
      <c r="J18" s="81" t="s">
        <v>7</v>
      </c>
      <c r="K18" s="81" t="s">
        <v>7</v>
      </c>
      <c r="L18" s="81" t="s">
        <v>7</v>
      </c>
      <c r="M18" s="81" t="s">
        <v>7</v>
      </c>
    </row>
    <row r="19" spans="1:13" s="14" customFormat="1" ht="12.75">
      <c r="A19" s="291" t="s">
        <v>280</v>
      </c>
      <c r="B19" s="292" t="s">
        <v>875</v>
      </c>
      <c r="C19" s="81" t="s">
        <v>7</v>
      </c>
      <c r="D19" s="81" t="s">
        <v>7</v>
      </c>
      <c r="E19" s="81" t="s">
        <v>7</v>
      </c>
      <c r="F19" s="81" t="s">
        <v>7</v>
      </c>
      <c r="G19" s="81" t="s">
        <v>7</v>
      </c>
      <c r="H19" s="81" t="s">
        <v>7</v>
      </c>
      <c r="I19" s="81" t="s">
        <v>7</v>
      </c>
      <c r="J19" s="81" t="s">
        <v>7</v>
      </c>
      <c r="K19" s="81" t="s">
        <v>7</v>
      </c>
      <c r="L19" s="81" t="s">
        <v>7</v>
      </c>
      <c r="M19" s="81" t="s">
        <v>7</v>
      </c>
    </row>
    <row r="20" spans="1:13" s="14" customFormat="1" ht="12.75">
      <c r="A20" s="291" t="s">
        <v>299</v>
      </c>
      <c r="B20" s="292" t="s">
        <v>876</v>
      </c>
      <c r="C20" s="81" t="s">
        <v>7</v>
      </c>
      <c r="D20" s="81" t="s">
        <v>7</v>
      </c>
      <c r="E20" s="81" t="s">
        <v>7</v>
      </c>
      <c r="F20" s="81" t="s">
        <v>7</v>
      </c>
      <c r="G20" s="81" t="s">
        <v>7</v>
      </c>
      <c r="H20" s="81" t="s">
        <v>7</v>
      </c>
      <c r="I20" s="81" t="s">
        <v>7</v>
      </c>
      <c r="J20" s="81" t="s">
        <v>7</v>
      </c>
      <c r="K20" s="81" t="s">
        <v>7</v>
      </c>
      <c r="L20" s="81" t="s">
        <v>7</v>
      </c>
      <c r="M20" s="81" t="s">
        <v>7</v>
      </c>
    </row>
    <row r="21" spans="1:13" s="14" customFormat="1" ht="12.75">
      <c r="A21" s="291" t="s">
        <v>300</v>
      </c>
      <c r="B21" s="292" t="s">
        <v>877</v>
      </c>
      <c r="C21" s="81" t="s">
        <v>7</v>
      </c>
      <c r="D21" s="81" t="s">
        <v>7</v>
      </c>
      <c r="E21" s="81" t="s">
        <v>7</v>
      </c>
      <c r="F21" s="81" t="s">
        <v>7</v>
      </c>
      <c r="G21" s="81" t="s">
        <v>7</v>
      </c>
      <c r="H21" s="81" t="s">
        <v>7</v>
      </c>
      <c r="I21" s="81" t="s">
        <v>7</v>
      </c>
      <c r="J21" s="81" t="s">
        <v>7</v>
      </c>
      <c r="K21" s="81" t="s">
        <v>7</v>
      </c>
      <c r="L21" s="81" t="s">
        <v>7</v>
      </c>
      <c r="M21" s="81" t="s">
        <v>7</v>
      </c>
    </row>
    <row r="22" spans="1:13" s="14" customFormat="1" ht="12.75">
      <c r="A22" s="291" t="s">
        <v>301</v>
      </c>
      <c r="B22" s="292" t="s">
        <v>878</v>
      </c>
      <c r="C22" s="81" t="s">
        <v>7</v>
      </c>
      <c r="D22" s="81" t="s">
        <v>7</v>
      </c>
      <c r="E22" s="81" t="s">
        <v>7</v>
      </c>
      <c r="F22" s="81" t="s">
        <v>7</v>
      </c>
      <c r="G22" s="81" t="s">
        <v>7</v>
      </c>
      <c r="H22" s="81" t="s">
        <v>7</v>
      </c>
      <c r="I22" s="81" t="s">
        <v>7</v>
      </c>
      <c r="J22" s="81" t="s">
        <v>7</v>
      </c>
      <c r="K22" s="81" t="s">
        <v>7</v>
      </c>
      <c r="L22" s="81" t="s">
        <v>7</v>
      </c>
      <c r="M22" s="81" t="s">
        <v>7</v>
      </c>
    </row>
    <row r="23" spans="1:13" s="14" customFormat="1" ht="12.75">
      <c r="A23" s="291" t="s">
        <v>329</v>
      </c>
      <c r="B23" s="292" t="s">
        <v>879</v>
      </c>
      <c r="C23" s="81" t="s">
        <v>7</v>
      </c>
      <c r="D23" s="81" t="s">
        <v>7</v>
      </c>
      <c r="E23" s="81" t="s">
        <v>7</v>
      </c>
      <c r="F23" s="81" t="s">
        <v>7</v>
      </c>
      <c r="G23" s="81" t="s">
        <v>7</v>
      </c>
      <c r="H23" s="81" t="s">
        <v>7</v>
      </c>
      <c r="I23" s="81" t="s">
        <v>7</v>
      </c>
      <c r="J23" s="81" t="s">
        <v>7</v>
      </c>
      <c r="K23" s="81" t="s">
        <v>7</v>
      </c>
      <c r="L23" s="81" t="s">
        <v>7</v>
      </c>
      <c r="M23" s="81" t="s">
        <v>7</v>
      </c>
    </row>
    <row r="24" spans="1:13" s="14" customFormat="1" ht="12.75">
      <c r="A24" s="291" t="s">
        <v>330</v>
      </c>
      <c r="B24" s="292" t="s">
        <v>880</v>
      </c>
      <c r="C24" s="81" t="s">
        <v>7</v>
      </c>
      <c r="D24" s="81" t="s">
        <v>7</v>
      </c>
      <c r="E24" s="81" t="s">
        <v>7</v>
      </c>
      <c r="F24" s="81" t="s">
        <v>7</v>
      </c>
      <c r="G24" s="81" t="s">
        <v>7</v>
      </c>
      <c r="H24" s="81" t="s">
        <v>7</v>
      </c>
      <c r="I24" s="81" t="s">
        <v>7</v>
      </c>
      <c r="J24" s="81" t="s">
        <v>7</v>
      </c>
      <c r="K24" s="81" t="s">
        <v>7</v>
      </c>
      <c r="L24" s="81" t="s">
        <v>7</v>
      </c>
      <c r="M24" s="81" t="s">
        <v>7</v>
      </c>
    </row>
    <row r="25" spans="1:13" s="14" customFormat="1" ht="12.75">
      <c r="A25" s="291" t="s">
        <v>331</v>
      </c>
      <c r="B25" s="292" t="s">
        <v>881</v>
      </c>
      <c r="C25" s="81" t="s">
        <v>7</v>
      </c>
      <c r="D25" s="81" t="s">
        <v>7</v>
      </c>
      <c r="E25" s="81" t="s">
        <v>7</v>
      </c>
      <c r="F25" s="81" t="s">
        <v>7</v>
      </c>
      <c r="G25" s="81" t="s">
        <v>7</v>
      </c>
      <c r="H25" s="81" t="s">
        <v>7</v>
      </c>
      <c r="I25" s="81" t="s">
        <v>7</v>
      </c>
      <c r="J25" s="81" t="s">
        <v>7</v>
      </c>
      <c r="K25" s="81" t="s">
        <v>7</v>
      </c>
      <c r="L25" s="81" t="s">
        <v>7</v>
      </c>
      <c r="M25" s="81" t="s">
        <v>7</v>
      </c>
    </row>
    <row r="26" spans="1:13" s="14" customFormat="1" ht="12.75">
      <c r="A26" s="291" t="s">
        <v>332</v>
      </c>
      <c r="B26" s="292" t="s">
        <v>882</v>
      </c>
      <c r="C26" s="81" t="s">
        <v>7</v>
      </c>
      <c r="D26" s="81" t="s">
        <v>7</v>
      </c>
      <c r="E26" s="81" t="s">
        <v>7</v>
      </c>
      <c r="F26" s="84" t="s">
        <v>944</v>
      </c>
      <c r="G26" s="408">
        <v>1</v>
      </c>
      <c r="H26" s="134">
        <v>176</v>
      </c>
      <c r="I26" s="134">
        <v>19370</v>
      </c>
      <c r="J26" s="81" t="s">
        <v>7</v>
      </c>
      <c r="K26" s="81" t="s">
        <v>7</v>
      </c>
      <c r="L26" s="81" t="s">
        <v>7</v>
      </c>
      <c r="M26" s="81" t="s">
        <v>7</v>
      </c>
    </row>
    <row r="27" spans="1:13" s="14" customFormat="1" ht="12.75">
      <c r="A27" s="291" t="s">
        <v>883</v>
      </c>
      <c r="B27" s="292" t="s">
        <v>884</v>
      </c>
      <c r="C27" s="81" t="s">
        <v>7</v>
      </c>
      <c r="D27" s="81" t="s">
        <v>7</v>
      </c>
      <c r="E27" s="81" t="s">
        <v>7</v>
      </c>
      <c r="F27" s="84" t="s">
        <v>944</v>
      </c>
      <c r="G27" s="408">
        <v>1</v>
      </c>
      <c r="H27" s="134">
        <v>420</v>
      </c>
      <c r="I27" s="134">
        <v>25864</v>
      </c>
      <c r="J27" s="81" t="s">
        <v>7</v>
      </c>
      <c r="K27" s="81" t="s">
        <v>7</v>
      </c>
      <c r="L27" s="81" t="s">
        <v>7</v>
      </c>
      <c r="M27" s="81" t="s">
        <v>7</v>
      </c>
    </row>
    <row r="28" spans="1:13" s="14" customFormat="1" ht="12.75">
      <c r="A28" s="291" t="s">
        <v>885</v>
      </c>
      <c r="B28" s="292" t="s">
        <v>886</v>
      </c>
      <c r="C28" s="81" t="s">
        <v>7</v>
      </c>
      <c r="D28" s="81" t="s">
        <v>7</v>
      </c>
      <c r="E28" s="81" t="s">
        <v>7</v>
      </c>
      <c r="F28" s="81" t="s">
        <v>7</v>
      </c>
      <c r="G28" s="81" t="s">
        <v>7</v>
      </c>
      <c r="H28" s="81" t="s">
        <v>7</v>
      </c>
      <c r="I28" s="81" t="s">
        <v>7</v>
      </c>
      <c r="J28" s="81" t="s">
        <v>7</v>
      </c>
      <c r="K28" s="81" t="s">
        <v>7</v>
      </c>
      <c r="L28" s="81" t="s">
        <v>7</v>
      </c>
      <c r="M28" s="81" t="s">
        <v>7</v>
      </c>
    </row>
    <row r="29" spans="1:13" s="14" customFormat="1" ht="12.75">
      <c r="A29" s="291" t="s">
        <v>887</v>
      </c>
      <c r="B29" s="292" t="s">
        <v>888</v>
      </c>
      <c r="C29" s="81" t="s">
        <v>7</v>
      </c>
      <c r="D29" s="81" t="s">
        <v>7</v>
      </c>
      <c r="E29" s="81" t="s">
        <v>7</v>
      </c>
      <c r="F29" s="81" t="s">
        <v>7</v>
      </c>
      <c r="G29" s="81" t="s">
        <v>7</v>
      </c>
      <c r="H29" s="81" t="s">
        <v>7</v>
      </c>
      <c r="I29" s="81" t="s">
        <v>7</v>
      </c>
      <c r="J29" s="81" t="s">
        <v>7</v>
      </c>
      <c r="K29" s="81" t="s">
        <v>7</v>
      </c>
      <c r="L29" s="81" t="s">
        <v>7</v>
      </c>
      <c r="M29" s="81" t="s">
        <v>7</v>
      </c>
    </row>
    <row r="30" spans="1:13" s="14" customFormat="1" ht="12.75">
      <c r="A30" s="291" t="s">
        <v>889</v>
      </c>
      <c r="B30" s="292" t="s">
        <v>890</v>
      </c>
      <c r="C30" s="81" t="s">
        <v>7</v>
      </c>
      <c r="D30" s="81" t="s">
        <v>7</v>
      </c>
      <c r="E30" s="81" t="s">
        <v>7</v>
      </c>
      <c r="F30" s="81" t="s">
        <v>7</v>
      </c>
      <c r="G30" s="81" t="s">
        <v>7</v>
      </c>
      <c r="H30" s="81" t="s">
        <v>7</v>
      </c>
      <c r="I30" s="81" t="s">
        <v>7</v>
      </c>
      <c r="J30" s="81" t="s">
        <v>7</v>
      </c>
      <c r="K30" s="81" t="s">
        <v>7</v>
      </c>
      <c r="L30" s="81" t="s">
        <v>7</v>
      </c>
      <c r="M30" s="81" t="s">
        <v>7</v>
      </c>
    </row>
    <row r="31" spans="1:13" s="14" customFormat="1" ht="12.75">
      <c r="A31" s="291" t="s">
        <v>891</v>
      </c>
      <c r="B31" s="292" t="s">
        <v>892</v>
      </c>
      <c r="C31" s="81" t="s">
        <v>7</v>
      </c>
      <c r="D31" s="81" t="s">
        <v>7</v>
      </c>
      <c r="E31" s="81" t="s">
        <v>7</v>
      </c>
      <c r="F31" s="81" t="s">
        <v>7</v>
      </c>
      <c r="G31" s="81" t="s">
        <v>7</v>
      </c>
      <c r="H31" s="81" t="s">
        <v>7</v>
      </c>
      <c r="I31" s="81" t="s">
        <v>7</v>
      </c>
      <c r="J31" s="81" t="s">
        <v>7</v>
      </c>
      <c r="K31" s="81" t="s">
        <v>7</v>
      </c>
      <c r="L31" s="81" t="s">
        <v>7</v>
      </c>
      <c r="M31" s="81" t="s">
        <v>7</v>
      </c>
    </row>
    <row r="32" spans="1:13" s="14" customFormat="1" ht="12.75">
      <c r="A32" s="291" t="s">
        <v>893</v>
      </c>
      <c r="B32" s="292" t="s">
        <v>894</v>
      </c>
      <c r="C32" s="81" t="s">
        <v>7</v>
      </c>
      <c r="D32" s="81" t="s">
        <v>7</v>
      </c>
      <c r="E32" s="81" t="s">
        <v>7</v>
      </c>
      <c r="F32" s="81" t="s">
        <v>7</v>
      </c>
      <c r="G32" s="81" t="s">
        <v>7</v>
      </c>
      <c r="H32" s="81" t="s">
        <v>7</v>
      </c>
      <c r="I32" s="81" t="s">
        <v>7</v>
      </c>
      <c r="J32" s="81" t="s">
        <v>7</v>
      </c>
      <c r="K32" s="81" t="s">
        <v>7</v>
      </c>
      <c r="L32" s="81" t="s">
        <v>7</v>
      </c>
      <c r="M32" s="81" t="s">
        <v>7</v>
      </c>
    </row>
    <row r="33" spans="1:13" s="14" customFormat="1" ht="12.75">
      <c r="A33" s="291" t="s">
        <v>895</v>
      </c>
      <c r="B33" s="292" t="s">
        <v>896</v>
      </c>
      <c r="C33" s="81" t="s">
        <v>7</v>
      </c>
      <c r="D33" s="81" t="s">
        <v>7</v>
      </c>
      <c r="E33" s="81" t="s">
        <v>7</v>
      </c>
      <c r="F33" s="81" t="s">
        <v>7</v>
      </c>
      <c r="G33" s="81" t="s">
        <v>7</v>
      </c>
      <c r="H33" s="81" t="s">
        <v>7</v>
      </c>
      <c r="I33" s="81" t="s">
        <v>7</v>
      </c>
      <c r="J33" s="81" t="s">
        <v>7</v>
      </c>
      <c r="K33" s="81" t="s">
        <v>7</v>
      </c>
      <c r="L33" s="81" t="s">
        <v>7</v>
      </c>
      <c r="M33" s="81" t="s">
        <v>7</v>
      </c>
    </row>
    <row r="34" spans="1:13" s="14" customFormat="1" ht="12.75">
      <c r="A34" s="291" t="s">
        <v>897</v>
      </c>
      <c r="B34" s="292" t="s">
        <v>898</v>
      </c>
      <c r="C34" s="81" t="s">
        <v>7</v>
      </c>
      <c r="D34" s="81" t="s">
        <v>7</v>
      </c>
      <c r="E34" s="81" t="s">
        <v>7</v>
      </c>
      <c r="F34" s="81" t="s">
        <v>7</v>
      </c>
      <c r="G34" s="81" t="s">
        <v>7</v>
      </c>
      <c r="H34" s="81" t="s">
        <v>7</v>
      </c>
      <c r="I34" s="81" t="s">
        <v>7</v>
      </c>
      <c r="J34" s="81" t="s">
        <v>7</v>
      </c>
      <c r="K34" s="81" t="s">
        <v>7</v>
      </c>
      <c r="L34" s="81" t="s">
        <v>7</v>
      </c>
      <c r="M34" s="81" t="s">
        <v>7</v>
      </c>
    </row>
    <row r="35" spans="1:13" s="14" customFormat="1" ht="12.75">
      <c r="A35" s="291" t="s">
        <v>899</v>
      </c>
      <c r="B35" s="292" t="s">
        <v>900</v>
      </c>
      <c r="C35" s="81" t="s">
        <v>7</v>
      </c>
      <c r="D35" s="81" t="s">
        <v>7</v>
      </c>
      <c r="E35" s="81" t="s">
        <v>7</v>
      </c>
      <c r="F35" s="81" t="s">
        <v>7</v>
      </c>
      <c r="G35" s="81" t="s">
        <v>7</v>
      </c>
      <c r="H35" s="81" t="s">
        <v>7</v>
      </c>
      <c r="I35" s="81" t="s">
        <v>7</v>
      </c>
      <c r="J35" s="81" t="s">
        <v>7</v>
      </c>
      <c r="K35" s="81" t="s">
        <v>7</v>
      </c>
      <c r="L35" s="81" t="s">
        <v>7</v>
      </c>
      <c r="M35" s="81" t="s">
        <v>7</v>
      </c>
    </row>
    <row r="36" spans="1:13" s="14" customFormat="1" ht="12.75">
      <c r="A36" s="291" t="s">
        <v>901</v>
      </c>
      <c r="B36" s="292" t="s">
        <v>902</v>
      </c>
      <c r="C36" s="81" t="s">
        <v>7</v>
      </c>
      <c r="D36" s="81" t="s">
        <v>7</v>
      </c>
      <c r="E36" s="81" t="s">
        <v>7</v>
      </c>
      <c r="F36" s="81" t="s">
        <v>7</v>
      </c>
      <c r="G36" s="81" t="s">
        <v>7</v>
      </c>
      <c r="H36" s="81" t="s">
        <v>7</v>
      </c>
      <c r="I36" s="81" t="s">
        <v>7</v>
      </c>
      <c r="J36" s="81" t="s">
        <v>7</v>
      </c>
      <c r="K36" s="81" t="s">
        <v>7</v>
      </c>
      <c r="L36" s="81" t="s">
        <v>7</v>
      </c>
      <c r="M36" s="81" t="s">
        <v>7</v>
      </c>
    </row>
    <row r="37" spans="1:13" s="14" customFormat="1" ht="12.75">
      <c r="A37" s="291" t="s">
        <v>903</v>
      </c>
      <c r="B37" s="292" t="s">
        <v>904</v>
      </c>
      <c r="C37" s="81" t="s">
        <v>7</v>
      </c>
      <c r="D37" s="81" t="s">
        <v>7</v>
      </c>
      <c r="E37" s="81" t="s">
        <v>7</v>
      </c>
      <c r="F37" s="81" t="s">
        <v>7</v>
      </c>
      <c r="G37" s="81" t="s">
        <v>7</v>
      </c>
      <c r="H37" s="81" t="s">
        <v>7</v>
      </c>
      <c r="I37" s="81" t="s">
        <v>7</v>
      </c>
      <c r="J37" s="81" t="s">
        <v>7</v>
      </c>
      <c r="K37" s="81" t="s">
        <v>7</v>
      </c>
      <c r="L37" s="81" t="s">
        <v>7</v>
      </c>
      <c r="M37" s="81" t="s">
        <v>7</v>
      </c>
    </row>
    <row r="38" spans="1:13" s="14" customFormat="1" ht="12.75">
      <c r="A38" s="291" t="s">
        <v>905</v>
      </c>
      <c r="B38" s="292" t="s">
        <v>906</v>
      </c>
      <c r="C38" s="81" t="s">
        <v>7</v>
      </c>
      <c r="D38" s="81" t="s">
        <v>7</v>
      </c>
      <c r="E38" s="81" t="s">
        <v>7</v>
      </c>
      <c r="F38" s="81" t="s">
        <v>7</v>
      </c>
      <c r="G38" s="81" t="s">
        <v>7</v>
      </c>
      <c r="H38" s="81" t="s">
        <v>7</v>
      </c>
      <c r="I38" s="81" t="s">
        <v>7</v>
      </c>
      <c r="J38" s="81" t="s">
        <v>7</v>
      </c>
      <c r="K38" s="81" t="s">
        <v>7</v>
      </c>
      <c r="L38" s="81" t="s">
        <v>7</v>
      </c>
      <c r="M38" s="81" t="s">
        <v>7</v>
      </c>
    </row>
    <row r="39" spans="1:13" s="14" customFormat="1" ht="12.75">
      <c r="A39" s="291" t="s">
        <v>907</v>
      </c>
      <c r="B39" s="293" t="s">
        <v>908</v>
      </c>
      <c r="C39" s="81" t="s">
        <v>7</v>
      </c>
      <c r="D39" s="81" t="s">
        <v>7</v>
      </c>
      <c r="E39" s="81" t="s">
        <v>7</v>
      </c>
      <c r="F39" s="81" t="s">
        <v>7</v>
      </c>
      <c r="G39" s="81" t="s">
        <v>7</v>
      </c>
      <c r="H39" s="81" t="s">
        <v>7</v>
      </c>
      <c r="I39" s="81" t="s">
        <v>7</v>
      </c>
      <c r="J39" s="81" t="s">
        <v>7</v>
      </c>
      <c r="K39" s="81" t="s">
        <v>7</v>
      </c>
      <c r="L39" s="81" t="s">
        <v>7</v>
      </c>
      <c r="M39" s="81" t="s">
        <v>7</v>
      </c>
    </row>
    <row r="40" spans="1:13" s="14" customFormat="1" ht="12.75">
      <c r="A40" s="291" t="s">
        <v>909</v>
      </c>
      <c r="B40" s="293" t="s">
        <v>910</v>
      </c>
      <c r="C40" s="81" t="s">
        <v>7</v>
      </c>
      <c r="D40" s="81" t="s">
        <v>7</v>
      </c>
      <c r="E40" s="81" t="s">
        <v>7</v>
      </c>
      <c r="F40" s="81" t="s">
        <v>7</v>
      </c>
      <c r="G40" s="81" t="s">
        <v>7</v>
      </c>
      <c r="H40" s="81" t="s">
        <v>7</v>
      </c>
      <c r="I40" s="81" t="s">
        <v>7</v>
      </c>
      <c r="J40" s="81" t="s">
        <v>7</v>
      </c>
      <c r="K40" s="81" t="s">
        <v>7</v>
      </c>
      <c r="L40" s="81" t="s">
        <v>7</v>
      </c>
      <c r="M40" s="81" t="s">
        <v>7</v>
      </c>
    </row>
    <row r="41" spans="1:13" s="14" customFormat="1" ht="12.75">
      <c r="A41" s="291" t="s">
        <v>911</v>
      </c>
      <c r="B41" s="293" t="s">
        <v>912</v>
      </c>
      <c r="C41" s="81" t="s">
        <v>7</v>
      </c>
      <c r="D41" s="81" t="s">
        <v>7</v>
      </c>
      <c r="E41" s="81" t="s">
        <v>7</v>
      </c>
      <c r="F41" s="81" t="s">
        <v>7</v>
      </c>
      <c r="G41" s="81" t="s">
        <v>7</v>
      </c>
      <c r="H41" s="81" t="s">
        <v>7</v>
      </c>
      <c r="I41" s="81" t="s">
        <v>7</v>
      </c>
      <c r="J41" s="81" t="s">
        <v>7</v>
      </c>
      <c r="K41" s="81" t="s">
        <v>7</v>
      </c>
      <c r="L41" s="81" t="s">
        <v>7</v>
      </c>
      <c r="M41" s="81" t="s">
        <v>7</v>
      </c>
    </row>
    <row r="42" spans="1:13" s="14" customFormat="1" ht="12.75">
      <c r="A42" s="291" t="s">
        <v>913</v>
      </c>
      <c r="B42" s="293" t="s">
        <v>914</v>
      </c>
      <c r="C42" s="81" t="s">
        <v>7</v>
      </c>
      <c r="D42" s="81" t="s">
        <v>7</v>
      </c>
      <c r="E42" s="81" t="s">
        <v>7</v>
      </c>
      <c r="F42" s="81" t="s">
        <v>7</v>
      </c>
      <c r="G42" s="81" t="s">
        <v>7</v>
      </c>
      <c r="H42" s="81" t="s">
        <v>7</v>
      </c>
      <c r="I42" s="81" t="s">
        <v>7</v>
      </c>
      <c r="J42" s="81" t="s">
        <v>7</v>
      </c>
      <c r="K42" s="81" t="s">
        <v>7</v>
      </c>
      <c r="L42" s="81" t="s">
        <v>7</v>
      </c>
      <c r="M42" s="81" t="s">
        <v>7</v>
      </c>
    </row>
    <row r="43" spans="1:13" s="14" customFormat="1" ht="25.5">
      <c r="A43" s="291" t="s">
        <v>915</v>
      </c>
      <c r="B43" s="293" t="s">
        <v>916</v>
      </c>
      <c r="C43" s="81" t="s">
        <v>7</v>
      </c>
      <c r="D43" s="81" t="s">
        <v>7</v>
      </c>
      <c r="E43" s="81" t="s">
        <v>7</v>
      </c>
      <c r="F43" s="81" t="s">
        <v>7</v>
      </c>
      <c r="G43" s="81" t="s">
        <v>7</v>
      </c>
      <c r="H43" s="81" t="s">
        <v>7</v>
      </c>
      <c r="I43" s="81" t="s">
        <v>7</v>
      </c>
      <c r="J43" s="81" t="s">
        <v>7</v>
      </c>
      <c r="K43" s="81" t="s">
        <v>7</v>
      </c>
      <c r="L43" s="81" t="s">
        <v>7</v>
      </c>
      <c r="M43" s="81" t="s">
        <v>7</v>
      </c>
    </row>
    <row r="44" spans="1:13" s="14" customFormat="1" ht="25.5">
      <c r="A44" s="291" t="s">
        <v>917</v>
      </c>
      <c r="B44" s="293" t="s">
        <v>918</v>
      </c>
      <c r="C44" s="81" t="s">
        <v>7</v>
      </c>
      <c r="D44" s="81" t="s">
        <v>7</v>
      </c>
      <c r="E44" s="81" t="s">
        <v>7</v>
      </c>
      <c r="F44" s="81" t="s">
        <v>7</v>
      </c>
      <c r="G44" s="81" t="s">
        <v>7</v>
      </c>
      <c r="H44" s="81" t="s">
        <v>7</v>
      </c>
      <c r="I44" s="81" t="s">
        <v>7</v>
      </c>
      <c r="J44" s="81" t="s">
        <v>7</v>
      </c>
      <c r="K44" s="81" t="s">
        <v>7</v>
      </c>
      <c r="L44" s="81" t="s">
        <v>7</v>
      </c>
      <c r="M44" s="81" t="s">
        <v>7</v>
      </c>
    </row>
    <row r="45" spans="1:13" s="14" customFormat="1" ht="12.75">
      <c r="A45" s="3" t="s">
        <v>19</v>
      </c>
      <c r="B45" s="19"/>
      <c r="C45" s="81" t="s">
        <v>7</v>
      </c>
      <c r="D45" s="81" t="s">
        <v>7</v>
      </c>
      <c r="E45" s="81" t="s">
        <v>7</v>
      </c>
      <c r="F45" s="81" t="s">
        <v>7</v>
      </c>
      <c r="G45" s="134">
        <f>SUM(G26:G44)</f>
        <v>2</v>
      </c>
      <c r="H45" s="134">
        <f>SUM(H26:H44)</f>
        <v>596</v>
      </c>
      <c r="I45" s="134">
        <f>SUM(I26:I44)</f>
        <v>45234</v>
      </c>
      <c r="J45" s="81" t="s">
        <v>7</v>
      </c>
      <c r="K45" s="81" t="s">
        <v>7</v>
      </c>
      <c r="L45" s="81" t="s">
        <v>7</v>
      </c>
      <c r="M45" s="81" t="s">
        <v>7</v>
      </c>
    </row>
    <row r="46" spans="1:16" ht="12.75">
      <c r="A46" s="85"/>
      <c r="B46" s="85"/>
      <c r="C46" s="85"/>
      <c r="D46" s="85"/>
      <c r="E46" s="85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ht="12.75">
      <c r="A47" s="832"/>
      <c r="B47" s="832"/>
      <c r="C47" s="832"/>
      <c r="D47" s="832"/>
      <c r="E47" s="832"/>
      <c r="F47" s="832"/>
      <c r="G47" s="832"/>
      <c r="H47" s="832"/>
      <c r="I47" s="832"/>
      <c r="J47" s="832"/>
      <c r="K47" s="832"/>
      <c r="L47" s="832"/>
      <c r="M47" s="93"/>
      <c r="N47" s="832"/>
      <c r="O47" s="832"/>
      <c r="P47" s="832"/>
    </row>
    <row r="48" spans="1:16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ht="15.75">
      <c r="A49" s="88" t="s">
        <v>12</v>
      </c>
      <c r="B49" s="88"/>
      <c r="C49" s="88"/>
      <c r="D49" s="88"/>
      <c r="E49" s="88"/>
      <c r="F49" s="88"/>
      <c r="G49" s="88"/>
      <c r="H49" s="88"/>
      <c r="I49" s="88"/>
      <c r="J49" s="88"/>
      <c r="K49" s="833" t="s">
        <v>13</v>
      </c>
      <c r="L49" s="833"/>
      <c r="M49" s="833"/>
      <c r="N49" s="119"/>
      <c r="O49" s="77"/>
      <c r="P49" s="77"/>
    </row>
    <row r="50" spans="1:16" ht="15.75">
      <c r="A50" s="666" t="s">
        <v>14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77"/>
      <c r="O50" s="77"/>
      <c r="P50" s="77"/>
    </row>
    <row r="51" spans="1:16" ht="15" customHeight="1">
      <c r="A51" s="666" t="s">
        <v>15</v>
      </c>
      <c r="B51" s="666"/>
      <c r="C51" s="666"/>
      <c r="D51" s="666"/>
      <c r="E51" s="666"/>
      <c r="F51" s="666"/>
      <c r="G51" s="666"/>
      <c r="H51" s="666"/>
      <c r="I51" s="666"/>
      <c r="J51" s="666"/>
      <c r="K51" s="666"/>
      <c r="L51" s="666"/>
      <c r="M51" s="666"/>
      <c r="N51" s="119"/>
      <c r="O51" s="77"/>
      <c r="P51" s="77"/>
    </row>
    <row r="52" spans="1:16" ht="12.75">
      <c r="A52" s="77"/>
      <c r="B52" s="77"/>
      <c r="C52" s="77"/>
      <c r="D52" s="77"/>
      <c r="E52" s="77"/>
      <c r="F52" s="77"/>
      <c r="G52" s="77"/>
      <c r="L52" s="30" t="s">
        <v>86</v>
      </c>
      <c r="M52" s="30"/>
      <c r="N52" s="30"/>
      <c r="O52" s="30"/>
      <c r="P52" s="30"/>
    </row>
  </sheetData>
  <sheetProtection/>
  <mergeCells count="15">
    <mergeCell ref="K49:M49"/>
    <mergeCell ref="A50:M50"/>
    <mergeCell ref="A9:A10"/>
    <mergeCell ref="B9:B10"/>
    <mergeCell ref="A51:M51"/>
    <mergeCell ref="F9:I9"/>
    <mergeCell ref="J9:M9"/>
    <mergeCell ref="A47:L47"/>
    <mergeCell ref="N47:P47"/>
    <mergeCell ref="C9:E9"/>
    <mergeCell ref="L1:M1"/>
    <mergeCell ref="A2:M2"/>
    <mergeCell ref="A3:M3"/>
    <mergeCell ref="A5:M5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SheetLayoutView="84" zoomScalePageLayoutView="0" workbookViewId="0" topLeftCell="A1">
      <selection activeCell="Q9" sqref="Q9"/>
    </sheetView>
  </sheetViews>
  <sheetFormatPr defaultColWidth="9.140625" defaultRowHeight="12.75"/>
  <cols>
    <col min="1" max="1" width="5.8515625" style="299" customWidth="1"/>
    <col min="2" max="2" width="15.28125" style="299" bestFit="1" customWidth="1"/>
    <col min="3" max="5" width="9.140625" style="299" customWidth="1"/>
    <col min="6" max="6" width="13.421875" style="299" customWidth="1"/>
    <col min="7" max="7" width="14.8515625" style="299" customWidth="1"/>
    <col min="8" max="8" width="12.421875" style="299" customWidth="1"/>
    <col min="9" max="9" width="15.28125" style="299" customWidth="1"/>
    <col min="10" max="10" width="14.28125" style="299" customWidth="1"/>
    <col min="11" max="11" width="13.8515625" style="299" customWidth="1"/>
    <col min="12" max="12" width="9.140625" style="299" hidden="1" customWidth="1"/>
    <col min="13" max="16384" width="9.140625" style="299" customWidth="1"/>
  </cols>
  <sheetData>
    <row r="1" spans="1:11" ht="18">
      <c r="A1" s="826" t="s">
        <v>0</v>
      </c>
      <c r="B1" s="826"/>
      <c r="C1" s="826"/>
      <c r="D1" s="826"/>
      <c r="E1" s="826"/>
      <c r="F1" s="826"/>
      <c r="G1" s="826"/>
      <c r="H1" s="826"/>
      <c r="I1" s="826"/>
      <c r="J1" s="857" t="s">
        <v>543</v>
      </c>
      <c r="K1" s="857"/>
    </row>
    <row r="2" spans="1:11" ht="21">
      <c r="A2" s="825" t="s">
        <v>656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</row>
    <row r="3" spans="1:11" ht="1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5">
      <c r="A4" s="858" t="s">
        <v>542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</row>
    <row r="5" spans="1:12" ht="15">
      <c r="A5" s="701" t="s">
        <v>919</v>
      </c>
      <c r="B5" s="701"/>
      <c r="C5" s="411"/>
      <c r="D5" s="411"/>
      <c r="E5" s="411"/>
      <c r="F5" s="411"/>
      <c r="G5" s="411"/>
      <c r="H5" s="411"/>
      <c r="I5" s="410"/>
      <c r="J5" s="859" t="s">
        <v>826</v>
      </c>
      <c r="K5" s="859"/>
      <c r="L5" s="859"/>
    </row>
    <row r="6" spans="1:11" ht="27.75" customHeight="1">
      <c r="A6" s="852" t="s">
        <v>2</v>
      </c>
      <c r="B6" s="852" t="s">
        <v>3</v>
      </c>
      <c r="C6" s="852" t="s">
        <v>310</v>
      </c>
      <c r="D6" s="852" t="s">
        <v>311</v>
      </c>
      <c r="E6" s="852"/>
      <c r="F6" s="852"/>
      <c r="G6" s="852"/>
      <c r="H6" s="852"/>
      <c r="I6" s="853" t="s">
        <v>312</v>
      </c>
      <c r="J6" s="854"/>
      <c r="K6" s="855"/>
    </row>
    <row r="7" spans="1:11" ht="90" customHeight="1">
      <c r="A7" s="852"/>
      <c r="B7" s="852"/>
      <c r="C7" s="852"/>
      <c r="D7" s="412" t="s">
        <v>313</v>
      </c>
      <c r="E7" s="412" t="s">
        <v>205</v>
      </c>
      <c r="F7" s="412" t="s">
        <v>464</v>
      </c>
      <c r="G7" s="412" t="s">
        <v>314</v>
      </c>
      <c r="H7" s="412" t="s">
        <v>436</v>
      </c>
      <c r="I7" s="412" t="s">
        <v>315</v>
      </c>
      <c r="J7" s="412" t="s">
        <v>316</v>
      </c>
      <c r="K7" s="412" t="s">
        <v>317</v>
      </c>
    </row>
    <row r="8" spans="1:11" ht="15">
      <c r="A8" s="413" t="s">
        <v>273</v>
      </c>
      <c r="B8" s="413" t="s">
        <v>274</v>
      </c>
      <c r="C8" s="413" t="s">
        <v>275</v>
      </c>
      <c r="D8" s="413" t="s">
        <v>276</v>
      </c>
      <c r="E8" s="413" t="s">
        <v>277</v>
      </c>
      <c r="F8" s="413" t="s">
        <v>278</v>
      </c>
      <c r="G8" s="413" t="s">
        <v>279</v>
      </c>
      <c r="H8" s="413" t="s">
        <v>280</v>
      </c>
      <c r="I8" s="413" t="s">
        <v>299</v>
      </c>
      <c r="J8" s="413" t="s">
        <v>300</v>
      </c>
      <c r="K8" s="413" t="s">
        <v>301</v>
      </c>
    </row>
    <row r="9" spans="1:11" ht="15">
      <c r="A9" s="295" t="s">
        <v>273</v>
      </c>
      <c r="B9" s="296" t="s">
        <v>868</v>
      </c>
      <c r="C9" s="414">
        <v>0</v>
      </c>
      <c r="D9" s="414">
        <v>0</v>
      </c>
      <c r="E9" s="414">
        <v>0</v>
      </c>
      <c r="F9" s="414">
        <v>0</v>
      </c>
      <c r="G9" s="414">
        <v>0</v>
      </c>
      <c r="H9" s="414">
        <f>F9+G9</f>
        <v>0</v>
      </c>
      <c r="I9" s="415">
        <v>0</v>
      </c>
      <c r="J9" s="415">
        <v>0</v>
      </c>
      <c r="K9" s="414">
        <f aca="true" t="shared" si="0" ref="K9:K22">SUM(I9:J9)</f>
        <v>0</v>
      </c>
    </row>
    <row r="10" spans="1:11" ht="15">
      <c r="A10" s="295" t="s">
        <v>274</v>
      </c>
      <c r="B10" s="296" t="s">
        <v>869</v>
      </c>
      <c r="C10" s="414">
        <v>0</v>
      </c>
      <c r="D10" s="414">
        <v>0</v>
      </c>
      <c r="E10" s="414">
        <v>0</v>
      </c>
      <c r="F10" s="414">
        <v>0</v>
      </c>
      <c r="G10" s="414">
        <v>0</v>
      </c>
      <c r="H10" s="414">
        <f aca="true" t="shared" si="1" ref="H10:H41">F10+G10</f>
        <v>0</v>
      </c>
      <c r="I10" s="415">
        <v>0</v>
      </c>
      <c r="J10" s="415">
        <v>0</v>
      </c>
      <c r="K10" s="414">
        <f t="shared" si="0"/>
        <v>0</v>
      </c>
    </row>
    <row r="11" spans="1:11" ht="15">
      <c r="A11" s="295" t="s">
        <v>275</v>
      </c>
      <c r="B11" s="296" t="s">
        <v>870</v>
      </c>
      <c r="C11" s="414">
        <v>0</v>
      </c>
      <c r="D11" s="414">
        <v>0</v>
      </c>
      <c r="E11" s="414">
        <v>0</v>
      </c>
      <c r="F11" s="414">
        <v>0</v>
      </c>
      <c r="G11" s="414">
        <v>0</v>
      </c>
      <c r="H11" s="414">
        <f t="shared" si="1"/>
        <v>0</v>
      </c>
      <c r="I11" s="415">
        <v>0</v>
      </c>
      <c r="J11" s="415">
        <v>0</v>
      </c>
      <c r="K11" s="414">
        <f t="shared" si="0"/>
        <v>0</v>
      </c>
    </row>
    <row r="12" spans="1:11" ht="15">
      <c r="A12" s="295" t="s">
        <v>276</v>
      </c>
      <c r="B12" s="296" t="s">
        <v>871</v>
      </c>
      <c r="C12" s="414">
        <v>0</v>
      </c>
      <c r="D12" s="414">
        <v>0</v>
      </c>
      <c r="E12" s="414">
        <v>0</v>
      </c>
      <c r="F12" s="414">
        <v>0</v>
      </c>
      <c r="G12" s="414">
        <v>0</v>
      </c>
      <c r="H12" s="414">
        <f t="shared" si="1"/>
        <v>0</v>
      </c>
      <c r="I12" s="415">
        <v>0</v>
      </c>
      <c r="J12" s="415">
        <v>0</v>
      </c>
      <c r="K12" s="414">
        <f t="shared" si="0"/>
        <v>0</v>
      </c>
    </row>
    <row r="13" spans="1:11" ht="15">
      <c r="A13" s="295" t="s">
        <v>277</v>
      </c>
      <c r="B13" s="296" t="s">
        <v>872</v>
      </c>
      <c r="C13" s="414">
        <v>0</v>
      </c>
      <c r="D13" s="414">
        <v>0</v>
      </c>
      <c r="E13" s="414">
        <v>0</v>
      </c>
      <c r="F13" s="414">
        <v>0</v>
      </c>
      <c r="G13" s="414">
        <v>0</v>
      </c>
      <c r="H13" s="414">
        <f t="shared" si="1"/>
        <v>0</v>
      </c>
      <c r="I13" s="415">
        <v>0</v>
      </c>
      <c r="J13" s="415">
        <v>0</v>
      </c>
      <c r="K13" s="414">
        <f t="shared" si="0"/>
        <v>0</v>
      </c>
    </row>
    <row r="14" spans="1:11" ht="15">
      <c r="A14" s="295" t="s">
        <v>278</v>
      </c>
      <c r="B14" s="296" t="s">
        <v>873</v>
      </c>
      <c r="C14" s="414">
        <v>0</v>
      </c>
      <c r="D14" s="414">
        <v>0</v>
      </c>
      <c r="E14" s="414">
        <v>0</v>
      </c>
      <c r="F14" s="414">
        <v>0</v>
      </c>
      <c r="G14" s="414">
        <v>0</v>
      </c>
      <c r="H14" s="414">
        <f t="shared" si="1"/>
        <v>0</v>
      </c>
      <c r="I14" s="415">
        <v>0</v>
      </c>
      <c r="J14" s="415">
        <v>0</v>
      </c>
      <c r="K14" s="414">
        <f t="shared" si="0"/>
        <v>0</v>
      </c>
    </row>
    <row r="15" spans="1:11" ht="15">
      <c r="A15" s="295" t="s">
        <v>279</v>
      </c>
      <c r="B15" s="296" t="s">
        <v>874</v>
      </c>
      <c r="C15" s="414">
        <v>0</v>
      </c>
      <c r="D15" s="414">
        <v>0</v>
      </c>
      <c r="E15" s="414">
        <v>0</v>
      </c>
      <c r="F15" s="414">
        <v>0</v>
      </c>
      <c r="G15" s="414">
        <v>0</v>
      </c>
      <c r="H15" s="414">
        <f t="shared" si="1"/>
        <v>0</v>
      </c>
      <c r="I15" s="415">
        <v>0</v>
      </c>
      <c r="J15" s="415">
        <v>0</v>
      </c>
      <c r="K15" s="414">
        <f t="shared" si="0"/>
        <v>0</v>
      </c>
    </row>
    <row r="16" spans="1:11" ht="15">
      <c r="A16" s="295" t="s">
        <v>280</v>
      </c>
      <c r="B16" s="296" t="s">
        <v>875</v>
      </c>
      <c r="C16" s="414">
        <v>0</v>
      </c>
      <c r="D16" s="414">
        <v>0</v>
      </c>
      <c r="E16" s="414">
        <v>0</v>
      </c>
      <c r="F16" s="414">
        <v>0</v>
      </c>
      <c r="G16" s="414">
        <v>0</v>
      </c>
      <c r="H16" s="414">
        <f t="shared" si="1"/>
        <v>0</v>
      </c>
      <c r="I16" s="415">
        <v>0</v>
      </c>
      <c r="J16" s="415">
        <v>0</v>
      </c>
      <c r="K16" s="414">
        <f t="shared" si="0"/>
        <v>0</v>
      </c>
    </row>
    <row r="17" spans="1:11" ht="15">
      <c r="A17" s="295" t="s">
        <v>299</v>
      </c>
      <c r="B17" s="296" t="s">
        <v>876</v>
      </c>
      <c r="C17" s="414">
        <v>0</v>
      </c>
      <c r="D17" s="414">
        <v>0</v>
      </c>
      <c r="E17" s="414">
        <v>0</v>
      </c>
      <c r="F17" s="414">
        <v>0</v>
      </c>
      <c r="G17" s="414">
        <v>0</v>
      </c>
      <c r="H17" s="414">
        <f t="shared" si="1"/>
        <v>0</v>
      </c>
      <c r="I17" s="415">
        <v>0</v>
      </c>
      <c r="J17" s="415">
        <v>0</v>
      </c>
      <c r="K17" s="414">
        <f t="shared" si="0"/>
        <v>0</v>
      </c>
    </row>
    <row r="18" spans="1:11" ht="15">
      <c r="A18" s="295" t="s">
        <v>300</v>
      </c>
      <c r="B18" s="296" t="s">
        <v>877</v>
      </c>
      <c r="C18" s="414">
        <v>0</v>
      </c>
      <c r="D18" s="414">
        <v>0</v>
      </c>
      <c r="E18" s="414">
        <v>0</v>
      </c>
      <c r="F18" s="414">
        <v>0</v>
      </c>
      <c r="G18" s="414">
        <v>0</v>
      </c>
      <c r="H18" s="414">
        <f t="shared" si="1"/>
        <v>0</v>
      </c>
      <c r="I18" s="415">
        <v>0</v>
      </c>
      <c r="J18" s="415">
        <v>0</v>
      </c>
      <c r="K18" s="414">
        <f t="shared" si="0"/>
        <v>0</v>
      </c>
    </row>
    <row r="19" spans="1:11" ht="15">
      <c r="A19" s="295" t="s">
        <v>301</v>
      </c>
      <c r="B19" s="296" t="s">
        <v>878</v>
      </c>
      <c r="C19" s="414">
        <v>0</v>
      </c>
      <c r="D19" s="414">
        <v>0</v>
      </c>
      <c r="E19" s="414">
        <v>0</v>
      </c>
      <c r="F19" s="414">
        <v>0</v>
      </c>
      <c r="G19" s="414">
        <v>0</v>
      </c>
      <c r="H19" s="414">
        <f t="shared" si="1"/>
        <v>0</v>
      </c>
      <c r="I19" s="415">
        <v>0</v>
      </c>
      <c r="J19" s="415">
        <v>0</v>
      </c>
      <c r="K19" s="414">
        <f t="shared" si="0"/>
        <v>0</v>
      </c>
    </row>
    <row r="20" spans="1:11" ht="15">
      <c r="A20" s="295" t="s">
        <v>329</v>
      </c>
      <c r="B20" s="296" t="s">
        <v>879</v>
      </c>
      <c r="C20" s="414">
        <v>0</v>
      </c>
      <c r="D20" s="414">
        <v>0</v>
      </c>
      <c r="E20" s="414">
        <v>0</v>
      </c>
      <c r="F20" s="414">
        <v>0</v>
      </c>
      <c r="G20" s="414">
        <v>0</v>
      </c>
      <c r="H20" s="414">
        <f t="shared" si="1"/>
        <v>0</v>
      </c>
      <c r="I20" s="415">
        <v>0</v>
      </c>
      <c r="J20" s="415">
        <v>0</v>
      </c>
      <c r="K20" s="414">
        <f t="shared" si="0"/>
        <v>0</v>
      </c>
    </row>
    <row r="21" spans="1:11" ht="15">
      <c r="A21" s="295" t="s">
        <v>330</v>
      </c>
      <c r="B21" s="296" t="s">
        <v>880</v>
      </c>
      <c r="C21" s="414">
        <v>0</v>
      </c>
      <c r="D21" s="414">
        <v>0</v>
      </c>
      <c r="E21" s="414">
        <v>0</v>
      </c>
      <c r="F21" s="414">
        <v>0</v>
      </c>
      <c r="G21" s="414">
        <v>0</v>
      </c>
      <c r="H21" s="414">
        <f t="shared" si="1"/>
        <v>0</v>
      </c>
      <c r="I21" s="415">
        <v>0</v>
      </c>
      <c r="J21" s="415">
        <v>0</v>
      </c>
      <c r="K21" s="414">
        <f t="shared" si="0"/>
        <v>0</v>
      </c>
    </row>
    <row r="22" spans="1:11" ht="15">
      <c r="A22" s="295" t="s">
        <v>331</v>
      </c>
      <c r="B22" s="296" t="s">
        <v>881</v>
      </c>
      <c r="C22" s="414">
        <v>0</v>
      </c>
      <c r="D22" s="414">
        <v>0</v>
      </c>
      <c r="E22" s="414">
        <v>0</v>
      </c>
      <c r="F22" s="414">
        <v>0</v>
      </c>
      <c r="G22" s="414">
        <v>0</v>
      </c>
      <c r="H22" s="414">
        <f t="shared" si="1"/>
        <v>0</v>
      </c>
      <c r="I22" s="415">
        <v>0</v>
      </c>
      <c r="J22" s="415">
        <v>0</v>
      </c>
      <c r="K22" s="414">
        <f t="shared" si="0"/>
        <v>0</v>
      </c>
    </row>
    <row r="23" spans="1:11" ht="15">
      <c r="A23" s="295" t="s">
        <v>332</v>
      </c>
      <c r="B23" s="296" t="s">
        <v>882</v>
      </c>
      <c r="C23" s="860">
        <v>1</v>
      </c>
      <c r="D23" s="414">
        <v>176</v>
      </c>
      <c r="E23" s="417">
        <v>19370</v>
      </c>
      <c r="F23" s="414">
        <v>0</v>
      </c>
      <c r="G23" s="417">
        <v>381</v>
      </c>
      <c r="H23" s="414">
        <f t="shared" si="1"/>
        <v>381</v>
      </c>
      <c r="I23" s="415">
        <v>18.89</v>
      </c>
      <c r="J23" s="415">
        <v>18.89</v>
      </c>
      <c r="K23" s="414">
        <f>SUM(I23:J23)</f>
        <v>37.78</v>
      </c>
    </row>
    <row r="24" spans="1:11" ht="15">
      <c r="A24" s="295" t="s">
        <v>883</v>
      </c>
      <c r="B24" s="296" t="s">
        <v>884</v>
      </c>
      <c r="C24" s="861"/>
      <c r="D24" s="414">
        <v>420</v>
      </c>
      <c r="E24" s="417">
        <v>25864</v>
      </c>
      <c r="F24" s="414">
        <v>0</v>
      </c>
      <c r="G24" s="417">
        <v>740</v>
      </c>
      <c r="H24" s="414">
        <f t="shared" si="1"/>
        <v>740</v>
      </c>
      <c r="I24" s="415">
        <v>37.15</v>
      </c>
      <c r="J24" s="415">
        <v>37.15</v>
      </c>
      <c r="K24" s="416">
        <f>SUM(I24:J24)</f>
        <v>74.3</v>
      </c>
    </row>
    <row r="25" spans="1:11" ht="15">
      <c r="A25" s="295" t="s">
        <v>885</v>
      </c>
      <c r="B25" s="296" t="s">
        <v>886</v>
      </c>
      <c r="C25" s="417">
        <v>0</v>
      </c>
      <c r="D25" s="417">
        <v>0</v>
      </c>
      <c r="E25" s="417">
        <v>0</v>
      </c>
      <c r="F25" s="417">
        <v>0</v>
      </c>
      <c r="G25" s="417">
        <v>0</v>
      </c>
      <c r="H25" s="414">
        <f t="shared" si="1"/>
        <v>0</v>
      </c>
      <c r="I25" s="415">
        <v>0</v>
      </c>
      <c r="J25" s="415">
        <v>0</v>
      </c>
      <c r="K25" s="418">
        <f aca="true" t="shared" si="2" ref="K25:K41">SUM(I25:J25)</f>
        <v>0</v>
      </c>
    </row>
    <row r="26" spans="1:11" ht="15">
      <c r="A26" s="295" t="s">
        <v>887</v>
      </c>
      <c r="B26" s="296" t="s">
        <v>888</v>
      </c>
      <c r="C26" s="417">
        <v>0</v>
      </c>
      <c r="D26" s="417">
        <v>0</v>
      </c>
      <c r="E26" s="417">
        <v>0</v>
      </c>
      <c r="F26" s="417">
        <v>0</v>
      </c>
      <c r="G26" s="417">
        <v>0</v>
      </c>
      <c r="H26" s="414">
        <f t="shared" si="1"/>
        <v>0</v>
      </c>
      <c r="I26" s="415">
        <v>0</v>
      </c>
      <c r="J26" s="415">
        <v>0</v>
      </c>
      <c r="K26" s="418">
        <f t="shared" si="2"/>
        <v>0</v>
      </c>
    </row>
    <row r="27" spans="1:11" ht="15">
      <c r="A27" s="295" t="s">
        <v>889</v>
      </c>
      <c r="B27" s="296" t="s">
        <v>890</v>
      </c>
      <c r="C27" s="417">
        <v>0</v>
      </c>
      <c r="D27" s="417">
        <v>0</v>
      </c>
      <c r="E27" s="417">
        <v>0</v>
      </c>
      <c r="F27" s="417">
        <v>0</v>
      </c>
      <c r="G27" s="417">
        <v>0</v>
      </c>
      <c r="H27" s="414">
        <f>F27+G27</f>
        <v>0</v>
      </c>
      <c r="I27" s="415">
        <v>0</v>
      </c>
      <c r="J27" s="415">
        <v>0</v>
      </c>
      <c r="K27" s="418">
        <f>SUM(I27:J27)</f>
        <v>0</v>
      </c>
    </row>
    <row r="28" spans="1:11" ht="15">
      <c r="A28" s="295" t="s">
        <v>891</v>
      </c>
      <c r="B28" s="296" t="s">
        <v>892</v>
      </c>
      <c r="C28" s="417">
        <v>0</v>
      </c>
      <c r="D28" s="417">
        <v>0</v>
      </c>
      <c r="E28" s="417">
        <v>0</v>
      </c>
      <c r="F28" s="417">
        <v>0</v>
      </c>
      <c r="G28" s="417">
        <v>0</v>
      </c>
      <c r="H28" s="414">
        <f>F28+G28</f>
        <v>0</v>
      </c>
      <c r="I28" s="415">
        <v>0</v>
      </c>
      <c r="J28" s="415">
        <v>0</v>
      </c>
      <c r="K28" s="418">
        <f>SUM(I28:J28)</f>
        <v>0</v>
      </c>
    </row>
    <row r="29" spans="1:11" ht="15">
      <c r="A29" s="295" t="s">
        <v>893</v>
      </c>
      <c r="B29" s="296" t="s">
        <v>894</v>
      </c>
      <c r="C29" s="417">
        <v>0</v>
      </c>
      <c r="D29" s="417">
        <v>0</v>
      </c>
      <c r="E29" s="417">
        <v>0</v>
      </c>
      <c r="F29" s="417">
        <v>0</v>
      </c>
      <c r="G29" s="417">
        <v>0</v>
      </c>
      <c r="H29" s="414">
        <f t="shared" si="1"/>
        <v>0</v>
      </c>
      <c r="I29" s="415">
        <v>0</v>
      </c>
      <c r="J29" s="415">
        <v>0</v>
      </c>
      <c r="K29" s="418">
        <f t="shared" si="2"/>
        <v>0</v>
      </c>
    </row>
    <row r="30" spans="1:11" ht="15">
      <c r="A30" s="295" t="s">
        <v>895</v>
      </c>
      <c r="B30" s="296" t="s">
        <v>896</v>
      </c>
      <c r="C30" s="417">
        <v>0</v>
      </c>
      <c r="D30" s="417">
        <v>0</v>
      </c>
      <c r="E30" s="417">
        <v>0</v>
      </c>
      <c r="F30" s="417">
        <v>0</v>
      </c>
      <c r="G30" s="417">
        <v>0</v>
      </c>
      <c r="H30" s="414">
        <f t="shared" si="1"/>
        <v>0</v>
      </c>
      <c r="I30" s="415">
        <v>0</v>
      </c>
      <c r="J30" s="415">
        <v>0</v>
      </c>
      <c r="K30" s="418">
        <f t="shared" si="2"/>
        <v>0</v>
      </c>
    </row>
    <row r="31" spans="1:11" ht="15">
      <c r="A31" s="295" t="s">
        <v>897</v>
      </c>
      <c r="B31" s="296" t="s">
        <v>898</v>
      </c>
      <c r="C31" s="417">
        <v>0</v>
      </c>
      <c r="D31" s="417">
        <v>0</v>
      </c>
      <c r="E31" s="417">
        <v>0</v>
      </c>
      <c r="F31" s="417">
        <v>0</v>
      </c>
      <c r="G31" s="417">
        <v>0</v>
      </c>
      <c r="H31" s="414">
        <f t="shared" si="1"/>
        <v>0</v>
      </c>
      <c r="I31" s="415">
        <v>0</v>
      </c>
      <c r="J31" s="415">
        <v>0</v>
      </c>
      <c r="K31" s="418">
        <f t="shared" si="2"/>
        <v>0</v>
      </c>
    </row>
    <row r="32" spans="1:11" ht="15">
      <c r="A32" s="295" t="s">
        <v>899</v>
      </c>
      <c r="B32" s="296" t="s">
        <v>900</v>
      </c>
      <c r="C32" s="417">
        <v>0</v>
      </c>
      <c r="D32" s="417">
        <v>0</v>
      </c>
      <c r="E32" s="417">
        <v>0</v>
      </c>
      <c r="F32" s="417">
        <v>0</v>
      </c>
      <c r="G32" s="417">
        <v>0</v>
      </c>
      <c r="H32" s="414">
        <f t="shared" si="1"/>
        <v>0</v>
      </c>
      <c r="I32" s="415">
        <v>0</v>
      </c>
      <c r="J32" s="415">
        <v>0</v>
      </c>
      <c r="K32" s="418">
        <f t="shared" si="2"/>
        <v>0</v>
      </c>
    </row>
    <row r="33" spans="1:11" ht="15">
      <c r="A33" s="295" t="s">
        <v>901</v>
      </c>
      <c r="B33" s="296" t="s">
        <v>902</v>
      </c>
      <c r="C33" s="417">
        <v>0</v>
      </c>
      <c r="D33" s="417">
        <v>0</v>
      </c>
      <c r="E33" s="417">
        <v>0</v>
      </c>
      <c r="F33" s="417">
        <v>0</v>
      </c>
      <c r="G33" s="417">
        <v>0</v>
      </c>
      <c r="H33" s="414">
        <f t="shared" si="1"/>
        <v>0</v>
      </c>
      <c r="I33" s="415">
        <v>0</v>
      </c>
      <c r="J33" s="415">
        <v>0</v>
      </c>
      <c r="K33" s="418">
        <f t="shared" si="2"/>
        <v>0</v>
      </c>
    </row>
    <row r="34" spans="1:11" ht="15">
      <c r="A34" s="295" t="s">
        <v>903</v>
      </c>
      <c r="B34" s="296" t="s">
        <v>904</v>
      </c>
      <c r="C34" s="417">
        <v>0</v>
      </c>
      <c r="D34" s="417">
        <v>0</v>
      </c>
      <c r="E34" s="417">
        <v>0</v>
      </c>
      <c r="F34" s="417">
        <v>0</v>
      </c>
      <c r="G34" s="417">
        <v>0</v>
      </c>
      <c r="H34" s="414">
        <f t="shared" si="1"/>
        <v>0</v>
      </c>
      <c r="I34" s="415">
        <v>0</v>
      </c>
      <c r="J34" s="415">
        <v>0</v>
      </c>
      <c r="K34" s="418">
        <f t="shared" si="2"/>
        <v>0</v>
      </c>
    </row>
    <row r="35" spans="1:11" ht="15">
      <c r="A35" s="295" t="s">
        <v>905</v>
      </c>
      <c r="B35" s="296" t="s">
        <v>906</v>
      </c>
      <c r="C35" s="417">
        <v>0</v>
      </c>
      <c r="D35" s="417">
        <v>0</v>
      </c>
      <c r="E35" s="417">
        <v>0</v>
      </c>
      <c r="F35" s="417">
        <v>0</v>
      </c>
      <c r="G35" s="417">
        <v>0</v>
      </c>
      <c r="H35" s="414">
        <f t="shared" si="1"/>
        <v>0</v>
      </c>
      <c r="I35" s="415">
        <v>0</v>
      </c>
      <c r="J35" s="415">
        <v>0</v>
      </c>
      <c r="K35" s="418">
        <f t="shared" si="2"/>
        <v>0</v>
      </c>
    </row>
    <row r="36" spans="1:11" ht="15">
      <c r="A36" s="295" t="s">
        <v>907</v>
      </c>
      <c r="B36" s="297" t="s">
        <v>908</v>
      </c>
      <c r="C36" s="417">
        <v>0</v>
      </c>
      <c r="D36" s="417">
        <v>0</v>
      </c>
      <c r="E36" s="417">
        <v>0</v>
      </c>
      <c r="F36" s="417">
        <v>0</v>
      </c>
      <c r="G36" s="417">
        <v>0</v>
      </c>
      <c r="H36" s="414">
        <f t="shared" si="1"/>
        <v>0</v>
      </c>
      <c r="I36" s="415">
        <v>0</v>
      </c>
      <c r="J36" s="415">
        <v>0</v>
      </c>
      <c r="K36" s="418">
        <f t="shared" si="2"/>
        <v>0</v>
      </c>
    </row>
    <row r="37" spans="1:11" ht="15">
      <c r="A37" s="295" t="s">
        <v>909</v>
      </c>
      <c r="B37" s="297" t="s">
        <v>910</v>
      </c>
      <c r="C37" s="417">
        <v>0</v>
      </c>
      <c r="D37" s="417">
        <v>0</v>
      </c>
      <c r="E37" s="417">
        <v>0</v>
      </c>
      <c r="F37" s="417">
        <v>0</v>
      </c>
      <c r="G37" s="417">
        <v>0</v>
      </c>
      <c r="H37" s="414">
        <f t="shared" si="1"/>
        <v>0</v>
      </c>
      <c r="I37" s="415">
        <v>0</v>
      </c>
      <c r="J37" s="415">
        <v>0</v>
      </c>
      <c r="K37" s="418">
        <f t="shared" si="2"/>
        <v>0</v>
      </c>
    </row>
    <row r="38" spans="1:11" ht="15">
      <c r="A38" s="295" t="s">
        <v>911</v>
      </c>
      <c r="B38" s="297" t="s">
        <v>912</v>
      </c>
      <c r="C38" s="417">
        <v>0</v>
      </c>
      <c r="D38" s="417">
        <v>0</v>
      </c>
      <c r="E38" s="417">
        <v>0</v>
      </c>
      <c r="F38" s="417">
        <v>0</v>
      </c>
      <c r="G38" s="417">
        <v>0</v>
      </c>
      <c r="H38" s="414">
        <f t="shared" si="1"/>
        <v>0</v>
      </c>
      <c r="I38" s="415">
        <v>0</v>
      </c>
      <c r="J38" s="415">
        <v>0</v>
      </c>
      <c r="K38" s="418">
        <f t="shared" si="2"/>
        <v>0</v>
      </c>
    </row>
    <row r="39" spans="1:11" ht="15">
      <c r="A39" s="295" t="s">
        <v>913</v>
      </c>
      <c r="B39" s="297" t="s">
        <v>914</v>
      </c>
      <c r="C39" s="417">
        <v>0</v>
      </c>
      <c r="D39" s="417">
        <v>0</v>
      </c>
      <c r="E39" s="417">
        <v>0</v>
      </c>
      <c r="F39" s="417">
        <v>0</v>
      </c>
      <c r="G39" s="417">
        <v>0</v>
      </c>
      <c r="H39" s="414">
        <f t="shared" si="1"/>
        <v>0</v>
      </c>
      <c r="I39" s="415">
        <v>0</v>
      </c>
      <c r="J39" s="415">
        <v>0</v>
      </c>
      <c r="K39" s="418">
        <f t="shared" si="2"/>
        <v>0</v>
      </c>
    </row>
    <row r="40" spans="1:11" ht="25.5">
      <c r="A40" s="295" t="s">
        <v>915</v>
      </c>
      <c r="B40" s="297" t="s">
        <v>916</v>
      </c>
      <c r="C40" s="417">
        <v>0</v>
      </c>
      <c r="D40" s="417">
        <v>0</v>
      </c>
      <c r="E40" s="417">
        <v>0</v>
      </c>
      <c r="F40" s="417">
        <v>0</v>
      </c>
      <c r="G40" s="417">
        <v>0</v>
      </c>
      <c r="H40" s="414">
        <f t="shared" si="1"/>
        <v>0</v>
      </c>
      <c r="I40" s="415">
        <v>0</v>
      </c>
      <c r="J40" s="415">
        <v>0</v>
      </c>
      <c r="K40" s="418">
        <f>SUM(I40:J40)</f>
        <v>0</v>
      </c>
    </row>
    <row r="41" spans="1:11" ht="25.5">
      <c r="A41" s="295" t="s">
        <v>917</v>
      </c>
      <c r="B41" s="297" t="s">
        <v>918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414">
        <f t="shared" si="1"/>
        <v>0</v>
      </c>
      <c r="I41" s="371">
        <v>0</v>
      </c>
      <c r="J41" s="371">
        <v>0</v>
      </c>
      <c r="K41" s="418">
        <f t="shared" si="2"/>
        <v>0</v>
      </c>
    </row>
    <row r="42" spans="1:11" ht="12.75">
      <c r="A42" s="229" t="s">
        <v>19</v>
      </c>
      <c r="B42" s="307"/>
      <c r="C42" s="373">
        <f>SUM(C9:C41)</f>
        <v>1</v>
      </c>
      <c r="D42" s="373">
        <f aca="true" t="shared" si="3" ref="D42:I42">SUM(D9:D41)</f>
        <v>596</v>
      </c>
      <c r="E42" s="373">
        <f>SUM(E9:E41)</f>
        <v>45234</v>
      </c>
      <c r="F42" s="373">
        <f t="shared" si="3"/>
        <v>0</v>
      </c>
      <c r="G42" s="373">
        <f t="shared" si="3"/>
        <v>1121</v>
      </c>
      <c r="H42" s="373">
        <f t="shared" si="3"/>
        <v>1121</v>
      </c>
      <c r="I42" s="373">
        <f t="shared" si="3"/>
        <v>56.04</v>
      </c>
      <c r="J42" s="373">
        <f>SUM(J9:J41)</f>
        <v>56.04</v>
      </c>
      <c r="K42" s="373">
        <f>SUM(K9:K41)</f>
        <v>112.08</v>
      </c>
    </row>
    <row r="44" ht="12.75">
      <c r="A44" s="303" t="s">
        <v>465</v>
      </c>
    </row>
    <row r="46" spans="1:11" ht="12.75">
      <c r="A46" s="419"/>
      <c r="B46" s="419"/>
      <c r="C46" s="419"/>
      <c r="D46" s="419"/>
      <c r="I46" s="822" t="s">
        <v>13</v>
      </c>
      <c r="J46" s="822"/>
      <c r="K46" s="822"/>
    </row>
    <row r="47" spans="1:12" ht="15" customHeight="1">
      <c r="A47" s="419"/>
      <c r="B47" s="419"/>
      <c r="C47" s="419"/>
      <c r="D47" s="419"/>
      <c r="I47" s="822" t="s">
        <v>14</v>
      </c>
      <c r="J47" s="822"/>
      <c r="K47" s="822"/>
      <c r="L47" s="420"/>
    </row>
    <row r="48" spans="1:12" ht="15" customHeight="1">
      <c r="A48" s="419"/>
      <c r="B48" s="419"/>
      <c r="C48" s="419"/>
      <c r="D48" s="419"/>
      <c r="I48" s="822" t="s">
        <v>89</v>
      </c>
      <c r="J48" s="822"/>
      <c r="K48" s="822"/>
      <c r="L48" s="420"/>
    </row>
    <row r="49" spans="1:11" ht="12.75">
      <c r="A49" s="419" t="s">
        <v>12</v>
      </c>
      <c r="C49" s="419"/>
      <c r="D49" s="419"/>
      <c r="I49" s="856" t="s">
        <v>86</v>
      </c>
      <c r="J49" s="856"/>
      <c r="K49" s="421"/>
    </row>
  </sheetData>
  <sheetProtection/>
  <mergeCells count="16">
    <mergeCell ref="I49:J49"/>
    <mergeCell ref="A1:I1"/>
    <mergeCell ref="J1:K1"/>
    <mergeCell ref="A2:K2"/>
    <mergeCell ref="A4:K4"/>
    <mergeCell ref="J5:L5"/>
    <mergeCell ref="A6:A7"/>
    <mergeCell ref="A5:B5"/>
    <mergeCell ref="B6:B7"/>
    <mergeCell ref="C23:C24"/>
    <mergeCell ref="C6:C7"/>
    <mergeCell ref="D6:H6"/>
    <mergeCell ref="I6:K6"/>
    <mergeCell ref="I46:K46"/>
    <mergeCell ref="I47:K47"/>
    <mergeCell ref="I48:K4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SheetLayoutView="80" zoomScalePageLayoutView="0" workbookViewId="0" topLeftCell="A1">
      <selection activeCell="Q9" sqref="Q9"/>
    </sheetView>
  </sheetViews>
  <sheetFormatPr defaultColWidth="9.140625" defaultRowHeight="12.75"/>
  <cols>
    <col min="1" max="1" width="7.8515625" style="0" customWidth="1"/>
    <col min="2" max="2" width="15.28125" style="0" customWidth="1"/>
    <col min="4" max="4" width="12.7109375" style="0" customWidth="1"/>
    <col min="5" max="5" width="11.710937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214" t="s">
        <v>545</v>
      </c>
    </row>
    <row r="2" spans="1:15" ht="21">
      <c r="A2" s="676" t="s">
        <v>656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</row>
    <row r="3" spans="1:11" ht="1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5" ht="18">
      <c r="A4" s="675" t="s">
        <v>544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</row>
    <row r="5" spans="1:15" ht="15">
      <c r="A5" s="580" t="s">
        <v>919</v>
      </c>
      <c r="B5" s="580"/>
      <c r="C5" s="176"/>
      <c r="D5" s="176"/>
      <c r="E5" s="176"/>
      <c r="F5" s="176"/>
      <c r="G5" s="176"/>
      <c r="H5" s="176"/>
      <c r="I5" s="176"/>
      <c r="J5" s="176"/>
      <c r="K5" s="175"/>
      <c r="M5" s="779" t="s">
        <v>826</v>
      </c>
      <c r="N5" s="779"/>
      <c r="O5" s="779"/>
    </row>
    <row r="6" spans="1:15" ht="44.25" customHeight="1">
      <c r="A6" s="785" t="s">
        <v>2</v>
      </c>
      <c r="B6" s="785" t="s">
        <v>3</v>
      </c>
      <c r="C6" s="785" t="s">
        <v>318</v>
      </c>
      <c r="D6" s="783" t="s">
        <v>319</v>
      </c>
      <c r="E6" s="783" t="s">
        <v>320</v>
      </c>
      <c r="F6" s="783" t="s">
        <v>321</v>
      </c>
      <c r="G6" s="783" t="s">
        <v>322</v>
      </c>
      <c r="H6" s="785" t="s">
        <v>323</v>
      </c>
      <c r="I6" s="785"/>
      <c r="J6" s="785" t="s">
        <v>324</v>
      </c>
      <c r="K6" s="785"/>
      <c r="L6" s="785" t="s">
        <v>325</v>
      </c>
      <c r="M6" s="785"/>
      <c r="N6" s="785" t="s">
        <v>326</v>
      </c>
      <c r="O6" s="785"/>
    </row>
    <row r="7" spans="1:15" ht="54" customHeight="1">
      <c r="A7" s="785"/>
      <c r="B7" s="785"/>
      <c r="C7" s="785"/>
      <c r="D7" s="784"/>
      <c r="E7" s="784"/>
      <c r="F7" s="784"/>
      <c r="G7" s="784"/>
      <c r="H7" s="207" t="s">
        <v>327</v>
      </c>
      <c r="I7" s="207" t="s">
        <v>328</v>
      </c>
      <c r="J7" s="207" t="s">
        <v>327</v>
      </c>
      <c r="K7" s="207" t="s">
        <v>328</v>
      </c>
      <c r="L7" s="207" t="s">
        <v>327</v>
      </c>
      <c r="M7" s="207" t="s">
        <v>328</v>
      </c>
      <c r="N7" s="207" t="s">
        <v>327</v>
      </c>
      <c r="O7" s="207" t="s">
        <v>328</v>
      </c>
    </row>
    <row r="8" spans="1:15" ht="15">
      <c r="A8" s="179" t="s">
        <v>273</v>
      </c>
      <c r="B8" s="179" t="s">
        <v>274</v>
      </c>
      <c r="C8" s="179" t="s">
        <v>275</v>
      </c>
      <c r="D8" s="179" t="s">
        <v>276</v>
      </c>
      <c r="E8" s="179" t="s">
        <v>277</v>
      </c>
      <c r="F8" s="179" t="s">
        <v>278</v>
      </c>
      <c r="G8" s="179" t="s">
        <v>279</v>
      </c>
      <c r="H8" s="179" t="s">
        <v>280</v>
      </c>
      <c r="I8" s="179" t="s">
        <v>299</v>
      </c>
      <c r="J8" s="179" t="s">
        <v>300</v>
      </c>
      <c r="K8" s="179" t="s">
        <v>301</v>
      </c>
      <c r="L8" s="179" t="s">
        <v>329</v>
      </c>
      <c r="M8" s="179" t="s">
        <v>330</v>
      </c>
      <c r="N8" s="179" t="s">
        <v>331</v>
      </c>
      <c r="O8" s="179" t="s">
        <v>332</v>
      </c>
    </row>
    <row r="9" spans="1:15" ht="15">
      <c r="A9" s="291" t="s">
        <v>273</v>
      </c>
      <c r="B9" s="292" t="s">
        <v>868</v>
      </c>
      <c r="C9" s="192" t="s">
        <v>7</v>
      </c>
      <c r="D9" s="192" t="s">
        <v>7</v>
      </c>
      <c r="E9" s="192" t="s">
        <v>7</v>
      </c>
      <c r="F9" s="192" t="s">
        <v>7</v>
      </c>
      <c r="G9" s="192" t="s">
        <v>7</v>
      </c>
      <c r="H9" s="192" t="s">
        <v>7</v>
      </c>
      <c r="I9" s="192" t="s">
        <v>7</v>
      </c>
      <c r="J9" s="192" t="s">
        <v>7</v>
      </c>
      <c r="K9" s="192" t="s">
        <v>7</v>
      </c>
      <c r="L9" s="192" t="s">
        <v>7</v>
      </c>
      <c r="M9" s="192" t="s">
        <v>7</v>
      </c>
      <c r="N9" s="192" t="s">
        <v>7</v>
      </c>
      <c r="O9" s="192" t="s">
        <v>7</v>
      </c>
    </row>
    <row r="10" spans="1:15" ht="15">
      <c r="A10" s="291" t="s">
        <v>274</v>
      </c>
      <c r="B10" s="292" t="s">
        <v>869</v>
      </c>
      <c r="C10" s="192" t="s">
        <v>7</v>
      </c>
      <c r="D10" s="192" t="s">
        <v>7</v>
      </c>
      <c r="E10" s="192" t="s">
        <v>7</v>
      </c>
      <c r="F10" s="192" t="s">
        <v>7</v>
      </c>
      <c r="G10" s="192" t="s">
        <v>7</v>
      </c>
      <c r="H10" s="192" t="s">
        <v>7</v>
      </c>
      <c r="I10" s="192" t="s">
        <v>7</v>
      </c>
      <c r="J10" s="192" t="s">
        <v>7</v>
      </c>
      <c r="K10" s="192" t="s">
        <v>7</v>
      </c>
      <c r="L10" s="192" t="s">
        <v>7</v>
      </c>
      <c r="M10" s="192" t="s">
        <v>7</v>
      </c>
      <c r="N10" s="192" t="s">
        <v>7</v>
      </c>
      <c r="O10" s="192" t="s">
        <v>7</v>
      </c>
    </row>
    <row r="11" spans="1:15" ht="15">
      <c r="A11" s="291" t="s">
        <v>275</v>
      </c>
      <c r="B11" s="292" t="s">
        <v>870</v>
      </c>
      <c r="C11" s="192" t="s">
        <v>7</v>
      </c>
      <c r="D11" s="192" t="s">
        <v>7</v>
      </c>
      <c r="E11" s="192" t="s">
        <v>7</v>
      </c>
      <c r="F11" s="192" t="s">
        <v>7</v>
      </c>
      <c r="G11" s="192" t="s">
        <v>7</v>
      </c>
      <c r="H11" s="192" t="s">
        <v>7</v>
      </c>
      <c r="I11" s="192" t="s">
        <v>7</v>
      </c>
      <c r="J11" s="192" t="s">
        <v>7</v>
      </c>
      <c r="K11" s="192" t="s">
        <v>7</v>
      </c>
      <c r="L11" s="192" t="s">
        <v>7</v>
      </c>
      <c r="M11" s="192" t="s">
        <v>7</v>
      </c>
      <c r="N11" s="192" t="s">
        <v>7</v>
      </c>
      <c r="O11" s="192" t="s">
        <v>7</v>
      </c>
    </row>
    <row r="12" spans="1:15" ht="15">
      <c r="A12" s="291" t="s">
        <v>276</v>
      </c>
      <c r="B12" s="292" t="s">
        <v>871</v>
      </c>
      <c r="C12" s="192" t="s">
        <v>7</v>
      </c>
      <c r="D12" s="192" t="s">
        <v>7</v>
      </c>
      <c r="E12" s="192" t="s">
        <v>7</v>
      </c>
      <c r="F12" s="192" t="s">
        <v>7</v>
      </c>
      <c r="G12" s="192" t="s">
        <v>7</v>
      </c>
      <c r="H12" s="192" t="s">
        <v>7</v>
      </c>
      <c r="I12" s="192" t="s">
        <v>7</v>
      </c>
      <c r="J12" s="192" t="s">
        <v>7</v>
      </c>
      <c r="K12" s="192" t="s">
        <v>7</v>
      </c>
      <c r="L12" s="192" t="s">
        <v>7</v>
      </c>
      <c r="M12" s="192" t="s">
        <v>7</v>
      </c>
      <c r="N12" s="192" t="s">
        <v>7</v>
      </c>
      <c r="O12" s="192" t="s">
        <v>7</v>
      </c>
    </row>
    <row r="13" spans="1:15" ht="15">
      <c r="A13" s="291" t="s">
        <v>277</v>
      </c>
      <c r="B13" s="292" t="s">
        <v>872</v>
      </c>
      <c r="C13" s="192" t="s">
        <v>7</v>
      </c>
      <c r="D13" s="192" t="s">
        <v>7</v>
      </c>
      <c r="E13" s="192" t="s">
        <v>7</v>
      </c>
      <c r="F13" s="192" t="s">
        <v>7</v>
      </c>
      <c r="G13" s="192" t="s">
        <v>7</v>
      </c>
      <c r="H13" s="192" t="s">
        <v>7</v>
      </c>
      <c r="I13" s="192" t="s">
        <v>7</v>
      </c>
      <c r="J13" s="192" t="s">
        <v>7</v>
      </c>
      <c r="K13" s="192" t="s">
        <v>7</v>
      </c>
      <c r="L13" s="192" t="s">
        <v>7</v>
      </c>
      <c r="M13" s="192" t="s">
        <v>7</v>
      </c>
      <c r="N13" s="192" t="s">
        <v>7</v>
      </c>
      <c r="O13" s="192" t="s">
        <v>7</v>
      </c>
    </row>
    <row r="14" spans="1:15" ht="15">
      <c r="A14" s="291" t="s">
        <v>278</v>
      </c>
      <c r="B14" s="292" t="s">
        <v>873</v>
      </c>
      <c r="C14" s="192" t="s">
        <v>7</v>
      </c>
      <c r="D14" s="192" t="s">
        <v>7</v>
      </c>
      <c r="E14" s="192" t="s">
        <v>7</v>
      </c>
      <c r="F14" s="192" t="s">
        <v>7</v>
      </c>
      <c r="G14" s="192" t="s">
        <v>7</v>
      </c>
      <c r="H14" s="192" t="s">
        <v>7</v>
      </c>
      <c r="I14" s="192" t="s">
        <v>7</v>
      </c>
      <c r="J14" s="192" t="s">
        <v>7</v>
      </c>
      <c r="K14" s="192" t="s">
        <v>7</v>
      </c>
      <c r="L14" s="192" t="s">
        <v>7</v>
      </c>
      <c r="M14" s="192" t="s">
        <v>7</v>
      </c>
      <c r="N14" s="192" t="s">
        <v>7</v>
      </c>
      <c r="O14" s="192" t="s">
        <v>7</v>
      </c>
    </row>
    <row r="15" spans="1:15" ht="15">
      <c r="A15" s="291" t="s">
        <v>279</v>
      </c>
      <c r="B15" s="292" t="s">
        <v>874</v>
      </c>
      <c r="C15" s="192" t="s">
        <v>7</v>
      </c>
      <c r="D15" s="192" t="s">
        <v>7</v>
      </c>
      <c r="E15" s="192" t="s">
        <v>7</v>
      </c>
      <c r="F15" s="192" t="s">
        <v>7</v>
      </c>
      <c r="G15" s="192" t="s">
        <v>7</v>
      </c>
      <c r="H15" s="192" t="s">
        <v>7</v>
      </c>
      <c r="I15" s="192" t="s">
        <v>7</v>
      </c>
      <c r="J15" s="192" t="s">
        <v>7</v>
      </c>
      <c r="K15" s="192" t="s">
        <v>7</v>
      </c>
      <c r="L15" s="192" t="s">
        <v>7</v>
      </c>
      <c r="M15" s="192" t="s">
        <v>7</v>
      </c>
      <c r="N15" s="192" t="s">
        <v>7</v>
      </c>
      <c r="O15" s="192" t="s">
        <v>7</v>
      </c>
    </row>
    <row r="16" spans="1:15" ht="15">
      <c r="A16" s="291" t="s">
        <v>280</v>
      </c>
      <c r="B16" s="292" t="s">
        <v>875</v>
      </c>
      <c r="C16" s="192" t="s">
        <v>7</v>
      </c>
      <c r="D16" s="192" t="s">
        <v>7</v>
      </c>
      <c r="E16" s="192" t="s">
        <v>7</v>
      </c>
      <c r="F16" s="192" t="s">
        <v>7</v>
      </c>
      <c r="G16" s="192" t="s">
        <v>7</v>
      </c>
      <c r="H16" s="192" t="s">
        <v>7</v>
      </c>
      <c r="I16" s="192" t="s">
        <v>7</v>
      </c>
      <c r="J16" s="192" t="s">
        <v>7</v>
      </c>
      <c r="K16" s="192" t="s">
        <v>7</v>
      </c>
      <c r="L16" s="192" t="s">
        <v>7</v>
      </c>
      <c r="M16" s="192" t="s">
        <v>7</v>
      </c>
      <c r="N16" s="192" t="s">
        <v>7</v>
      </c>
      <c r="O16" s="192" t="s">
        <v>7</v>
      </c>
    </row>
    <row r="17" spans="1:15" ht="15">
      <c r="A17" s="291" t="s">
        <v>299</v>
      </c>
      <c r="B17" s="292" t="s">
        <v>876</v>
      </c>
      <c r="C17" s="192" t="s">
        <v>7</v>
      </c>
      <c r="D17" s="192" t="s">
        <v>7</v>
      </c>
      <c r="E17" s="192" t="s">
        <v>7</v>
      </c>
      <c r="F17" s="192" t="s">
        <v>7</v>
      </c>
      <c r="G17" s="192" t="s">
        <v>7</v>
      </c>
      <c r="H17" s="192" t="s">
        <v>7</v>
      </c>
      <c r="I17" s="192" t="s">
        <v>7</v>
      </c>
      <c r="J17" s="192" t="s">
        <v>7</v>
      </c>
      <c r="K17" s="192" t="s">
        <v>7</v>
      </c>
      <c r="L17" s="192" t="s">
        <v>7</v>
      </c>
      <c r="M17" s="192" t="s">
        <v>7</v>
      </c>
      <c r="N17" s="192" t="s">
        <v>7</v>
      </c>
      <c r="O17" s="192" t="s">
        <v>7</v>
      </c>
    </row>
    <row r="18" spans="1:15" ht="15">
      <c r="A18" s="291" t="s">
        <v>300</v>
      </c>
      <c r="B18" s="292" t="s">
        <v>877</v>
      </c>
      <c r="C18" s="192" t="s">
        <v>7</v>
      </c>
      <c r="D18" s="192" t="s">
        <v>7</v>
      </c>
      <c r="E18" s="192" t="s">
        <v>7</v>
      </c>
      <c r="F18" s="192" t="s">
        <v>7</v>
      </c>
      <c r="G18" s="192" t="s">
        <v>7</v>
      </c>
      <c r="H18" s="192" t="s">
        <v>7</v>
      </c>
      <c r="I18" s="192" t="s">
        <v>7</v>
      </c>
      <c r="J18" s="192" t="s">
        <v>7</v>
      </c>
      <c r="K18" s="192" t="s">
        <v>7</v>
      </c>
      <c r="L18" s="192" t="s">
        <v>7</v>
      </c>
      <c r="M18" s="192" t="s">
        <v>7</v>
      </c>
      <c r="N18" s="192" t="s">
        <v>7</v>
      </c>
      <c r="O18" s="192" t="s">
        <v>7</v>
      </c>
    </row>
    <row r="19" spans="1:15" ht="15">
      <c r="A19" s="291" t="s">
        <v>301</v>
      </c>
      <c r="B19" s="292" t="s">
        <v>878</v>
      </c>
      <c r="C19" s="192" t="s">
        <v>7</v>
      </c>
      <c r="D19" s="192" t="s">
        <v>7</v>
      </c>
      <c r="E19" s="192" t="s">
        <v>7</v>
      </c>
      <c r="F19" s="192" t="s">
        <v>7</v>
      </c>
      <c r="G19" s="192" t="s">
        <v>7</v>
      </c>
      <c r="H19" s="192" t="s">
        <v>7</v>
      </c>
      <c r="I19" s="192" t="s">
        <v>7</v>
      </c>
      <c r="J19" s="192" t="s">
        <v>7</v>
      </c>
      <c r="K19" s="192" t="s">
        <v>7</v>
      </c>
      <c r="L19" s="192" t="s">
        <v>7</v>
      </c>
      <c r="M19" s="192" t="s">
        <v>7</v>
      </c>
      <c r="N19" s="192" t="s">
        <v>7</v>
      </c>
      <c r="O19" s="192" t="s">
        <v>7</v>
      </c>
    </row>
    <row r="20" spans="1:15" ht="15">
      <c r="A20" s="291" t="s">
        <v>329</v>
      </c>
      <c r="B20" s="292" t="s">
        <v>879</v>
      </c>
      <c r="C20" s="192" t="s">
        <v>7</v>
      </c>
      <c r="D20" s="192" t="s">
        <v>7</v>
      </c>
      <c r="E20" s="192" t="s">
        <v>7</v>
      </c>
      <c r="F20" s="192" t="s">
        <v>7</v>
      </c>
      <c r="G20" s="192" t="s">
        <v>7</v>
      </c>
      <c r="H20" s="192" t="s">
        <v>7</v>
      </c>
      <c r="I20" s="192" t="s">
        <v>7</v>
      </c>
      <c r="J20" s="192" t="s">
        <v>7</v>
      </c>
      <c r="K20" s="192" t="s">
        <v>7</v>
      </c>
      <c r="L20" s="192" t="s">
        <v>7</v>
      </c>
      <c r="M20" s="192" t="s">
        <v>7</v>
      </c>
      <c r="N20" s="192" t="s">
        <v>7</v>
      </c>
      <c r="O20" s="192" t="s">
        <v>7</v>
      </c>
    </row>
    <row r="21" spans="1:15" ht="15">
      <c r="A21" s="291" t="s">
        <v>330</v>
      </c>
      <c r="B21" s="292" t="s">
        <v>880</v>
      </c>
      <c r="C21" s="192" t="s">
        <v>7</v>
      </c>
      <c r="D21" s="192" t="s">
        <v>7</v>
      </c>
      <c r="E21" s="192" t="s">
        <v>7</v>
      </c>
      <c r="F21" s="192" t="s">
        <v>7</v>
      </c>
      <c r="G21" s="192" t="s">
        <v>7</v>
      </c>
      <c r="H21" s="192" t="s">
        <v>7</v>
      </c>
      <c r="I21" s="192" t="s">
        <v>7</v>
      </c>
      <c r="J21" s="192" t="s">
        <v>7</v>
      </c>
      <c r="K21" s="192" t="s">
        <v>7</v>
      </c>
      <c r="L21" s="192" t="s">
        <v>7</v>
      </c>
      <c r="M21" s="192" t="s">
        <v>7</v>
      </c>
      <c r="N21" s="192" t="s">
        <v>7</v>
      </c>
      <c r="O21" s="192" t="s">
        <v>7</v>
      </c>
    </row>
    <row r="22" spans="1:15" ht="15">
      <c r="A22" s="291" t="s">
        <v>331</v>
      </c>
      <c r="B22" s="292" t="s">
        <v>881</v>
      </c>
      <c r="C22" s="192" t="s">
        <v>7</v>
      </c>
      <c r="D22" s="192" t="s">
        <v>7</v>
      </c>
      <c r="E22" s="192" t="s">
        <v>7</v>
      </c>
      <c r="F22" s="192" t="s">
        <v>7</v>
      </c>
      <c r="G22" s="192" t="s">
        <v>7</v>
      </c>
      <c r="H22" s="192" t="s">
        <v>7</v>
      </c>
      <c r="I22" s="192" t="s">
        <v>7</v>
      </c>
      <c r="J22" s="192" t="s">
        <v>7</v>
      </c>
      <c r="K22" s="192" t="s">
        <v>7</v>
      </c>
      <c r="L22" s="192" t="s">
        <v>7</v>
      </c>
      <c r="M22" s="192" t="s">
        <v>7</v>
      </c>
      <c r="N22" s="192" t="s">
        <v>7</v>
      </c>
      <c r="O22" s="192" t="s">
        <v>7</v>
      </c>
    </row>
    <row r="23" spans="1:15" ht="45">
      <c r="A23" s="291" t="s">
        <v>332</v>
      </c>
      <c r="B23" s="292" t="s">
        <v>945</v>
      </c>
      <c r="C23" s="862">
        <v>1</v>
      </c>
      <c r="D23" s="424" t="s">
        <v>946</v>
      </c>
      <c r="E23" s="409">
        <v>176</v>
      </c>
      <c r="F23" s="415">
        <v>19370</v>
      </c>
      <c r="G23" s="409">
        <v>25</v>
      </c>
      <c r="H23" s="371">
        <v>219.359</v>
      </c>
      <c r="I23" s="371">
        <v>219.359</v>
      </c>
      <c r="J23" s="409">
        <v>97.08</v>
      </c>
      <c r="K23" s="409">
        <v>97.08</v>
      </c>
      <c r="L23" s="422">
        <v>37.78</v>
      </c>
      <c r="M23" s="422">
        <v>37.78</v>
      </c>
      <c r="N23" s="423">
        <v>2.98</v>
      </c>
      <c r="O23" s="423">
        <v>2.98</v>
      </c>
    </row>
    <row r="24" spans="1:15" ht="45">
      <c r="A24" s="291" t="s">
        <v>883</v>
      </c>
      <c r="B24" s="292" t="s">
        <v>884</v>
      </c>
      <c r="C24" s="863"/>
      <c r="D24" s="424" t="s">
        <v>946</v>
      </c>
      <c r="E24" s="409">
        <v>420</v>
      </c>
      <c r="F24" s="415">
        <v>25864</v>
      </c>
      <c r="G24" s="409">
        <v>30</v>
      </c>
      <c r="H24" s="371">
        <v>187.909</v>
      </c>
      <c r="I24" s="371">
        <v>187.909</v>
      </c>
      <c r="J24" s="409">
        <v>204.72</v>
      </c>
      <c r="K24" s="409">
        <v>204.72</v>
      </c>
      <c r="L24" s="422">
        <v>74.3</v>
      </c>
      <c r="M24" s="422">
        <v>74.3</v>
      </c>
      <c r="N24" s="423">
        <v>2.56</v>
      </c>
      <c r="O24" s="423">
        <v>2.56</v>
      </c>
    </row>
    <row r="25" spans="1:15" ht="15">
      <c r="A25" s="291" t="s">
        <v>885</v>
      </c>
      <c r="B25" s="292" t="s">
        <v>886</v>
      </c>
      <c r="C25" s="192" t="s">
        <v>7</v>
      </c>
      <c r="D25" s="192" t="s">
        <v>7</v>
      </c>
      <c r="E25" s="192" t="s">
        <v>7</v>
      </c>
      <c r="F25" s="192" t="s">
        <v>7</v>
      </c>
      <c r="G25" s="192" t="s">
        <v>7</v>
      </c>
      <c r="H25" s="192" t="s">
        <v>7</v>
      </c>
      <c r="I25" s="192" t="s">
        <v>7</v>
      </c>
      <c r="J25" s="192" t="s">
        <v>7</v>
      </c>
      <c r="K25" s="192" t="s">
        <v>7</v>
      </c>
      <c r="L25" s="192" t="s">
        <v>7</v>
      </c>
      <c r="M25" s="192" t="s">
        <v>7</v>
      </c>
      <c r="N25" s="192" t="s">
        <v>7</v>
      </c>
      <c r="O25" s="192" t="s">
        <v>7</v>
      </c>
    </row>
    <row r="26" spans="1:15" ht="15">
      <c r="A26" s="291" t="s">
        <v>887</v>
      </c>
      <c r="B26" s="292" t="s">
        <v>888</v>
      </c>
      <c r="C26" s="192" t="s">
        <v>7</v>
      </c>
      <c r="D26" s="192" t="s">
        <v>7</v>
      </c>
      <c r="E26" s="192" t="s">
        <v>7</v>
      </c>
      <c r="F26" s="192" t="s">
        <v>7</v>
      </c>
      <c r="G26" s="192" t="s">
        <v>7</v>
      </c>
      <c r="H26" s="192" t="s">
        <v>7</v>
      </c>
      <c r="I26" s="192" t="s">
        <v>7</v>
      </c>
      <c r="J26" s="192" t="s">
        <v>7</v>
      </c>
      <c r="K26" s="192" t="s">
        <v>7</v>
      </c>
      <c r="L26" s="192" t="s">
        <v>7</v>
      </c>
      <c r="M26" s="192" t="s">
        <v>7</v>
      </c>
      <c r="N26" s="192" t="s">
        <v>7</v>
      </c>
      <c r="O26" s="192" t="s">
        <v>7</v>
      </c>
    </row>
    <row r="27" spans="1:15" ht="15">
      <c r="A27" s="291" t="s">
        <v>889</v>
      </c>
      <c r="B27" s="292" t="s">
        <v>890</v>
      </c>
      <c r="C27" s="192" t="s">
        <v>7</v>
      </c>
      <c r="D27" s="192" t="s">
        <v>7</v>
      </c>
      <c r="E27" s="192" t="s">
        <v>7</v>
      </c>
      <c r="F27" s="192" t="s">
        <v>7</v>
      </c>
      <c r="G27" s="192" t="s">
        <v>7</v>
      </c>
      <c r="H27" s="192" t="s">
        <v>7</v>
      </c>
      <c r="I27" s="192" t="s">
        <v>7</v>
      </c>
      <c r="J27" s="192" t="s">
        <v>7</v>
      </c>
      <c r="K27" s="192" t="s">
        <v>7</v>
      </c>
      <c r="L27" s="192" t="s">
        <v>7</v>
      </c>
      <c r="M27" s="192" t="s">
        <v>7</v>
      </c>
      <c r="N27" s="192" t="s">
        <v>7</v>
      </c>
      <c r="O27" s="192" t="s">
        <v>7</v>
      </c>
    </row>
    <row r="28" spans="1:15" ht="15">
      <c r="A28" s="291" t="s">
        <v>891</v>
      </c>
      <c r="B28" s="292" t="s">
        <v>892</v>
      </c>
      <c r="C28" s="192" t="s">
        <v>7</v>
      </c>
      <c r="D28" s="192" t="s">
        <v>7</v>
      </c>
      <c r="E28" s="192" t="s">
        <v>7</v>
      </c>
      <c r="F28" s="192" t="s">
        <v>7</v>
      </c>
      <c r="G28" s="192" t="s">
        <v>7</v>
      </c>
      <c r="H28" s="192" t="s">
        <v>7</v>
      </c>
      <c r="I28" s="192" t="s">
        <v>7</v>
      </c>
      <c r="J28" s="192" t="s">
        <v>7</v>
      </c>
      <c r="K28" s="192" t="s">
        <v>7</v>
      </c>
      <c r="L28" s="192" t="s">
        <v>7</v>
      </c>
      <c r="M28" s="192" t="s">
        <v>7</v>
      </c>
      <c r="N28" s="192" t="s">
        <v>7</v>
      </c>
      <c r="O28" s="192" t="s">
        <v>7</v>
      </c>
    </row>
    <row r="29" spans="1:15" ht="15">
      <c r="A29" s="291" t="s">
        <v>893</v>
      </c>
      <c r="B29" s="292" t="s">
        <v>894</v>
      </c>
      <c r="C29" s="192" t="s">
        <v>7</v>
      </c>
      <c r="D29" s="192" t="s">
        <v>7</v>
      </c>
      <c r="E29" s="192" t="s">
        <v>7</v>
      </c>
      <c r="F29" s="192" t="s">
        <v>7</v>
      </c>
      <c r="G29" s="192" t="s">
        <v>7</v>
      </c>
      <c r="H29" s="192" t="s">
        <v>7</v>
      </c>
      <c r="I29" s="192" t="s">
        <v>7</v>
      </c>
      <c r="J29" s="192" t="s">
        <v>7</v>
      </c>
      <c r="K29" s="192" t="s">
        <v>7</v>
      </c>
      <c r="L29" s="192" t="s">
        <v>7</v>
      </c>
      <c r="M29" s="192" t="s">
        <v>7</v>
      </c>
      <c r="N29" s="192" t="s">
        <v>7</v>
      </c>
      <c r="O29" s="192" t="s">
        <v>7</v>
      </c>
    </row>
    <row r="30" spans="1:15" ht="15">
      <c r="A30" s="291" t="s">
        <v>895</v>
      </c>
      <c r="B30" s="292" t="s">
        <v>896</v>
      </c>
      <c r="C30" s="192" t="s">
        <v>7</v>
      </c>
      <c r="D30" s="192" t="s">
        <v>7</v>
      </c>
      <c r="E30" s="192" t="s">
        <v>7</v>
      </c>
      <c r="F30" s="192" t="s">
        <v>7</v>
      </c>
      <c r="G30" s="192" t="s">
        <v>7</v>
      </c>
      <c r="H30" s="192" t="s">
        <v>7</v>
      </c>
      <c r="I30" s="192" t="s">
        <v>7</v>
      </c>
      <c r="J30" s="192" t="s">
        <v>7</v>
      </c>
      <c r="K30" s="192" t="s">
        <v>7</v>
      </c>
      <c r="L30" s="192" t="s">
        <v>7</v>
      </c>
      <c r="M30" s="192" t="s">
        <v>7</v>
      </c>
      <c r="N30" s="192" t="s">
        <v>7</v>
      </c>
      <c r="O30" s="192" t="s">
        <v>7</v>
      </c>
    </row>
    <row r="31" spans="1:15" ht="15">
      <c r="A31" s="291" t="s">
        <v>897</v>
      </c>
      <c r="B31" s="292" t="s">
        <v>898</v>
      </c>
      <c r="C31" s="192" t="s">
        <v>7</v>
      </c>
      <c r="D31" s="192" t="s">
        <v>7</v>
      </c>
      <c r="E31" s="192" t="s">
        <v>7</v>
      </c>
      <c r="F31" s="192" t="s">
        <v>7</v>
      </c>
      <c r="G31" s="192" t="s">
        <v>7</v>
      </c>
      <c r="H31" s="192" t="s">
        <v>7</v>
      </c>
      <c r="I31" s="192" t="s">
        <v>7</v>
      </c>
      <c r="J31" s="192" t="s">
        <v>7</v>
      </c>
      <c r="K31" s="192" t="s">
        <v>7</v>
      </c>
      <c r="L31" s="192" t="s">
        <v>7</v>
      </c>
      <c r="M31" s="192" t="s">
        <v>7</v>
      </c>
      <c r="N31" s="192" t="s">
        <v>7</v>
      </c>
      <c r="O31" s="192" t="s">
        <v>7</v>
      </c>
    </row>
    <row r="32" spans="1:15" ht="15">
      <c r="A32" s="291" t="s">
        <v>899</v>
      </c>
      <c r="B32" s="292" t="s">
        <v>900</v>
      </c>
      <c r="C32" s="192" t="s">
        <v>7</v>
      </c>
      <c r="D32" s="192" t="s">
        <v>7</v>
      </c>
      <c r="E32" s="192" t="s">
        <v>7</v>
      </c>
      <c r="F32" s="192" t="s">
        <v>7</v>
      </c>
      <c r="G32" s="192" t="s">
        <v>7</v>
      </c>
      <c r="H32" s="192" t="s">
        <v>7</v>
      </c>
      <c r="I32" s="192" t="s">
        <v>7</v>
      </c>
      <c r="J32" s="192" t="s">
        <v>7</v>
      </c>
      <c r="K32" s="192" t="s">
        <v>7</v>
      </c>
      <c r="L32" s="192" t="s">
        <v>7</v>
      </c>
      <c r="M32" s="192" t="s">
        <v>7</v>
      </c>
      <c r="N32" s="192" t="s">
        <v>7</v>
      </c>
      <c r="O32" s="192" t="s">
        <v>7</v>
      </c>
    </row>
    <row r="33" spans="1:15" ht="15">
      <c r="A33" s="291" t="s">
        <v>901</v>
      </c>
      <c r="B33" s="292" t="s">
        <v>902</v>
      </c>
      <c r="C33" s="192" t="s">
        <v>7</v>
      </c>
      <c r="D33" s="192" t="s">
        <v>7</v>
      </c>
      <c r="E33" s="192" t="s">
        <v>7</v>
      </c>
      <c r="F33" s="192" t="s">
        <v>7</v>
      </c>
      <c r="G33" s="192" t="s">
        <v>7</v>
      </c>
      <c r="H33" s="192" t="s">
        <v>7</v>
      </c>
      <c r="I33" s="192" t="s">
        <v>7</v>
      </c>
      <c r="J33" s="192" t="s">
        <v>7</v>
      </c>
      <c r="K33" s="192" t="s">
        <v>7</v>
      </c>
      <c r="L33" s="192" t="s">
        <v>7</v>
      </c>
      <c r="M33" s="192" t="s">
        <v>7</v>
      </c>
      <c r="N33" s="192" t="s">
        <v>7</v>
      </c>
      <c r="O33" s="192" t="s">
        <v>7</v>
      </c>
    </row>
    <row r="34" spans="1:15" ht="15">
      <c r="A34" s="291" t="s">
        <v>903</v>
      </c>
      <c r="B34" s="292" t="s">
        <v>904</v>
      </c>
      <c r="C34" s="192" t="s">
        <v>7</v>
      </c>
      <c r="D34" s="192" t="s">
        <v>7</v>
      </c>
      <c r="E34" s="192" t="s">
        <v>7</v>
      </c>
      <c r="F34" s="192" t="s">
        <v>7</v>
      </c>
      <c r="G34" s="192" t="s">
        <v>7</v>
      </c>
      <c r="H34" s="192" t="s">
        <v>7</v>
      </c>
      <c r="I34" s="192" t="s">
        <v>7</v>
      </c>
      <c r="J34" s="192" t="s">
        <v>7</v>
      </c>
      <c r="K34" s="192" t="s">
        <v>7</v>
      </c>
      <c r="L34" s="192" t="s">
        <v>7</v>
      </c>
      <c r="M34" s="192" t="s">
        <v>7</v>
      </c>
      <c r="N34" s="192" t="s">
        <v>7</v>
      </c>
      <c r="O34" s="192" t="s">
        <v>7</v>
      </c>
    </row>
    <row r="35" spans="1:15" ht="15">
      <c r="A35" s="291" t="s">
        <v>905</v>
      </c>
      <c r="B35" s="292" t="s">
        <v>906</v>
      </c>
      <c r="C35" s="192" t="s">
        <v>7</v>
      </c>
      <c r="D35" s="192" t="s">
        <v>7</v>
      </c>
      <c r="E35" s="192" t="s">
        <v>7</v>
      </c>
      <c r="F35" s="192" t="s">
        <v>7</v>
      </c>
      <c r="G35" s="192" t="s">
        <v>7</v>
      </c>
      <c r="H35" s="192" t="s">
        <v>7</v>
      </c>
      <c r="I35" s="192" t="s">
        <v>7</v>
      </c>
      <c r="J35" s="192" t="s">
        <v>7</v>
      </c>
      <c r="K35" s="192" t="s">
        <v>7</v>
      </c>
      <c r="L35" s="192" t="s">
        <v>7</v>
      </c>
      <c r="M35" s="192" t="s">
        <v>7</v>
      </c>
      <c r="N35" s="192" t="s">
        <v>7</v>
      </c>
      <c r="O35" s="192" t="s">
        <v>7</v>
      </c>
    </row>
    <row r="36" spans="1:15" ht="15">
      <c r="A36" s="291" t="s">
        <v>907</v>
      </c>
      <c r="B36" s="293" t="s">
        <v>908</v>
      </c>
      <c r="C36" s="192" t="s">
        <v>7</v>
      </c>
      <c r="D36" s="192" t="s">
        <v>7</v>
      </c>
      <c r="E36" s="192" t="s">
        <v>7</v>
      </c>
      <c r="F36" s="192" t="s">
        <v>7</v>
      </c>
      <c r="G36" s="192" t="s">
        <v>7</v>
      </c>
      <c r="H36" s="192" t="s">
        <v>7</v>
      </c>
      <c r="I36" s="192" t="s">
        <v>7</v>
      </c>
      <c r="J36" s="192" t="s">
        <v>7</v>
      </c>
      <c r="K36" s="192" t="s">
        <v>7</v>
      </c>
      <c r="L36" s="192" t="s">
        <v>7</v>
      </c>
      <c r="M36" s="192" t="s">
        <v>7</v>
      </c>
      <c r="N36" s="192" t="s">
        <v>7</v>
      </c>
      <c r="O36" s="192" t="s">
        <v>7</v>
      </c>
    </row>
    <row r="37" spans="1:15" ht="15">
      <c r="A37" s="291" t="s">
        <v>909</v>
      </c>
      <c r="B37" s="293" t="s">
        <v>910</v>
      </c>
      <c r="C37" s="192" t="s">
        <v>7</v>
      </c>
      <c r="D37" s="192" t="s">
        <v>7</v>
      </c>
      <c r="E37" s="192" t="s">
        <v>7</v>
      </c>
      <c r="F37" s="192" t="s">
        <v>7</v>
      </c>
      <c r="G37" s="192" t="s">
        <v>7</v>
      </c>
      <c r="H37" s="192" t="s">
        <v>7</v>
      </c>
      <c r="I37" s="192" t="s">
        <v>7</v>
      </c>
      <c r="J37" s="192" t="s">
        <v>7</v>
      </c>
      <c r="K37" s="192" t="s">
        <v>7</v>
      </c>
      <c r="L37" s="192" t="s">
        <v>7</v>
      </c>
      <c r="M37" s="192" t="s">
        <v>7</v>
      </c>
      <c r="N37" s="192" t="s">
        <v>7</v>
      </c>
      <c r="O37" s="192" t="s">
        <v>7</v>
      </c>
    </row>
    <row r="38" spans="1:15" ht="15">
      <c r="A38" s="291" t="s">
        <v>911</v>
      </c>
      <c r="B38" s="293" t="s">
        <v>912</v>
      </c>
      <c r="C38" s="192" t="s">
        <v>7</v>
      </c>
      <c r="D38" s="192" t="s">
        <v>7</v>
      </c>
      <c r="E38" s="192" t="s">
        <v>7</v>
      </c>
      <c r="F38" s="192" t="s">
        <v>7</v>
      </c>
      <c r="G38" s="192" t="s">
        <v>7</v>
      </c>
      <c r="H38" s="192" t="s">
        <v>7</v>
      </c>
      <c r="I38" s="192" t="s">
        <v>7</v>
      </c>
      <c r="J38" s="192" t="s">
        <v>7</v>
      </c>
      <c r="K38" s="192" t="s">
        <v>7</v>
      </c>
      <c r="L38" s="192" t="s">
        <v>7</v>
      </c>
      <c r="M38" s="192" t="s">
        <v>7</v>
      </c>
      <c r="N38" s="192" t="s">
        <v>7</v>
      </c>
      <c r="O38" s="192" t="s">
        <v>7</v>
      </c>
    </row>
    <row r="39" spans="1:15" ht="15">
      <c r="A39" s="291" t="s">
        <v>913</v>
      </c>
      <c r="B39" s="293" t="s">
        <v>914</v>
      </c>
      <c r="C39" s="192" t="s">
        <v>7</v>
      </c>
      <c r="D39" s="192" t="s">
        <v>7</v>
      </c>
      <c r="E39" s="192" t="s">
        <v>7</v>
      </c>
      <c r="F39" s="192" t="s">
        <v>7</v>
      </c>
      <c r="G39" s="192" t="s">
        <v>7</v>
      </c>
      <c r="H39" s="192" t="s">
        <v>7</v>
      </c>
      <c r="I39" s="192" t="s">
        <v>7</v>
      </c>
      <c r="J39" s="192" t="s">
        <v>7</v>
      </c>
      <c r="K39" s="192" t="s">
        <v>7</v>
      </c>
      <c r="L39" s="192" t="s">
        <v>7</v>
      </c>
      <c r="M39" s="192" t="s">
        <v>7</v>
      </c>
      <c r="N39" s="192" t="s">
        <v>7</v>
      </c>
      <c r="O39" s="192" t="s">
        <v>7</v>
      </c>
    </row>
    <row r="40" spans="1:15" ht="25.5">
      <c r="A40" s="291" t="s">
        <v>915</v>
      </c>
      <c r="B40" s="293" t="s">
        <v>916</v>
      </c>
      <c r="C40" s="192" t="s">
        <v>7</v>
      </c>
      <c r="D40" s="192" t="s">
        <v>7</v>
      </c>
      <c r="E40" s="192" t="s">
        <v>7</v>
      </c>
      <c r="F40" s="192" t="s">
        <v>7</v>
      </c>
      <c r="G40" s="192" t="s">
        <v>7</v>
      </c>
      <c r="H40" s="192" t="s">
        <v>7</v>
      </c>
      <c r="I40" s="192" t="s">
        <v>7</v>
      </c>
      <c r="J40" s="192" t="s">
        <v>7</v>
      </c>
      <c r="K40" s="192" t="s">
        <v>7</v>
      </c>
      <c r="L40" s="192" t="s">
        <v>7</v>
      </c>
      <c r="M40" s="192" t="s">
        <v>7</v>
      </c>
      <c r="N40" s="192" t="s">
        <v>7</v>
      </c>
      <c r="O40" s="192" t="s">
        <v>7</v>
      </c>
    </row>
    <row r="41" spans="1:15" ht="25.5">
      <c r="A41" s="291" t="s">
        <v>917</v>
      </c>
      <c r="B41" s="293" t="s">
        <v>918</v>
      </c>
      <c r="C41" s="192" t="s">
        <v>7</v>
      </c>
      <c r="D41" s="192" t="s">
        <v>7</v>
      </c>
      <c r="E41" s="192" t="s">
        <v>7</v>
      </c>
      <c r="F41" s="192" t="s">
        <v>7</v>
      </c>
      <c r="G41" s="192" t="s">
        <v>7</v>
      </c>
      <c r="H41" s="192" t="s">
        <v>7</v>
      </c>
      <c r="I41" s="192" t="s">
        <v>7</v>
      </c>
      <c r="J41" s="192" t="s">
        <v>7</v>
      </c>
      <c r="K41" s="192" t="s">
        <v>7</v>
      </c>
      <c r="L41" s="192" t="s">
        <v>7</v>
      </c>
      <c r="M41" s="192" t="s">
        <v>7</v>
      </c>
      <c r="N41" s="192" t="s">
        <v>7</v>
      </c>
      <c r="O41" s="192" t="s">
        <v>7</v>
      </c>
    </row>
    <row r="42" spans="1:15" ht="15">
      <c r="A42" s="3" t="s">
        <v>19</v>
      </c>
      <c r="B42" s="19"/>
      <c r="C42" s="179"/>
      <c r="D42" s="179"/>
      <c r="E42" s="179">
        <f>SUM(E23:E41)</f>
        <v>596</v>
      </c>
      <c r="F42" s="179">
        <f aca="true" t="shared" si="0" ref="F42:O42">SUM(F23:F41)</f>
        <v>45234</v>
      </c>
      <c r="G42" s="179">
        <f t="shared" si="0"/>
        <v>55</v>
      </c>
      <c r="H42" s="179">
        <f t="shared" si="0"/>
        <v>407.26800000000003</v>
      </c>
      <c r="I42" s="179">
        <f t="shared" si="0"/>
        <v>407.26800000000003</v>
      </c>
      <c r="J42" s="179">
        <f t="shared" si="0"/>
        <v>301.8</v>
      </c>
      <c r="K42" s="179">
        <f t="shared" si="0"/>
        <v>301.8</v>
      </c>
      <c r="L42" s="179">
        <f t="shared" si="0"/>
        <v>112.08</v>
      </c>
      <c r="M42" s="179">
        <f t="shared" si="0"/>
        <v>112.08</v>
      </c>
      <c r="N42" s="179">
        <f t="shared" si="0"/>
        <v>5.54</v>
      </c>
      <c r="O42" s="179">
        <f t="shared" si="0"/>
        <v>5.54</v>
      </c>
    </row>
    <row r="45" spans="1:15" ht="12.75">
      <c r="A45" s="182"/>
      <c r="B45" s="182"/>
      <c r="C45" s="182"/>
      <c r="D45" s="182"/>
      <c r="L45" s="770" t="s">
        <v>13</v>
      </c>
      <c r="M45" s="770"/>
      <c r="N45" s="770"/>
      <c r="O45" s="770"/>
    </row>
    <row r="46" spans="1:15" ht="12.75">
      <c r="A46" s="182"/>
      <c r="B46" s="182"/>
      <c r="C46" s="182"/>
      <c r="D46" s="182"/>
      <c r="L46" s="770" t="s">
        <v>14</v>
      </c>
      <c r="M46" s="770"/>
      <c r="N46" s="770"/>
      <c r="O46" s="770"/>
    </row>
    <row r="47" spans="1:15" ht="12.75">
      <c r="A47" s="182"/>
      <c r="B47" s="182"/>
      <c r="C47" s="182"/>
      <c r="D47" s="182"/>
      <c r="L47" s="770" t="s">
        <v>89</v>
      </c>
      <c r="M47" s="770"/>
      <c r="N47" s="770"/>
      <c r="O47" s="770"/>
    </row>
    <row r="48" spans="1:15" ht="12.75">
      <c r="A48" s="182" t="s">
        <v>12</v>
      </c>
      <c r="C48" s="182"/>
      <c r="D48" s="182"/>
      <c r="L48" s="814" t="s">
        <v>86</v>
      </c>
      <c r="M48" s="814"/>
      <c r="N48" s="814"/>
      <c r="O48" s="187"/>
    </row>
  </sheetData>
  <sheetProtection/>
  <mergeCells count="21">
    <mergeCell ref="A1:N1"/>
    <mergeCell ref="A2:O2"/>
    <mergeCell ref="M5:O5"/>
    <mergeCell ref="A6:A7"/>
    <mergeCell ref="B6:B7"/>
    <mergeCell ref="A4:O4"/>
    <mergeCell ref="A5:B5"/>
    <mergeCell ref="L48:N48"/>
    <mergeCell ref="G6:G7"/>
    <mergeCell ref="H6:I6"/>
    <mergeCell ref="J6:K6"/>
    <mergeCell ref="L6:M6"/>
    <mergeCell ref="C23:C24"/>
    <mergeCell ref="E6:E7"/>
    <mergeCell ref="C6:C7"/>
    <mergeCell ref="D6:D7"/>
    <mergeCell ref="L47:O47"/>
    <mergeCell ref="L45:O45"/>
    <mergeCell ref="L46:O46"/>
    <mergeCell ref="N6:O6"/>
    <mergeCell ref="F6:F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zoomScaleSheetLayoutView="86" zoomScalePageLayoutView="0" workbookViewId="0" topLeftCell="A7">
      <selection activeCell="Q9" sqref="Q9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57421875" style="0" bestFit="1" customWidth="1"/>
    <col min="4" max="5" width="8.00390625" style="0" bestFit="1" customWidth="1"/>
    <col min="6" max="6" width="9.28125" style="0" bestFit="1" customWidth="1"/>
    <col min="7" max="7" width="9.00390625" style="0" bestFit="1" customWidth="1"/>
    <col min="8" max="9" width="8.00390625" style="0" bestFit="1" customWidth="1"/>
    <col min="10" max="10" width="9.57421875" style="0" bestFit="1" customWidth="1"/>
    <col min="11" max="11" width="9.00390625" style="0" bestFit="1" customWidth="1"/>
    <col min="12" max="12" width="8.28125" style="0" customWidth="1"/>
    <col min="13" max="13" width="8.8515625" style="0" customWidth="1"/>
    <col min="14" max="14" width="8.140625" style="0" bestFit="1" customWidth="1"/>
    <col min="15" max="15" width="8.57421875" style="0" bestFit="1" customWidth="1"/>
    <col min="16" max="17" width="7.57421875" style="0" bestFit="1" customWidth="1"/>
    <col min="18" max="18" width="8.57421875" style="0" bestFit="1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613"/>
      <c r="H2" s="613"/>
      <c r="I2" s="613"/>
      <c r="J2" s="613"/>
      <c r="K2" s="613"/>
      <c r="L2" s="613"/>
      <c r="M2" s="613"/>
      <c r="N2" s="613"/>
      <c r="O2" s="613"/>
      <c r="P2" s="1"/>
      <c r="Q2" s="1"/>
      <c r="R2" s="1"/>
      <c r="T2" s="40" t="s">
        <v>61</v>
      </c>
    </row>
    <row r="3" spans="1:21" ht="15">
      <c r="A3" s="567" t="s">
        <v>59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</row>
    <row r="4" spans="1:256" ht="15.75">
      <c r="A4" s="617" t="s">
        <v>656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1" ht="15">
      <c r="A6" s="634" t="s">
        <v>658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</row>
    <row r="7" spans="1:21" ht="15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5.75">
      <c r="A8" s="580" t="s">
        <v>920</v>
      </c>
      <c r="B8" s="580"/>
      <c r="C8" s="580"/>
      <c r="D8" s="27"/>
      <c r="E8" s="27"/>
      <c r="F8" s="2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10" spans="21:256" ht="15">
      <c r="U10" s="629" t="s">
        <v>477</v>
      </c>
      <c r="V10" s="629"/>
      <c r="W10" s="15"/>
      <c r="X10" s="15"/>
      <c r="Y10" s="15"/>
      <c r="Z10" s="15"/>
      <c r="AA10" s="15"/>
      <c r="AB10" s="624"/>
      <c r="AC10" s="624"/>
      <c r="AD10" s="62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>
      <c r="A11" s="635" t="s">
        <v>2</v>
      </c>
      <c r="B11" s="635" t="s">
        <v>115</v>
      </c>
      <c r="C11" s="598" t="s">
        <v>160</v>
      </c>
      <c r="D11" s="599"/>
      <c r="E11" s="599"/>
      <c r="F11" s="600"/>
      <c r="G11" s="626" t="s">
        <v>831</v>
      </c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8"/>
      <c r="S11" s="630" t="s">
        <v>258</v>
      </c>
      <c r="T11" s="631"/>
      <c r="U11" s="631"/>
      <c r="V11" s="631"/>
      <c r="W11" s="106"/>
      <c r="X11" s="106"/>
      <c r="Y11" s="106"/>
      <c r="Z11" s="106"/>
      <c r="AA11" s="106"/>
      <c r="AB11" s="106"/>
      <c r="AC11" s="106"/>
      <c r="AD11" s="106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.75">
      <c r="A12" s="636"/>
      <c r="B12" s="636"/>
      <c r="C12" s="601"/>
      <c r="D12" s="602"/>
      <c r="E12" s="602"/>
      <c r="F12" s="603"/>
      <c r="G12" s="577" t="s">
        <v>180</v>
      </c>
      <c r="H12" s="604"/>
      <c r="I12" s="604"/>
      <c r="J12" s="578"/>
      <c r="K12" s="577" t="s">
        <v>181</v>
      </c>
      <c r="L12" s="604"/>
      <c r="M12" s="604"/>
      <c r="N12" s="578"/>
      <c r="O12" s="575" t="s">
        <v>19</v>
      </c>
      <c r="P12" s="575"/>
      <c r="Q12" s="575"/>
      <c r="R12" s="575"/>
      <c r="S12" s="632"/>
      <c r="T12" s="633"/>
      <c r="U12" s="633"/>
      <c r="V12" s="633"/>
      <c r="W12" s="106"/>
      <c r="X12" s="106"/>
      <c r="Y12" s="106"/>
      <c r="Z12" s="106"/>
      <c r="AA12" s="106"/>
      <c r="AB12" s="106"/>
      <c r="AC12" s="106"/>
      <c r="AD12" s="106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8.25">
      <c r="A13" s="137"/>
      <c r="B13" s="137"/>
      <c r="C13" s="136" t="s">
        <v>259</v>
      </c>
      <c r="D13" s="136" t="s">
        <v>260</v>
      </c>
      <c r="E13" s="136" t="s">
        <v>261</v>
      </c>
      <c r="F13" s="136" t="s">
        <v>93</v>
      </c>
      <c r="G13" s="136" t="s">
        <v>259</v>
      </c>
      <c r="H13" s="136" t="s">
        <v>260</v>
      </c>
      <c r="I13" s="136" t="s">
        <v>261</v>
      </c>
      <c r="J13" s="136" t="s">
        <v>19</v>
      </c>
      <c r="K13" s="136" t="s">
        <v>259</v>
      </c>
      <c r="L13" s="136" t="s">
        <v>260</v>
      </c>
      <c r="M13" s="136" t="s">
        <v>261</v>
      </c>
      <c r="N13" s="136" t="s">
        <v>93</v>
      </c>
      <c r="O13" s="136" t="s">
        <v>259</v>
      </c>
      <c r="P13" s="136" t="s">
        <v>260</v>
      </c>
      <c r="Q13" s="136" t="s">
        <v>261</v>
      </c>
      <c r="R13" s="136" t="s">
        <v>19</v>
      </c>
      <c r="S13" s="5" t="s">
        <v>473</v>
      </c>
      <c r="T13" s="5" t="s">
        <v>474</v>
      </c>
      <c r="U13" s="5" t="s">
        <v>475</v>
      </c>
      <c r="V13" s="231" t="s">
        <v>476</v>
      </c>
      <c r="W13" s="106"/>
      <c r="X13" s="106"/>
      <c r="Y13" s="106"/>
      <c r="Z13" s="106"/>
      <c r="AA13" s="106"/>
      <c r="AB13" s="106"/>
      <c r="AC13" s="106"/>
      <c r="AD13" s="106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125">
        <v>1</v>
      </c>
      <c r="B14" s="138">
        <v>2</v>
      </c>
      <c r="C14" s="125">
        <v>3</v>
      </c>
      <c r="D14" s="125">
        <v>4</v>
      </c>
      <c r="E14" s="138">
        <v>5</v>
      </c>
      <c r="F14" s="125">
        <v>6</v>
      </c>
      <c r="G14" s="125">
        <v>7</v>
      </c>
      <c r="H14" s="138">
        <v>8</v>
      </c>
      <c r="I14" s="125">
        <v>9</v>
      </c>
      <c r="J14" s="125">
        <v>10</v>
      </c>
      <c r="K14" s="138">
        <v>11</v>
      </c>
      <c r="L14" s="125">
        <v>12</v>
      </c>
      <c r="M14" s="125">
        <v>13</v>
      </c>
      <c r="N14" s="138">
        <v>14</v>
      </c>
      <c r="O14" s="125">
        <v>15</v>
      </c>
      <c r="P14" s="125">
        <v>16</v>
      </c>
      <c r="Q14" s="138">
        <v>17</v>
      </c>
      <c r="R14" s="125">
        <v>18</v>
      </c>
      <c r="S14" s="125">
        <v>19</v>
      </c>
      <c r="T14" s="138">
        <v>20</v>
      </c>
      <c r="U14" s="125">
        <v>21</v>
      </c>
      <c r="V14" s="125">
        <v>22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5.5">
      <c r="A15" s="18"/>
      <c r="B15" s="140" t="s">
        <v>245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9"/>
      <c r="V15" s="19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3">
        <v>1</v>
      </c>
      <c r="B16" s="140" t="s">
        <v>186</v>
      </c>
      <c r="C16" s="443">
        <v>3037.21</v>
      </c>
      <c r="D16" s="18">
        <v>282.97</v>
      </c>
      <c r="E16" s="18">
        <v>452.75</v>
      </c>
      <c r="F16" s="445">
        <f>SUM(C16:E16)</f>
        <v>3772.9300000000003</v>
      </c>
      <c r="G16" s="443">
        <v>2248.33</v>
      </c>
      <c r="H16" s="18">
        <v>209.47</v>
      </c>
      <c r="I16" s="18">
        <v>335.15</v>
      </c>
      <c r="J16" s="445">
        <f>SUM(G16:I16)</f>
        <v>2792.95</v>
      </c>
      <c r="K16" s="446">
        <v>0</v>
      </c>
      <c r="L16" s="18">
        <v>0</v>
      </c>
      <c r="M16" s="18">
        <v>0</v>
      </c>
      <c r="N16" s="18">
        <f>SUM(K16:M16)</f>
        <v>0</v>
      </c>
      <c r="O16" s="443">
        <f>G16+K16</f>
        <v>2248.33</v>
      </c>
      <c r="P16" s="443">
        <f aca="true" t="shared" si="0" ref="P16:Q20">H16+L16</f>
        <v>209.47</v>
      </c>
      <c r="Q16" s="443">
        <f t="shared" si="0"/>
        <v>335.15</v>
      </c>
      <c r="R16" s="443">
        <f>SUM(O16:Q16)</f>
        <v>2792.95</v>
      </c>
      <c r="S16" s="443">
        <f aca="true" t="shared" si="1" ref="S16:U20">C16-O16</f>
        <v>788.8800000000001</v>
      </c>
      <c r="T16" s="443">
        <f t="shared" si="1"/>
        <v>73.50000000000003</v>
      </c>
      <c r="U16" s="443">
        <f t="shared" si="1"/>
        <v>117.60000000000002</v>
      </c>
      <c r="V16" s="444">
        <f>SUM(S16:U16)</f>
        <v>979.9800000000001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8" ht="12.75">
      <c r="A17" s="3">
        <v>2</v>
      </c>
      <c r="B17" s="141" t="s">
        <v>132</v>
      </c>
      <c r="C17" s="443">
        <v>38086</v>
      </c>
      <c r="D17" s="18">
        <v>3548.38</v>
      </c>
      <c r="E17" s="18">
        <v>5677.41</v>
      </c>
      <c r="F17" s="445">
        <f>SUM(C17:E17)</f>
        <v>47311.78999999999</v>
      </c>
      <c r="G17" s="443">
        <v>30293.399999999998</v>
      </c>
      <c r="H17" s="18">
        <v>2822.37</v>
      </c>
      <c r="I17" s="18">
        <v>4515.79</v>
      </c>
      <c r="J17" s="445">
        <f>SUM(G17:I17)</f>
        <v>37631.56</v>
      </c>
      <c r="K17" s="446">
        <v>3492.7800000000007</v>
      </c>
      <c r="L17" s="19">
        <v>325.41</v>
      </c>
      <c r="M17" s="19">
        <v>520.66</v>
      </c>
      <c r="N17" s="18">
        <f>SUM(K17:M17)</f>
        <v>4338.85</v>
      </c>
      <c r="O17" s="443">
        <f>G17+K17</f>
        <v>33786.18</v>
      </c>
      <c r="P17" s="443">
        <f t="shared" si="0"/>
        <v>3147.7799999999997</v>
      </c>
      <c r="Q17" s="443">
        <f t="shared" si="0"/>
        <v>5036.45</v>
      </c>
      <c r="R17" s="443">
        <f>SUM(O17:Q17)</f>
        <v>41970.409999999996</v>
      </c>
      <c r="S17" s="443">
        <f t="shared" si="1"/>
        <v>4299.82</v>
      </c>
      <c r="T17" s="443">
        <f t="shared" si="1"/>
        <v>400.60000000000036</v>
      </c>
      <c r="U17" s="443">
        <f t="shared" si="1"/>
        <v>640.96</v>
      </c>
      <c r="V17" s="444">
        <f>SUM(S17:U17)</f>
        <v>5341.38</v>
      </c>
      <c r="Y17" s="580"/>
      <c r="Z17" s="580"/>
      <c r="AA17" s="580"/>
      <c r="AB17" s="580"/>
    </row>
    <row r="18" spans="1:22" ht="25.5">
      <c r="A18" s="3">
        <v>3</v>
      </c>
      <c r="B18" s="140" t="s">
        <v>133</v>
      </c>
      <c r="C18" s="443">
        <v>1347.16</v>
      </c>
      <c r="D18" s="18">
        <v>125.51</v>
      </c>
      <c r="E18" s="18">
        <v>200.82</v>
      </c>
      <c r="F18" s="445">
        <f>SUM(C18:E18)</f>
        <v>1673.49</v>
      </c>
      <c r="G18" s="443">
        <v>1008.6799999999998</v>
      </c>
      <c r="H18" s="18">
        <v>93.98</v>
      </c>
      <c r="I18" s="18">
        <v>150.36</v>
      </c>
      <c r="J18" s="445">
        <f>SUM(G18:I18)</f>
        <v>1253.02</v>
      </c>
      <c r="K18" s="446">
        <v>0</v>
      </c>
      <c r="L18" s="19">
        <v>0</v>
      </c>
      <c r="M18" s="19">
        <v>0</v>
      </c>
      <c r="N18" s="18">
        <f>SUM(K18:M18)</f>
        <v>0</v>
      </c>
      <c r="O18" s="443">
        <f>G18+K18</f>
        <v>1008.6799999999998</v>
      </c>
      <c r="P18" s="443">
        <f t="shared" si="0"/>
        <v>93.98</v>
      </c>
      <c r="Q18" s="443">
        <f t="shared" si="0"/>
        <v>150.36</v>
      </c>
      <c r="R18" s="443">
        <f>SUM(O18:Q18)</f>
        <v>1253.02</v>
      </c>
      <c r="S18" s="443">
        <f t="shared" si="1"/>
        <v>338.48000000000025</v>
      </c>
      <c r="T18" s="443">
        <f t="shared" si="1"/>
        <v>31.53</v>
      </c>
      <c r="U18" s="443">
        <f t="shared" si="1"/>
        <v>50.45999999999998</v>
      </c>
      <c r="V18" s="444">
        <f>SUM(S18:U18)</f>
        <v>420.4700000000002</v>
      </c>
    </row>
    <row r="19" spans="1:22" ht="12.75">
      <c r="A19" s="3">
        <v>4</v>
      </c>
      <c r="B19" s="141" t="s">
        <v>134</v>
      </c>
      <c r="C19" s="443">
        <v>796.1000000000001</v>
      </c>
      <c r="D19" s="18">
        <v>74.17</v>
      </c>
      <c r="E19" s="18">
        <v>118.67</v>
      </c>
      <c r="F19" s="445">
        <f>SUM(C19:E19)</f>
        <v>988.94</v>
      </c>
      <c r="G19" s="443">
        <v>471.84999999999997</v>
      </c>
      <c r="H19" s="18">
        <v>43.96</v>
      </c>
      <c r="I19" s="18">
        <v>70.34</v>
      </c>
      <c r="J19" s="445">
        <f>SUM(G19:I19)</f>
        <v>586.15</v>
      </c>
      <c r="K19" s="446">
        <v>0</v>
      </c>
      <c r="L19" s="19">
        <v>0</v>
      </c>
      <c r="M19" s="19">
        <v>0</v>
      </c>
      <c r="N19" s="18">
        <f>SUM(K19:M19)</f>
        <v>0</v>
      </c>
      <c r="O19" s="443">
        <f>G19+K19</f>
        <v>471.84999999999997</v>
      </c>
      <c r="P19" s="443">
        <f t="shared" si="0"/>
        <v>43.96</v>
      </c>
      <c r="Q19" s="443">
        <f t="shared" si="0"/>
        <v>70.34</v>
      </c>
      <c r="R19" s="443">
        <f>SUM(O19:Q19)</f>
        <v>586.15</v>
      </c>
      <c r="S19" s="443">
        <f t="shared" si="1"/>
        <v>324.25000000000017</v>
      </c>
      <c r="T19" s="443">
        <f t="shared" si="1"/>
        <v>30.21</v>
      </c>
      <c r="U19" s="443">
        <f t="shared" si="1"/>
        <v>48.33</v>
      </c>
      <c r="V19" s="444">
        <f>SUM(S19:U19)</f>
        <v>402.79000000000013</v>
      </c>
    </row>
    <row r="20" spans="1:22" s="299" customFormat="1" ht="25.5">
      <c r="A20" s="229">
        <v>5</v>
      </c>
      <c r="B20" s="242" t="s">
        <v>135</v>
      </c>
      <c r="C20" s="443">
        <v>10076.87</v>
      </c>
      <c r="D20" s="18">
        <v>938.84</v>
      </c>
      <c r="E20" s="18">
        <v>1502.14</v>
      </c>
      <c r="F20" s="445">
        <f>SUM(C20:E20)</f>
        <v>12517.85</v>
      </c>
      <c r="G20" s="443">
        <v>8565.04</v>
      </c>
      <c r="H20" s="18">
        <v>797.98</v>
      </c>
      <c r="I20" s="18">
        <v>1276.77</v>
      </c>
      <c r="J20" s="445">
        <f>SUM(G20:I20)</f>
        <v>10639.79</v>
      </c>
      <c r="K20" s="446">
        <v>951.6700000000002</v>
      </c>
      <c r="L20" s="19">
        <v>88.67</v>
      </c>
      <c r="M20" s="19">
        <v>141.86</v>
      </c>
      <c r="N20" s="18">
        <f>SUM(K20:M20)</f>
        <v>1182.2000000000003</v>
      </c>
      <c r="O20" s="443">
        <f>G20+K20</f>
        <v>9516.710000000001</v>
      </c>
      <c r="P20" s="443">
        <f t="shared" si="0"/>
        <v>886.65</v>
      </c>
      <c r="Q20" s="443">
        <f t="shared" si="0"/>
        <v>1418.63</v>
      </c>
      <c r="R20" s="443">
        <f>SUM(O20:Q20)</f>
        <v>11821.990000000002</v>
      </c>
      <c r="S20" s="443">
        <f t="shared" si="1"/>
        <v>560.1599999999999</v>
      </c>
      <c r="T20" s="443">
        <f t="shared" si="1"/>
        <v>52.190000000000055</v>
      </c>
      <c r="U20" s="443">
        <f t="shared" si="1"/>
        <v>83.50999999999999</v>
      </c>
      <c r="V20" s="444">
        <f>SUM(S20:U20)</f>
        <v>695.8599999999999</v>
      </c>
    </row>
    <row r="21" spans="1:22" s="15" customFormat="1" ht="12.75">
      <c r="A21" s="229"/>
      <c r="B21" s="242" t="s">
        <v>93</v>
      </c>
      <c r="C21" s="444">
        <f>SUM(C16:C20)</f>
        <v>53343.340000000004</v>
      </c>
      <c r="D21" s="444">
        <f aca="true" t="shared" si="2" ref="D21:I21">SUM(D16:D20)</f>
        <v>4969.870000000001</v>
      </c>
      <c r="E21" s="444">
        <f t="shared" si="2"/>
        <v>7951.79</v>
      </c>
      <c r="F21" s="444">
        <f t="shared" si="2"/>
        <v>66265</v>
      </c>
      <c r="G21" s="445">
        <f t="shared" si="2"/>
        <v>42587.299999999996</v>
      </c>
      <c r="H21" s="445">
        <f t="shared" si="2"/>
        <v>3967.7599999999998</v>
      </c>
      <c r="I21" s="445">
        <f t="shared" si="2"/>
        <v>6348.41</v>
      </c>
      <c r="J21" s="445">
        <f aca="true" t="shared" si="3" ref="J21:V21">SUM(J16:J20)</f>
        <v>52903.469999999994</v>
      </c>
      <c r="K21" s="445">
        <f t="shared" si="3"/>
        <v>4444.450000000001</v>
      </c>
      <c r="L21" s="445">
        <f t="shared" si="3"/>
        <v>414.08000000000004</v>
      </c>
      <c r="M21" s="445">
        <f t="shared" si="3"/>
        <v>662.52</v>
      </c>
      <c r="N21" s="445">
        <f t="shared" si="3"/>
        <v>5521.050000000001</v>
      </c>
      <c r="O21" s="444">
        <f t="shared" si="3"/>
        <v>47031.75</v>
      </c>
      <c r="P21" s="444">
        <f t="shared" si="3"/>
        <v>4381.839999999999</v>
      </c>
      <c r="Q21" s="444">
        <f t="shared" si="3"/>
        <v>7010.929999999999</v>
      </c>
      <c r="R21" s="444">
        <f t="shared" si="3"/>
        <v>58424.51999999999</v>
      </c>
      <c r="S21" s="443">
        <f t="shared" si="3"/>
        <v>6311.59</v>
      </c>
      <c r="T21" s="443">
        <f t="shared" si="3"/>
        <v>588.0300000000004</v>
      </c>
      <c r="U21" s="443">
        <f t="shared" si="3"/>
        <v>940.86</v>
      </c>
      <c r="V21" s="444">
        <f t="shared" si="3"/>
        <v>7840.4800000000005</v>
      </c>
    </row>
    <row r="22" spans="1:22" ht="25.5">
      <c r="A22" s="3"/>
      <c r="B22" s="142" t="s">
        <v>246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>
      <c r="A23" s="3">
        <v>6</v>
      </c>
      <c r="B23" s="140" t="s">
        <v>188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</row>
    <row r="24" spans="1:22" ht="12.75">
      <c r="A24" s="3">
        <v>7</v>
      </c>
      <c r="B24" s="141" t="s">
        <v>137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</row>
    <row r="25" spans="1:22" ht="12.75">
      <c r="A25" s="9"/>
      <c r="B25" s="141" t="s">
        <v>93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2" ht="12.75">
      <c r="A26" s="9"/>
      <c r="B26" s="141" t="s">
        <v>38</v>
      </c>
      <c r="C26" s="444">
        <f>C21+C25</f>
        <v>53343.340000000004</v>
      </c>
      <c r="D26" s="444">
        <f>D21+D25</f>
        <v>4969.870000000001</v>
      </c>
      <c r="E26" s="444">
        <f>E21+E25</f>
        <v>7951.79</v>
      </c>
      <c r="F26" s="444">
        <f>F21+F25</f>
        <v>66265</v>
      </c>
      <c r="G26" s="444">
        <f aca="true" t="shared" si="4" ref="G26:V26">G21+G25</f>
        <v>42587.299999999996</v>
      </c>
      <c r="H26" s="444">
        <f t="shared" si="4"/>
        <v>3967.7599999999998</v>
      </c>
      <c r="I26" s="444">
        <f t="shared" si="4"/>
        <v>6348.41</v>
      </c>
      <c r="J26" s="444">
        <f t="shared" si="4"/>
        <v>52903.469999999994</v>
      </c>
      <c r="K26" s="444">
        <f t="shared" si="4"/>
        <v>4444.450000000001</v>
      </c>
      <c r="L26" s="444">
        <f t="shared" si="4"/>
        <v>414.08000000000004</v>
      </c>
      <c r="M26" s="444">
        <f t="shared" si="4"/>
        <v>662.52</v>
      </c>
      <c r="N26" s="444">
        <f t="shared" si="4"/>
        <v>5521.050000000001</v>
      </c>
      <c r="O26" s="444">
        <f t="shared" si="4"/>
        <v>47031.75</v>
      </c>
      <c r="P26" s="444">
        <f t="shared" si="4"/>
        <v>4381.839999999999</v>
      </c>
      <c r="Q26" s="444">
        <f t="shared" si="4"/>
        <v>7010.929999999999</v>
      </c>
      <c r="R26" s="444">
        <f t="shared" si="4"/>
        <v>58424.51999999999</v>
      </c>
      <c r="S26" s="444">
        <f t="shared" si="4"/>
        <v>6311.59</v>
      </c>
      <c r="T26" s="444">
        <f t="shared" si="4"/>
        <v>588.0300000000004</v>
      </c>
      <c r="U26" s="444">
        <f t="shared" si="4"/>
        <v>940.86</v>
      </c>
      <c r="V26" s="444">
        <f t="shared" si="4"/>
        <v>7840.4800000000005</v>
      </c>
    </row>
    <row r="28" spans="1:32" ht="25.5" customHeight="1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581" t="s">
        <v>13</v>
      </c>
      <c r="T28" s="581"/>
      <c r="U28" s="73"/>
      <c r="V28" s="14"/>
      <c r="W28" s="15"/>
      <c r="X28" s="15"/>
      <c r="Y28" s="15"/>
      <c r="Z28" s="15"/>
      <c r="AA28" s="15"/>
      <c r="AE28" s="15"/>
      <c r="AF28" s="15"/>
    </row>
    <row r="29" spans="1:32" ht="12.75">
      <c r="A29" s="581" t="s">
        <v>14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15"/>
      <c r="AF29" s="15"/>
    </row>
    <row r="30" spans="1:37" ht="12.75">
      <c r="A30" s="569" t="s">
        <v>20</v>
      </c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</row>
    <row r="31" spans="1:3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" t="s">
        <v>86</v>
      </c>
      <c r="T31" s="1"/>
      <c r="U31" s="1"/>
      <c r="V31" s="1"/>
      <c r="W31" s="14"/>
      <c r="X31" s="14"/>
      <c r="Y31" s="14"/>
      <c r="Z31" s="14"/>
      <c r="AE31" s="14"/>
      <c r="AF31" s="14"/>
    </row>
  </sheetData>
  <sheetProtection/>
  <mergeCells count="19"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  <mergeCell ref="O12:R12"/>
    <mergeCell ref="G11:R11"/>
    <mergeCell ref="U10:V10"/>
    <mergeCell ref="S11:V12"/>
    <mergeCell ref="G2:O2"/>
    <mergeCell ref="A3:U3"/>
    <mergeCell ref="A4:U4"/>
    <mergeCell ref="A6:U6"/>
    <mergeCell ref="A8:C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SheetLayoutView="90" zoomScalePageLayoutView="0" workbookViewId="0" topLeftCell="A1">
      <selection activeCell="Q9" sqref="Q9"/>
    </sheetView>
  </sheetViews>
  <sheetFormatPr defaultColWidth="9.140625" defaultRowHeight="12.75"/>
  <cols>
    <col min="1" max="1" width="8.57421875" style="182" customWidth="1"/>
    <col min="2" max="2" width="16.421875" style="182" customWidth="1"/>
    <col min="3" max="3" width="12.00390625" style="182" customWidth="1"/>
    <col min="4" max="4" width="15.140625" style="182" customWidth="1"/>
    <col min="5" max="5" width="8.7109375" style="182" customWidth="1"/>
    <col min="6" max="6" width="7.28125" style="182" customWidth="1"/>
    <col min="7" max="7" width="7.421875" style="182" customWidth="1"/>
    <col min="8" max="8" width="6.28125" style="182" customWidth="1"/>
    <col min="9" max="9" width="6.57421875" style="182" customWidth="1"/>
    <col min="10" max="10" width="6.7109375" style="182" customWidth="1"/>
    <col min="11" max="11" width="7.140625" style="182" customWidth="1"/>
    <col min="12" max="12" width="8.140625" style="182" customWidth="1"/>
    <col min="13" max="13" width="9.28125" style="182" customWidth="1"/>
    <col min="14" max="16384" width="9.140625" style="182" customWidth="1"/>
  </cols>
  <sheetData>
    <row r="1" spans="8:12" ht="12.75">
      <c r="H1" s="814"/>
      <c r="I1" s="814"/>
      <c r="L1" s="185" t="s">
        <v>546</v>
      </c>
    </row>
    <row r="2" spans="4:12" ht="12.75">
      <c r="D2" s="814" t="s">
        <v>497</v>
      </c>
      <c r="E2" s="814"/>
      <c r="F2" s="814"/>
      <c r="G2" s="814"/>
      <c r="H2" s="184"/>
      <c r="I2" s="184"/>
      <c r="L2" s="185"/>
    </row>
    <row r="3" spans="1:13" s="186" customFormat="1" ht="15.75">
      <c r="A3" s="866" t="s">
        <v>696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</row>
    <row r="4" spans="1:13" s="186" customFormat="1" ht="20.25" customHeight="1">
      <c r="A4" s="866" t="s">
        <v>695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</row>
    <row r="6" spans="1:10" ht="12.75">
      <c r="A6" s="580" t="s">
        <v>919</v>
      </c>
      <c r="B6" s="580"/>
      <c r="C6" s="188"/>
      <c r="D6" s="188"/>
      <c r="E6" s="188"/>
      <c r="F6" s="188"/>
      <c r="G6" s="188"/>
      <c r="H6" s="188"/>
      <c r="I6" s="188"/>
      <c r="J6" s="188"/>
    </row>
    <row r="8" spans="1:16" s="189" customFormat="1" ht="1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864" t="s">
        <v>826</v>
      </c>
      <c r="L8" s="864"/>
      <c r="M8" s="864"/>
      <c r="N8" s="864"/>
      <c r="O8" s="864"/>
      <c r="P8" s="864"/>
    </row>
    <row r="9" spans="1:16" s="189" customFormat="1" ht="20.25" customHeight="1">
      <c r="A9" s="783" t="s">
        <v>2</v>
      </c>
      <c r="B9" s="783" t="s">
        <v>3</v>
      </c>
      <c r="C9" s="787" t="s">
        <v>282</v>
      </c>
      <c r="D9" s="787" t="s">
        <v>283</v>
      </c>
      <c r="E9" s="865" t="s">
        <v>284</v>
      </c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</row>
    <row r="10" spans="1:16" s="189" customFormat="1" ht="35.25" customHeight="1">
      <c r="A10" s="867"/>
      <c r="B10" s="867"/>
      <c r="C10" s="788"/>
      <c r="D10" s="788"/>
      <c r="E10" s="261" t="s">
        <v>839</v>
      </c>
      <c r="F10" s="261" t="s">
        <v>285</v>
      </c>
      <c r="G10" s="261" t="s">
        <v>286</v>
      </c>
      <c r="H10" s="261" t="s">
        <v>287</v>
      </c>
      <c r="I10" s="261" t="s">
        <v>288</v>
      </c>
      <c r="J10" s="261" t="s">
        <v>289</v>
      </c>
      <c r="K10" s="261" t="s">
        <v>290</v>
      </c>
      <c r="L10" s="261" t="s">
        <v>291</v>
      </c>
      <c r="M10" s="261" t="s">
        <v>840</v>
      </c>
      <c r="N10" s="200" t="s">
        <v>841</v>
      </c>
      <c r="O10" s="200" t="s">
        <v>837</v>
      </c>
      <c r="P10" s="200" t="s">
        <v>838</v>
      </c>
    </row>
    <row r="11" spans="1:16" s="189" customFormat="1" ht="12.75" customHeight="1">
      <c r="A11" s="192">
        <v>1</v>
      </c>
      <c r="B11" s="192">
        <v>2</v>
      </c>
      <c r="C11" s="192">
        <v>3</v>
      </c>
      <c r="D11" s="192">
        <v>4</v>
      </c>
      <c r="E11" s="192">
        <v>5</v>
      </c>
      <c r="F11" s="192">
        <v>6</v>
      </c>
      <c r="G11" s="192">
        <v>7</v>
      </c>
      <c r="H11" s="192">
        <v>8</v>
      </c>
      <c r="I11" s="192">
        <v>9</v>
      </c>
      <c r="J11" s="192">
        <v>10</v>
      </c>
      <c r="K11" s="192">
        <v>11</v>
      </c>
      <c r="L11" s="192">
        <v>12</v>
      </c>
      <c r="M11" s="192">
        <v>13</v>
      </c>
      <c r="N11" s="192">
        <v>14</v>
      </c>
      <c r="O11" s="192">
        <v>15</v>
      </c>
      <c r="P11" s="192">
        <v>16</v>
      </c>
    </row>
    <row r="12" spans="1:16" s="189" customFormat="1" ht="12.75" customHeight="1">
      <c r="A12" s="291" t="s">
        <v>273</v>
      </c>
      <c r="B12" s="292" t="s">
        <v>868</v>
      </c>
      <c r="C12" s="400">
        <v>2140</v>
      </c>
      <c r="D12" s="400">
        <v>2203</v>
      </c>
      <c r="E12" s="400">
        <v>2203</v>
      </c>
      <c r="F12" s="400">
        <v>2203</v>
      </c>
      <c r="G12" s="400">
        <v>2203</v>
      </c>
      <c r="H12" s="400">
        <v>2203</v>
      </c>
      <c r="I12" s="400">
        <v>2203</v>
      </c>
      <c r="J12" s="400">
        <v>2203</v>
      </c>
      <c r="K12" s="400">
        <v>2203</v>
      </c>
      <c r="L12" s="400">
        <v>2203</v>
      </c>
      <c r="M12" s="400">
        <v>2203</v>
      </c>
      <c r="N12" s="400">
        <v>1</v>
      </c>
      <c r="O12" s="400">
        <v>1</v>
      </c>
      <c r="P12" s="400">
        <v>1</v>
      </c>
    </row>
    <row r="13" spans="1:16" s="189" customFormat="1" ht="12.75" customHeight="1">
      <c r="A13" s="291" t="s">
        <v>274</v>
      </c>
      <c r="B13" s="292" t="s">
        <v>869</v>
      </c>
      <c r="C13" s="400">
        <v>2891</v>
      </c>
      <c r="D13" s="400">
        <v>2899</v>
      </c>
      <c r="E13" s="400">
        <v>2378</v>
      </c>
      <c r="F13" s="400">
        <v>2356</v>
      </c>
      <c r="G13" s="400">
        <v>2353</v>
      </c>
      <c r="H13" s="400">
        <v>2350</v>
      </c>
      <c r="I13" s="400">
        <v>2309</v>
      </c>
      <c r="J13" s="400">
        <v>2300</v>
      </c>
      <c r="K13" s="400">
        <v>2284</v>
      </c>
      <c r="L13" s="400">
        <v>2263</v>
      </c>
      <c r="M13" s="400">
        <v>2099</v>
      </c>
      <c r="N13" s="400">
        <v>396</v>
      </c>
      <c r="O13" s="400">
        <v>357</v>
      </c>
      <c r="P13" s="400">
        <v>281</v>
      </c>
    </row>
    <row r="14" spans="1:16" s="189" customFormat="1" ht="12.75" customHeight="1">
      <c r="A14" s="291" t="s">
        <v>275</v>
      </c>
      <c r="B14" s="292" t="s">
        <v>870</v>
      </c>
      <c r="C14" s="400">
        <v>1317</v>
      </c>
      <c r="D14" s="400">
        <v>1238</v>
      </c>
      <c r="E14" s="400">
        <v>1238</v>
      </c>
      <c r="F14" s="400">
        <v>1238</v>
      </c>
      <c r="G14" s="400">
        <v>1238</v>
      </c>
      <c r="H14" s="400">
        <v>1238</v>
      </c>
      <c r="I14" s="400">
        <v>1238</v>
      </c>
      <c r="J14" s="400">
        <v>1238</v>
      </c>
      <c r="K14" s="400">
        <v>1238</v>
      </c>
      <c r="L14" s="400">
        <v>1238</v>
      </c>
      <c r="M14" s="400">
        <v>1238</v>
      </c>
      <c r="N14" s="400">
        <v>452</v>
      </c>
      <c r="O14" s="400">
        <v>406</v>
      </c>
      <c r="P14" s="400">
        <v>311</v>
      </c>
    </row>
    <row r="15" spans="1:16" s="189" customFormat="1" ht="12.75" customHeight="1">
      <c r="A15" s="291" t="s">
        <v>276</v>
      </c>
      <c r="B15" s="292" t="s">
        <v>871</v>
      </c>
      <c r="C15" s="400">
        <v>2699</v>
      </c>
      <c r="D15" s="400">
        <v>2642</v>
      </c>
      <c r="E15" s="400">
        <v>2633</v>
      </c>
      <c r="F15" s="400">
        <v>2633</v>
      </c>
      <c r="G15" s="400">
        <v>2632</v>
      </c>
      <c r="H15" s="400">
        <v>2632</v>
      </c>
      <c r="I15" s="400">
        <v>2632</v>
      </c>
      <c r="J15" s="400">
        <v>2632</v>
      </c>
      <c r="K15" s="400">
        <v>2631</v>
      </c>
      <c r="L15" s="400">
        <v>2628</v>
      </c>
      <c r="M15" s="400">
        <v>2572</v>
      </c>
      <c r="N15" s="400">
        <v>2024</v>
      </c>
      <c r="O15" s="400">
        <v>1913</v>
      </c>
      <c r="P15" s="400">
        <v>1770</v>
      </c>
    </row>
    <row r="16" spans="1:16" s="189" customFormat="1" ht="12.75" customHeight="1">
      <c r="A16" s="291" t="s">
        <v>277</v>
      </c>
      <c r="B16" s="292" t="s">
        <v>872</v>
      </c>
      <c r="C16" s="400">
        <v>1175</v>
      </c>
      <c r="D16" s="400">
        <v>1167</v>
      </c>
      <c r="E16" s="400">
        <v>1112</v>
      </c>
      <c r="F16" s="400">
        <v>1112</v>
      </c>
      <c r="G16" s="400">
        <v>1112</v>
      </c>
      <c r="H16" s="400">
        <v>1112</v>
      </c>
      <c r="I16" s="400">
        <v>1105</v>
      </c>
      <c r="J16" s="400">
        <v>1102</v>
      </c>
      <c r="K16" s="400">
        <v>1102</v>
      </c>
      <c r="L16" s="400">
        <v>1102</v>
      </c>
      <c r="M16" s="400">
        <v>1002</v>
      </c>
      <c r="N16" s="400">
        <v>400</v>
      </c>
      <c r="O16" s="400">
        <v>392</v>
      </c>
      <c r="P16" s="400">
        <v>390</v>
      </c>
    </row>
    <row r="17" spans="1:16" s="189" customFormat="1" ht="12.75" customHeight="1">
      <c r="A17" s="291" t="s">
        <v>278</v>
      </c>
      <c r="B17" s="292" t="s">
        <v>873</v>
      </c>
      <c r="C17" s="400">
        <v>1458</v>
      </c>
      <c r="D17" s="400">
        <v>1443</v>
      </c>
      <c r="E17" s="400">
        <v>1443</v>
      </c>
      <c r="F17" s="400">
        <v>1443</v>
      </c>
      <c r="G17" s="400">
        <v>1443</v>
      </c>
      <c r="H17" s="400">
        <v>1443</v>
      </c>
      <c r="I17" s="400">
        <v>1443</v>
      </c>
      <c r="J17" s="400">
        <v>1443</v>
      </c>
      <c r="K17" s="400">
        <v>1443</v>
      </c>
      <c r="L17" s="400">
        <v>1443</v>
      </c>
      <c r="M17" s="400">
        <v>1443</v>
      </c>
      <c r="N17" s="400">
        <v>1443</v>
      </c>
      <c r="O17" s="400">
        <v>1443</v>
      </c>
      <c r="P17" s="400">
        <v>1443</v>
      </c>
    </row>
    <row r="18" spans="1:16" s="189" customFormat="1" ht="12.75" customHeight="1">
      <c r="A18" s="291" t="s">
        <v>279</v>
      </c>
      <c r="B18" s="292" t="s">
        <v>874</v>
      </c>
      <c r="C18" s="400">
        <v>1963</v>
      </c>
      <c r="D18" s="400">
        <v>1931</v>
      </c>
      <c r="E18" s="400">
        <v>1921</v>
      </c>
      <c r="F18" s="400">
        <v>1921</v>
      </c>
      <c r="G18" s="400">
        <v>1921</v>
      </c>
      <c r="H18" s="400">
        <v>1918</v>
      </c>
      <c r="I18" s="400">
        <v>1863</v>
      </c>
      <c r="J18" s="400">
        <v>1813</v>
      </c>
      <c r="K18" s="400">
        <v>1753</v>
      </c>
      <c r="L18" s="400">
        <v>1261</v>
      </c>
      <c r="M18" s="400">
        <v>391</v>
      </c>
      <c r="N18" s="400">
        <v>218</v>
      </c>
      <c r="O18" s="400">
        <v>1</v>
      </c>
      <c r="P18" s="400">
        <v>1</v>
      </c>
    </row>
    <row r="19" spans="1:16" s="189" customFormat="1" ht="12.75" customHeight="1">
      <c r="A19" s="291" t="s">
        <v>280</v>
      </c>
      <c r="B19" s="292" t="s">
        <v>875</v>
      </c>
      <c r="C19" s="400">
        <v>2924</v>
      </c>
      <c r="D19" s="400">
        <v>3548</v>
      </c>
      <c r="E19" s="400">
        <v>3548</v>
      </c>
      <c r="F19" s="400">
        <v>3548</v>
      </c>
      <c r="G19" s="400">
        <v>3548</v>
      </c>
      <c r="H19" s="400">
        <v>3548</v>
      </c>
      <c r="I19" s="400">
        <v>3548</v>
      </c>
      <c r="J19" s="400">
        <v>3548</v>
      </c>
      <c r="K19" s="400">
        <v>3548</v>
      </c>
      <c r="L19" s="400">
        <v>3548</v>
      </c>
      <c r="M19" s="400">
        <v>3477</v>
      </c>
      <c r="N19" s="400">
        <v>3452</v>
      </c>
      <c r="O19" s="400">
        <v>3445</v>
      </c>
      <c r="P19" s="400">
        <v>3428</v>
      </c>
    </row>
    <row r="20" spans="1:16" s="189" customFormat="1" ht="12.75" customHeight="1">
      <c r="A20" s="291" t="s">
        <v>299</v>
      </c>
      <c r="B20" s="292" t="s">
        <v>876</v>
      </c>
      <c r="C20" s="400">
        <v>1958</v>
      </c>
      <c r="D20" s="400">
        <v>1991</v>
      </c>
      <c r="E20" s="400">
        <v>1966</v>
      </c>
      <c r="F20" s="400">
        <v>1962</v>
      </c>
      <c r="G20" s="400">
        <v>1958</v>
      </c>
      <c r="H20" s="400">
        <v>1958</v>
      </c>
      <c r="I20" s="400">
        <v>1947</v>
      </c>
      <c r="J20" s="400">
        <v>1942</v>
      </c>
      <c r="K20" s="400">
        <v>1927</v>
      </c>
      <c r="L20" s="400">
        <v>1847</v>
      </c>
      <c r="M20" s="400">
        <v>1369</v>
      </c>
      <c r="N20" s="400">
        <v>778</v>
      </c>
      <c r="O20" s="400">
        <v>648</v>
      </c>
      <c r="P20" s="400">
        <v>367</v>
      </c>
    </row>
    <row r="21" spans="1:16" s="189" customFormat="1" ht="12.75" customHeight="1">
      <c r="A21" s="291" t="s">
        <v>300</v>
      </c>
      <c r="B21" s="292" t="s">
        <v>877</v>
      </c>
      <c r="C21" s="400">
        <v>979</v>
      </c>
      <c r="D21" s="400">
        <v>943</v>
      </c>
      <c r="E21" s="400">
        <v>903</v>
      </c>
      <c r="F21" s="400">
        <v>902</v>
      </c>
      <c r="G21" s="400">
        <v>902</v>
      </c>
      <c r="H21" s="400">
        <v>902</v>
      </c>
      <c r="I21" s="400">
        <v>901</v>
      </c>
      <c r="J21" s="400">
        <v>901</v>
      </c>
      <c r="K21" s="400">
        <v>901</v>
      </c>
      <c r="L21" s="400">
        <v>901</v>
      </c>
      <c r="M21" s="400">
        <v>901</v>
      </c>
      <c r="N21" s="400">
        <v>685</v>
      </c>
      <c r="O21" s="400">
        <v>559</v>
      </c>
      <c r="P21" s="400">
        <v>558</v>
      </c>
    </row>
    <row r="22" spans="1:16" s="189" customFormat="1" ht="12.75" customHeight="1">
      <c r="A22" s="291" t="s">
        <v>301</v>
      </c>
      <c r="B22" s="292" t="s">
        <v>878</v>
      </c>
      <c r="C22" s="400">
        <v>2082</v>
      </c>
      <c r="D22" s="400">
        <v>2025</v>
      </c>
      <c r="E22" s="400">
        <v>1844</v>
      </c>
      <c r="F22" s="400">
        <v>1831</v>
      </c>
      <c r="G22" s="400">
        <v>1826</v>
      </c>
      <c r="H22" s="400">
        <v>1802</v>
      </c>
      <c r="I22" s="400">
        <v>1783</v>
      </c>
      <c r="J22" s="400">
        <v>1778</v>
      </c>
      <c r="K22" s="400">
        <v>1749</v>
      </c>
      <c r="L22" s="400">
        <v>1579</v>
      </c>
      <c r="M22" s="400">
        <v>1094</v>
      </c>
      <c r="N22" s="400">
        <v>919</v>
      </c>
      <c r="O22" s="400">
        <v>860</v>
      </c>
      <c r="P22" s="400">
        <v>796</v>
      </c>
    </row>
    <row r="23" spans="1:16" s="189" customFormat="1" ht="12.75" customHeight="1">
      <c r="A23" s="291" t="s">
        <v>329</v>
      </c>
      <c r="B23" s="292" t="s">
        <v>879</v>
      </c>
      <c r="C23" s="400">
        <v>1799</v>
      </c>
      <c r="D23" s="400">
        <v>1652</v>
      </c>
      <c r="E23" s="400">
        <v>1550</v>
      </c>
      <c r="F23" s="400">
        <v>1522</v>
      </c>
      <c r="G23" s="400">
        <v>1478</v>
      </c>
      <c r="H23" s="400">
        <v>1439</v>
      </c>
      <c r="I23" s="400">
        <v>1393</v>
      </c>
      <c r="J23" s="400">
        <v>1361</v>
      </c>
      <c r="K23" s="400">
        <v>1333</v>
      </c>
      <c r="L23" s="400">
        <v>1276</v>
      </c>
      <c r="M23" s="400">
        <v>1143</v>
      </c>
      <c r="N23" s="400">
        <v>948</v>
      </c>
      <c r="O23" s="400">
        <v>874</v>
      </c>
      <c r="P23" s="400">
        <v>716</v>
      </c>
    </row>
    <row r="24" spans="1:16" s="189" customFormat="1" ht="12.75" customHeight="1">
      <c r="A24" s="291" t="s">
        <v>330</v>
      </c>
      <c r="B24" s="292" t="s">
        <v>880</v>
      </c>
      <c r="C24" s="400">
        <v>2067</v>
      </c>
      <c r="D24" s="400">
        <v>1820</v>
      </c>
      <c r="E24" s="400">
        <v>1820</v>
      </c>
      <c r="F24" s="400">
        <v>1820</v>
      </c>
      <c r="G24" s="400">
        <v>1820</v>
      </c>
      <c r="H24" s="400">
        <v>1820</v>
      </c>
      <c r="I24" s="400">
        <v>1820</v>
      </c>
      <c r="J24" s="400">
        <v>1820</v>
      </c>
      <c r="K24" s="400">
        <v>1820</v>
      </c>
      <c r="L24" s="400">
        <v>1820</v>
      </c>
      <c r="M24" s="400">
        <v>1820</v>
      </c>
      <c r="N24" s="400">
        <v>1820</v>
      </c>
      <c r="O24" s="400">
        <v>1820</v>
      </c>
      <c r="P24" s="400">
        <v>1808</v>
      </c>
    </row>
    <row r="25" spans="1:16" s="189" customFormat="1" ht="12.75" customHeight="1">
      <c r="A25" s="291" t="s">
        <v>331</v>
      </c>
      <c r="B25" s="292" t="s">
        <v>881</v>
      </c>
      <c r="C25" s="400">
        <v>1718</v>
      </c>
      <c r="D25" s="400">
        <v>2375</v>
      </c>
      <c r="E25" s="400">
        <v>2163</v>
      </c>
      <c r="F25" s="400">
        <v>2149</v>
      </c>
      <c r="G25" s="400">
        <v>2134</v>
      </c>
      <c r="H25" s="400">
        <v>2118</v>
      </c>
      <c r="I25" s="400">
        <v>2091</v>
      </c>
      <c r="J25" s="400">
        <v>2074</v>
      </c>
      <c r="K25" s="400">
        <v>2050</v>
      </c>
      <c r="L25" s="400">
        <v>2000</v>
      </c>
      <c r="M25" s="400">
        <v>1712</v>
      </c>
      <c r="N25" s="400">
        <v>1388</v>
      </c>
      <c r="O25" s="400">
        <v>1274</v>
      </c>
      <c r="P25" s="400">
        <v>829</v>
      </c>
    </row>
    <row r="26" spans="1:16" s="189" customFormat="1" ht="12.75" customHeight="1">
      <c r="A26" s="291" t="s">
        <v>332</v>
      </c>
      <c r="B26" s="292" t="s">
        <v>882</v>
      </c>
      <c r="C26" s="400">
        <v>785</v>
      </c>
      <c r="D26" s="400">
        <v>800</v>
      </c>
      <c r="E26" s="400">
        <v>800</v>
      </c>
      <c r="F26" s="400">
        <v>800</v>
      </c>
      <c r="G26" s="400">
        <v>800</v>
      </c>
      <c r="H26" s="400">
        <v>800</v>
      </c>
      <c r="I26" s="400">
        <v>800</v>
      </c>
      <c r="J26" s="400">
        <v>800</v>
      </c>
      <c r="K26" s="400">
        <v>800</v>
      </c>
      <c r="L26" s="400">
        <v>800</v>
      </c>
      <c r="M26" s="400">
        <v>800</v>
      </c>
      <c r="N26" s="400">
        <v>794</v>
      </c>
      <c r="O26" s="400">
        <v>794</v>
      </c>
      <c r="P26" s="400">
        <v>794</v>
      </c>
    </row>
    <row r="27" spans="1:16" s="189" customFormat="1" ht="12.75" customHeight="1">
      <c r="A27" s="291" t="s">
        <v>883</v>
      </c>
      <c r="B27" s="292" t="s">
        <v>884</v>
      </c>
      <c r="C27" s="400">
        <v>2732</v>
      </c>
      <c r="D27" s="400">
        <v>2795</v>
      </c>
      <c r="E27" s="400">
        <v>2764</v>
      </c>
      <c r="F27" s="400">
        <v>2757</v>
      </c>
      <c r="G27" s="400">
        <v>2756</v>
      </c>
      <c r="H27" s="400">
        <v>2756</v>
      </c>
      <c r="I27" s="400">
        <v>2755</v>
      </c>
      <c r="J27" s="400">
        <v>2755</v>
      </c>
      <c r="K27" s="400">
        <v>2755</v>
      </c>
      <c r="L27" s="400">
        <v>2754</v>
      </c>
      <c r="M27" s="400">
        <v>2313</v>
      </c>
      <c r="N27" s="400">
        <v>2248</v>
      </c>
      <c r="O27" s="400">
        <v>2005</v>
      </c>
      <c r="P27" s="400">
        <v>1000</v>
      </c>
    </row>
    <row r="28" spans="1:16" s="189" customFormat="1" ht="12.75" customHeight="1">
      <c r="A28" s="291" t="s">
        <v>885</v>
      </c>
      <c r="B28" s="292" t="s">
        <v>886</v>
      </c>
      <c r="C28" s="400">
        <v>1462</v>
      </c>
      <c r="D28" s="400">
        <v>2243</v>
      </c>
      <c r="E28" s="400">
        <v>2206</v>
      </c>
      <c r="F28" s="400">
        <v>2206</v>
      </c>
      <c r="G28" s="400">
        <v>2205</v>
      </c>
      <c r="H28" s="400">
        <v>2205</v>
      </c>
      <c r="I28" s="400">
        <v>2204</v>
      </c>
      <c r="J28" s="400">
        <v>2204</v>
      </c>
      <c r="K28" s="400">
        <v>2203</v>
      </c>
      <c r="L28" s="400">
        <v>2081</v>
      </c>
      <c r="M28" s="400">
        <v>1871</v>
      </c>
      <c r="N28" s="400">
        <v>13</v>
      </c>
      <c r="O28" s="400">
        <v>10</v>
      </c>
      <c r="P28" s="400">
        <v>8</v>
      </c>
    </row>
    <row r="29" spans="1:16" s="189" customFormat="1" ht="12.75" customHeight="1">
      <c r="A29" s="291" t="s">
        <v>887</v>
      </c>
      <c r="B29" s="292" t="s">
        <v>888</v>
      </c>
      <c r="C29" s="400">
        <v>2240</v>
      </c>
      <c r="D29" s="400">
        <v>2037</v>
      </c>
      <c r="E29" s="400">
        <v>2014</v>
      </c>
      <c r="F29" s="400">
        <v>2014</v>
      </c>
      <c r="G29" s="400">
        <v>2014</v>
      </c>
      <c r="H29" s="400">
        <v>2014</v>
      </c>
      <c r="I29" s="400">
        <v>2014</v>
      </c>
      <c r="J29" s="400">
        <v>2014</v>
      </c>
      <c r="K29" s="400">
        <v>2014</v>
      </c>
      <c r="L29" s="400">
        <v>2014</v>
      </c>
      <c r="M29" s="400">
        <v>2014</v>
      </c>
      <c r="N29" s="400">
        <v>2014</v>
      </c>
      <c r="O29" s="400">
        <v>2014</v>
      </c>
      <c r="P29" s="400">
        <v>2014</v>
      </c>
    </row>
    <row r="30" spans="1:16" s="189" customFormat="1" ht="12.75" customHeight="1">
      <c r="A30" s="291" t="s">
        <v>889</v>
      </c>
      <c r="B30" s="292" t="s">
        <v>890</v>
      </c>
      <c r="C30" s="400">
        <v>2330</v>
      </c>
      <c r="D30" s="400">
        <v>2414</v>
      </c>
      <c r="E30" s="400">
        <v>2286</v>
      </c>
      <c r="F30" s="400">
        <v>2269</v>
      </c>
      <c r="G30" s="400">
        <v>2259</v>
      </c>
      <c r="H30" s="400">
        <v>2252</v>
      </c>
      <c r="I30" s="400">
        <v>2236</v>
      </c>
      <c r="J30" s="400">
        <v>2224</v>
      </c>
      <c r="K30" s="400">
        <v>2201</v>
      </c>
      <c r="L30" s="400">
        <v>2175</v>
      </c>
      <c r="M30" s="400">
        <v>2143</v>
      </c>
      <c r="N30" s="400">
        <v>1378</v>
      </c>
      <c r="O30" s="400">
        <v>1181</v>
      </c>
      <c r="P30" s="400">
        <v>1000</v>
      </c>
    </row>
    <row r="31" spans="1:16" s="189" customFormat="1" ht="12.75" customHeight="1">
      <c r="A31" s="291" t="s">
        <v>891</v>
      </c>
      <c r="B31" s="292" t="s">
        <v>892</v>
      </c>
      <c r="C31" s="400">
        <v>2992</v>
      </c>
      <c r="D31" s="400">
        <v>2854</v>
      </c>
      <c r="E31" s="400">
        <v>2811</v>
      </c>
      <c r="F31" s="400">
        <v>2804</v>
      </c>
      <c r="G31" s="400">
        <v>2802</v>
      </c>
      <c r="H31" s="400">
        <v>2688</v>
      </c>
      <c r="I31" s="400">
        <v>2636</v>
      </c>
      <c r="J31" s="400">
        <v>2474</v>
      </c>
      <c r="K31" s="400">
        <v>2451</v>
      </c>
      <c r="L31" s="400">
        <v>2298</v>
      </c>
      <c r="M31" s="400">
        <v>2253</v>
      </c>
      <c r="N31" s="400">
        <v>1268</v>
      </c>
      <c r="O31" s="400">
        <v>1151</v>
      </c>
      <c r="P31" s="400">
        <v>808</v>
      </c>
    </row>
    <row r="32" spans="1:16" s="189" customFormat="1" ht="12.75" customHeight="1">
      <c r="A32" s="291" t="s">
        <v>893</v>
      </c>
      <c r="B32" s="292" t="s">
        <v>894</v>
      </c>
      <c r="C32" s="400">
        <v>1696</v>
      </c>
      <c r="D32" s="400">
        <v>1683</v>
      </c>
      <c r="E32" s="400">
        <v>1683</v>
      </c>
      <c r="F32" s="400">
        <v>1683</v>
      </c>
      <c r="G32" s="400">
        <v>1682</v>
      </c>
      <c r="H32" s="400">
        <v>1682</v>
      </c>
      <c r="I32" s="400">
        <v>1682</v>
      </c>
      <c r="J32" s="400">
        <v>1682</v>
      </c>
      <c r="K32" s="400">
        <v>1682</v>
      </c>
      <c r="L32" s="400">
        <v>1682</v>
      </c>
      <c r="M32" s="400">
        <v>1682</v>
      </c>
      <c r="N32" s="400">
        <v>1166</v>
      </c>
      <c r="O32" s="400">
        <v>1088</v>
      </c>
      <c r="P32" s="400">
        <v>994</v>
      </c>
    </row>
    <row r="33" spans="1:16" s="189" customFormat="1" ht="12.75" customHeight="1">
      <c r="A33" s="291" t="s">
        <v>895</v>
      </c>
      <c r="B33" s="292" t="s">
        <v>896</v>
      </c>
      <c r="C33" s="400">
        <v>2838</v>
      </c>
      <c r="D33" s="400">
        <v>3836</v>
      </c>
      <c r="E33" s="400">
        <v>3785</v>
      </c>
      <c r="F33" s="400">
        <v>3781</v>
      </c>
      <c r="G33" s="400">
        <v>3775</v>
      </c>
      <c r="H33" s="400">
        <v>3773</v>
      </c>
      <c r="I33" s="400">
        <v>3764</v>
      </c>
      <c r="J33" s="400">
        <v>3753</v>
      </c>
      <c r="K33" s="400">
        <v>3735</v>
      </c>
      <c r="L33" s="400">
        <v>3656</v>
      </c>
      <c r="M33" s="400">
        <v>3346</v>
      </c>
      <c r="N33" s="400">
        <v>2625</v>
      </c>
      <c r="O33" s="400">
        <v>2420</v>
      </c>
      <c r="P33" s="400">
        <v>1950</v>
      </c>
    </row>
    <row r="34" spans="1:16" s="189" customFormat="1" ht="12.75" customHeight="1">
      <c r="A34" s="291" t="s">
        <v>897</v>
      </c>
      <c r="B34" s="292" t="s">
        <v>898</v>
      </c>
      <c r="C34" s="400">
        <v>1452</v>
      </c>
      <c r="D34" s="400">
        <v>1041</v>
      </c>
      <c r="E34" s="400">
        <v>1015</v>
      </c>
      <c r="F34" s="400">
        <v>1012</v>
      </c>
      <c r="G34" s="400">
        <v>1010</v>
      </c>
      <c r="H34" s="400">
        <v>1008</v>
      </c>
      <c r="I34" s="400">
        <v>991</v>
      </c>
      <c r="J34" s="400">
        <v>979</v>
      </c>
      <c r="K34" s="400">
        <v>967</v>
      </c>
      <c r="L34" s="400">
        <v>941</v>
      </c>
      <c r="M34" s="400">
        <v>793</v>
      </c>
      <c r="N34" s="400">
        <v>379</v>
      </c>
      <c r="O34" s="400">
        <v>306</v>
      </c>
      <c r="P34" s="400">
        <v>267</v>
      </c>
    </row>
    <row r="35" spans="1:16" s="189" customFormat="1" ht="12.75" customHeight="1">
      <c r="A35" s="291" t="s">
        <v>899</v>
      </c>
      <c r="B35" s="292" t="s">
        <v>900</v>
      </c>
      <c r="C35" s="400">
        <v>1566</v>
      </c>
      <c r="D35" s="400">
        <v>2448</v>
      </c>
      <c r="E35" s="400">
        <v>1510</v>
      </c>
      <c r="F35" s="400">
        <v>1510</v>
      </c>
      <c r="G35" s="400">
        <v>1508</v>
      </c>
      <c r="H35" s="400">
        <v>1508</v>
      </c>
      <c r="I35" s="400">
        <v>1508</v>
      </c>
      <c r="J35" s="400">
        <v>1508</v>
      </c>
      <c r="K35" s="400">
        <v>1508</v>
      </c>
      <c r="L35" s="400">
        <v>1508</v>
      </c>
      <c r="M35" s="400">
        <v>1499</v>
      </c>
      <c r="N35" s="400">
        <v>1491</v>
      </c>
      <c r="O35" s="400">
        <v>1490</v>
      </c>
      <c r="P35" s="400">
        <v>1488</v>
      </c>
    </row>
    <row r="36" spans="1:16" s="189" customFormat="1" ht="12.75" customHeight="1">
      <c r="A36" s="291" t="s">
        <v>901</v>
      </c>
      <c r="B36" s="292" t="s">
        <v>902</v>
      </c>
      <c r="C36" s="400">
        <v>1447</v>
      </c>
      <c r="D36" s="400">
        <v>2648</v>
      </c>
      <c r="E36" s="400">
        <v>2536</v>
      </c>
      <c r="F36" s="400">
        <v>2535</v>
      </c>
      <c r="G36" s="400">
        <v>2535</v>
      </c>
      <c r="H36" s="400">
        <v>2535</v>
      </c>
      <c r="I36" s="400">
        <v>2535</v>
      </c>
      <c r="J36" s="400">
        <v>2535</v>
      </c>
      <c r="K36" s="400">
        <v>2535</v>
      </c>
      <c r="L36" s="400">
        <v>2533</v>
      </c>
      <c r="M36" s="400">
        <v>2248</v>
      </c>
      <c r="N36" s="400">
        <v>1724</v>
      </c>
      <c r="O36" s="400">
        <v>1162</v>
      </c>
      <c r="P36" s="400">
        <v>865</v>
      </c>
    </row>
    <row r="37" spans="1:16" s="189" customFormat="1" ht="12.75" customHeight="1">
      <c r="A37" s="291" t="s">
        <v>903</v>
      </c>
      <c r="B37" s="292" t="s">
        <v>904</v>
      </c>
      <c r="C37" s="400">
        <v>1502</v>
      </c>
      <c r="D37" s="400">
        <v>1519</v>
      </c>
      <c r="E37" s="400">
        <v>1499</v>
      </c>
      <c r="F37" s="400">
        <v>1498</v>
      </c>
      <c r="G37" s="400">
        <v>1488</v>
      </c>
      <c r="H37" s="400">
        <v>1488</v>
      </c>
      <c r="I37" s="400">
        <v>1482</v>
      </c>
      <c r="J37" s="400">
        <v>1480</v>
      </c>
      <c r="K37" s="400">
        <v>1474</v>
      </c>
      <c r="L37" s="400">
        <v>1394</v>
      </c>
      <c r="M37" s="400">
        <v>975</v>
      </c>
      <c r="N37" s="400">
        <v>902</v>
      </c>
      <c r="O37" s="400">
        <v>684</v>
      </c>
      <c r="P37" s="400">
        <v>594</v>
      </c>
    </row>
    <row r="38" spans="1:16" s="189" customFormat="1" ht="12.75" customHeight="1">
      <c r="A38" s="291" t="s">
        <v>905</v>
      </c>
      <c r="B38" s="292" t="s">
        <v>906</v>
      </c>
      <c r="C38" s="400">
        <v>1593</v>
      </c>
      <c r="D38" s="400">
        <v>1581</v>
      </c>
      <c r="E38" s="400">
        <v>1581</v>
      </c>
      <c r="F38" s="400">
        <v>1581</v>
      </c>
      <c r="G38" s="400">
        <v>1581</v>
      </c>
      <c r="H38" s="400">
        <v>1581</v>
      </c>
      <c r="I38" s="400">
        <v>1581</v>
      </c>
      <c r="J38" s="400">
        <v>1581</v>
      </c>
      <c r="K38" s="400">
        <v>1581</v>
      </c>
      <c r="L38" s="400">
        <v>1581</v>
      </c>
      <c r="M38" s="400">
        <v>1581</v>
      </c>
      <c r="N38" s="400">
        <v>1</v>
      </c>
      <c r="O38" s="400">
        <v>1</v>
      </c>
      <c r="P38" s="400">
        <v>0</v>
      </c>
    </row>
    <row r="39" spans="1:16" s="189" customFormat="1" ht="12.75" customHeight="1">
      <c r="A39" s="291" t="s">
        <v>907</v>
      </c>
      <c r="B39" s="293" t="s">
        <v>908</v>
      </c>
      <c r="C39" s="400">
        <v>1309</v>
      </c>
      <c r="D39" s="400">
        <v>0</v>
      </c>
      <c r="E39" s="400">
        <v>0</v>
      </c>
      <c r="F39" s="400">
        <v>0</v>
      </c>
      <c r="G39" s="400">
        <v>0</v>
      </c>
      <c r="H39" s="400">
        <v>0</v>
      </c>
      <c r="I39" s="400">
        <v>0</v>
      </c>
      <c r="J39" s="400">
        <v>0</v>
      </c>
      <c r="K39" s="400">
        <v>0</v>
      </c>
      <c r="L39" s="400">
        <v>0</v>
      </c>
      <c r="M39" s="400">
        <v>0</v>
      </c>
      <c r="N39" s="400">
        <v>0</v>
      </c>
      <c r="O39" s="400">
        <v>0</v>
      </c>
      <c r="P39" s="400">
        <v>0</v>
      </c>
    </row>
    <row r="40" spans="1:16" s="189" customFormat="1" ht="12.75" customHeight="1">
      <c r="A40" s="291" t="s">
        <v>909</v>
      </c>
      <c r="B40" s="293" t="s">
        <v>910</v>
      </c>
      <c r="C40" s="400">
        <v>842</v>
      </c>
      <c r="D40" s="400">
        <v>0</v>
      </c>
      <c r="E40" s="400">
        <v>0</v>
      </c>
      <c r="F40" s="400">
        <v>0</v>
      </c>
      <c r="G40" s="400">
        <v>0</v>
      </c>
      <c r="H40" s="400">
        <v>0</v>
      </c>
      <c r="I40" s="400">
        <v>0</v>
      </c>
      <c r="J40" s="400">
        <v>0</v>
      </c>
      <c r="K40" s="400">
        <v>0</v>
      </c>
      <c r="L40" s="400">
        <v>0</v>
      </c>
      <c r="M40" s="400">
        <v>0</v>
      </c>
      <c r="N40" s="400">
        <v>0</v>
      </c>
      <c r="O40" s="400">
        <v>0</v>
      </c>
      <c r="P40" s="400">
        <v>0</v>
      </c>
    </row>
    <row r="41" spans="1:16" s="189" customFormat="1" ht="12.75" customHeight="1">
      <c r="A41" s="291" t="s">
        <v>911</v>
      </c>
      <c r="B41" s="293" t="s">
        <v>912</v>
      </c>
      <c r="C41" s="400">
        <v>1143</v>
      </c>
      <c r="D41" s="400">
        <v>0</v>
      </c>
      <c r="E41" s="400">
        <v>0</v>
      </c>
      <c r="F41" s="400">
        <v>0</v>
      </c>
      <c r="G41" s="400">
        <v>0</v>
      </c>
      <c r="H41" s="400">
        <v>0</v>
      </c>
      <c r="I41" s="400">
        <v>0</v>
      </c>
      <c r="J41" s="400">
        <v>0</v>
      </c>
      <c r="K41" s="400">
        <v>0</v>
      </c>
      <c r="L41" s="400">
        <v>0</v>
      </c>
      <c r="M41" s="400">
        <v>0</v>
      </c>
      <c r="N41" s="400">
        <v>0</v>
      </c>
      <c r="O41" s="400">
        <v>0</v>
      </c>
      <c r="P41" s="400">
        <v>0</v>
      </c>
    </row>
    <row r="42" spans="1:16" s="189" customFormat="1" ht="12.75" customHeight="1">
      <c r="A42" s="291" t="s">
        <v>913</v>
      </c>
      <c r="B42" s="293" t="s">
        <v>914</v>
      </c>
      <c r="C42" s="400">
        <v>700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0">
        <v>0</v>
      </c>
      <c r="M42" s="400">
        <v>0</v>
      </c>
      <c r="N42" s="400">
        <v>0</v>
      </c>
      <c r="O42" s="400">
        <v>0</v>
      </c>
      <c r="P42" s="400">
        <v>0</v>
      </c>
    </row>
    <row r="43" spans="1:16" s="189" customFormat="1" ht="12.75" customHeight="1">
      <c r="A43" s="291" t="s">
        <v>915</v>
      </c>
      <c r="B43" s="293" t="s">
        <v>916</v>
      </c>
      <c r="C43" s="400">
        <v>614</v>
      </c>
      <c r="D43" s="400">
        <v>0</v>
      </c>
      <c r="E43" s="400">
        <v>0</v>
      </c>
      <c r="F43" s="400">
        <v>0</v>
      </c>
      <c r="G43" s="400">
        <v>0</v>
      </c>
      <c r="H43" s="400">
        <v>0</v>
      </c>
      <c r="I43" s="400">
        <v>0</v>
      </c>
      <c r="J43" s="400">
        <v>0</v>
      </c>
      <c r="K43" s="400">
        <v>0</v>
      </c>
      <c r="L43" s="400">
        <v>0</v>
      </c>
      <c r="M43" s="400">
        <v>0</v>
      </c>
      <c r="N43" s="400">
        <v>0</v>
      </c>
      <c r="O43" s="400">
        <v>0</v>
      </c>
      <c r="P43" s="400">
        <v>0</v>
      </c>
    </row>
    <row r="44" spans="1:16" s="189" customFormat="1" ht="12.75" customHeight="1">
      <c r="A44" s="291" t="s">
        <v>917</v>
      </c>
      <c r="B44" s="293" t="s">
        <v>918</v>
      </c>
      <c r="C44" s="400">
        <v>827</v>
      </c>
      <c r="D44" s="400">
        <v>0</v>
      </c>
      <c r="E44" s="400">
        <v>0</v>
      </c>
      <c r="F44" s="400">
        <v>0</v>
      </c>
      <c r="G44" s="400">
        <v>0</v>
      </c>
      <c r="H44" s="400">
        <v>0</v>
      </c>
      <c r="I44" s="400">
        <v>0</v>
      </c>
      <c r="J44" s="400">
        <v>0</v>
      </c>
      <c r="K44" s="400">
        <v>0</v>
      </c>
      <c r="L44" s="400">
        <v>0</v>
      </c>
      <c r="M44" s="400">
        <v>0</v>
      </c>
      <c r="N44" s="400">
        <v>0</v>
      </c>
      <c r="O44" s="400">
        <v>0</v>
      </c>
      <c r="P44" s="400">
        <v>0</v>
      </c>
    </row>
    <row r="45" spans="1:16" s="189" customFormat="1" ht="12.75" customHeight="1">
      <c r="A45" s="3" t="s">
        <v>19</v>
      </c>
      <c r="B45" s="19"/>
      <c r="C45" s="192">
        <f>SUM(C12:C44)</f>
        <v>57240</v>
      </c>
      <c r="D45" s="192">
        <f aca="true" t="shared" si="0" ref="D45:P45">SUM(D12:D44)</f>
        <v>55776</v>
      </c>
      <c r="E45" s="192">
        <f t="shared" si="0"/>
        <v>53212</v>
      </c>
      <c r="F45" s="192">
        <f t="shared" si="0"/>
        <v>53090</v>
      </c>
      <c r="G45" s="192">
        <f t="shared" si="0"/>
        <v>52983</v>
      </c>
      <c r="H45" s="192">
        <f t="shared" si="0"/>
        <v>52773</v>
      </c>
      <c r="I45" s="192">
        <f t="shared" si="0"/>
        <v>52464</v>
      </c>
      <c r="J45" s="192">
        <f t="shared" si="0"/>
        <v>52144</v>
      </c>
      <c r="K45" s="192">
        <f t="shared" si="0"/>
        <v>51888</v>
      </c>
      <c r="L45" s="192">
        <f t="shared" si="0"/>
        <v>50526</v>
      </c>
      <c r="M45" s="192">
        <f t="shared" si="0"/>
        <v>45982</v>
      </c>
      <c r="N45" s="192">
        <f t="shared" si="0"/>
        <v>30927</v>
      </c>
      <c r="O45" s="192">
        <f t="shared" si="0"/>
        <v>28299</v>
      </c>
      <c r="P45" s="192">
        <f t="shared" si="0"/>
        <v>24481</v>
      </c>
    </row>
    <row r="48" spans="8:13" ht="12.75">
      <c r="H48" s="770" t="s">
        <v>13</v>
      </c>
      <c r="I48" s="770"/>
      <c r="J48" s="770"/>
      <c r="K48" s="770"/>
      <c r="L48" s="770"/>
      <c r="M48" s="770"/>
    </row>
    <row r="49" spans="8:13" ht="12.75">
      <c r="H49" s="770" t="s">
        <v>14</v>
      </c>
      <c r="I49" s="770"/>
      <c r="J49" s="770"/>
      <c r="K49" s="770"/>
      <c r="L49" s="770"/>
      <c r="M49" s="770"/>
    </row>
    <row r="50" spans="8:13" ht="12.75">
      <c r="H50" s="770" t="s">
        <v>89</v>
      </c>
      <c r="I50" s="770"/>
      <c r="J50" s="770"/>
      <c r="K50" s="770"/>
      <c r="L50" s="770"/>
      <c r="M50" s="770"/>
    </row>
    <row r="51" spans="1:11" ht="12.75">
      <c r="A51" s="182" t="s">
        <v>12</v>
      </c>
      <c r="H51" s="814" t="s">
        <v>86</v>
      </c>
      <c r="I51" s="814"/>
      <c r="J51" s="814"/>
      <c r="K51" s="814"/>
    </row>
  </sheetData>
  <sheetProtection/>
  <mergeCells count="15">
    <mergeCell ref="H1:I1"/>
    <mergeCell ref="A3:M3"/>
    <mergeCell ref="A4:M4"/>
    <mergeCell ref="A9:A10"/>
    <mergeCell ref="B9:B10"/>
    <mergeCell ref="A6:B6"/>
    <mergeCell ref="D2:G2"/>
    <mergeCell ref="C9:C10"/>
    <mergeCell ref="D9:D10"/>
    <mergeCell ref="K8:P8"/>
    <mergeCell ref="E9:P9"/>
    <mergeCell ref="H48:M48"/>
    <mergeCell ref="H49:M49"/>
    <mergeCell ref="H50:M50"/>
    <mergeCell ref="H51:K5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SheetLayoutView="90" zoomScalePageLayoutView="0" workbookViewId="0" topLeftCell="A1">
      <selection activeCell="Q9" sqref="Q9"/>
    </sheetView>
  </sheetViews>
  <sheetFormatPr defaultColWidth="9.140625" defaultRowHeight="12.75"/>
  <cols>
    <col min="1" max="1" width="8.57421875" style="182" customWidth="1"/>
    <col min="2" max="2" width="17.8515625" style="182" customWidth="1"/>
    <col min="3" max="3" width="11.140625" style="182" customWidth="1"/>
    <col min="4" max="4" width="17.140625" style="182" customWidth="1"/>
    <col min="5" max="6" width="9.140625" style="182" customWidth="1"/>
    <col min="7" max="7" width="7.8515625" style="182" customWidth="1"/>
    <col min="8" max="8" width="8.421875" style="182" customWidth="1"/>
    <col min="9" max="9" width="9.28125" style="182" customWidth="1"/>
    <col min="10" max="10" width="10.28125" style="182" customWidth="1"/>
    <col min="11" max="11" width="9.140625" style="182" customWidth="1"/>
    <col min="12" max="12" width="10.140625" style="182" customWidth="1"/>
    <col min="13" max="13" width="11.00390625" style="182" customWidth="1"/>
    <col min="14" max="16384" width="9.140625" style="182" customWidth="1"/>
  </cols>
  <sheetData>
    <row r="1" spans="8:13" ht="12.75">
      <c r="H1" s="814"/>
      <c r="I1" s="814"/>
      <c r="L1" s="869" t="s">
        <v>566</v>
      </c>
      <c r="M1" s="869"/>
    </row>
    <row r="2" spans="3:12" ht="12.75">
      <c r="C2" s="814" t="s">
        <v>697</v>
      </c>
      <c r="D2" s="814"/>
      <c r="E2" s="814"/>
      <c r="F2" s="814"/>
      <c r="G2" s="814"/>
      <c r="H2" s="814"/>
      <c r="I2" s="814"/>
      <c r="J2" s="814"/>
      <c r="L2" s="185"/>
    </row>
    <row r="3" spans="1:13" s="186" customFormat="1" ht="15.75">
      <c r="A3" s="866" t="s">
        <v>696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</row>
    <row r="4" spans="1:13" s="186" customFormat="1" ht="20.25" customHeight="1">
      <c r="A4" s="866" t="s">
        <v>698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</row>
    <row r="6" spans="1:10" ht="12.75">
      <c r="A6" s="580" t="s">
        <v>919</v>
      </c>
      <c r="B6" s="580"/>
      <c r="C6" s="188"/>
      <c r="D6" s="188"/>
      <c r="E6" s="188"/>
      <c r="F6" s="188"/>
      <c r="G6" s="188"/>
      <c r="H6" s="188"/>
      <c r="I6" s="188"/>
      <c r="J6" s="188"/>
    </row>
    <row r="8" spans="1:16" s="189" customFormat="1" ht="1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864" t="s">
        <v>826</v>
      </c>
      <c r="L8" s="864"/>
      <c r="M8" s="864"/>
      <c r="N8" s="864"/>
      <c r="O8" s="864"/>
      <c r="P8" s="864"/>
    </row>
    <row r="9" spans="1:16" s="189" customFormat="1" ht="20.25" customHeight="1">
      <c r="A9" s="783" t="s">
        <v>2</v>
      </c>
      <c r="B9" s="783" t="s">
        <v>3</v>
      </c>
      <c r="C9" s="787" t="s">
        <v>282</v>
      </c>
      <c r="D9" s="787" t="s">
        <v>565</v>
      </c>
      <c r="E9" s="868" t="s">
        <v>750</v>
      </c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</row>
    <row r="10" spans="1:16" s="189" customFormat="1" ht="35.25" customHeight="1">
      <c r="A10" s="867"/>
      <c r="B10" s="867"/>
      <c r="C10" s="788"/>
      <c r="D10" s="788"/>
      <c r="E10" s="261" t="s">
        <v>839</v>
      </c>
      <c r="F10" s="261" t="s">
        <v>285</v>
      </c>
      <c r="G10" s="261" t="s">
        <v>286</v>
      </c>
      <c r="H10" s="261" t="s">
        <v>287</v>
      </c>
      <c r="I10" s="261" t="s">
        <v>288</v>
      </c>
      <c r="J10" s="261" t="s">
        <v>289</v>
      </c>
      <c r="K10" s="261" t="s">
        <v>290</v>
      </c>
      <c r="L10" s="261" t="s">
        <v>291</v>
      </c>
      <c r="M10" s="261" t="s">
        <v>840</v>
      </c>
      <c r="N10" s="200" t="s">
        <v>841</v>
      </c>
      <c r="O10" s="200" t="s">
        <v>837</v>
      </c>
      <c r="P10" s="200" t="s">
        <v>838</v>
      </c>
    </row>
    <row r="11" spans="1:16" s="189" customFormat="1" ht="12.75" customHeight="1">
      <c r="A11" s="192">
        <v>1</v>
      </c>
      <c r="B11" s="192">
        <v>2</v>
      </c>
      <c r="C11" s="192">
        <v>3</v>
      </c>
      <c r="D11" s="192">
        <v>4</v>
      </c>
      <c r="E11" s="192">
        <v>5</v>
      </c>
      <c r="F11" s="192">
        <v>6</v>
      </c>
      <c r="G11" s="192">
        <v>7</v>
      </c>
      <c r="H11" s="192">
        <v>8</v>
      </c>
      <c r="I11" s="192">
        <v>9</v>
      </c>
      <c r="J11" s="192">
        <v>10</v>
      </c>
      <c r="K11" s="192">
        <v>11</v>
      </c>
      <c r="L11" s="192">
        <v>12</v>
      </c>
      <c r="M11" s="192">
        <v>13</v>
      </c>
      <c r="N11" s="192">
        <v>14</v>
      </c>
      <c r="O11" s="192">
        <v>15</v>
      </c>
      <c r="P11" s="192">
        <v>16</v>
      </c>
    </row>
    <row r="12" spans="1:16" s="189" customFormat="1" ht="12.75" customHeight="1">
      <c r="A12" s="291" t="s">
        <v>273</v>
      </c>
      <c r="B12" s="292" t="s">
        <v>868</v>
      </c>
      <c r="C12" s="400">
        <v>2140</v>
      </c>
      <c r="D12" s="400">
        <v>2070</v>
      </c>
      <c r="E12" s="400">
        <v>0</v>
      </c>
      <c r="F12" s="400">
        <v>0</v>
      </c>
      <c r="G12" s="400">
        <v>0</v>
      </c>
      <c r="H12" s="400">
        <v>0</v>
      </c>
      <c r="I12" s="400">
        <v>0</v>
      </c>
      <c r="J12" s="400">
        <v>0</v>
      </c>
      <c r="K12" s="400">
        <v>0</v>
      </c>
      <c r="L12" s="400">
        <v>0</v>
      </c>
      <c r="M12" s="400">
        <v>78</v>
      </c>
      <c r="N12" s="400">
        <v>158</v>
      </c>
      <c r="O12" s="400">
        <v>176</v>
      </c>
      <c r="P12" s="400">
        <v>150</v>
      </c>
    </row>
    <row r="13" spans="1:16" s="189" customFormat="1" ht="12.75" customHeight="1">
      <c r="A13" s="291" t="s">
        <v>274</v>
      </c>
      <c r="B13" s="292" t="s">
        <v>869</v>
      </c>
      <c r="C13" s="400">
        <v>2891</v>
      </c>
      <c r="D13" s="400">
        <v>2729</v>
      </c>
      <c r="E13" s="400">
        <v>0</v>
      </c>
      <c r="F13" s="400">
        <v>0</v>
      </c>
      <c r="G13" s="400">
        <v>0</v>
      </c>
      <c r="H13" s="400">
        <v>0</v>
      </c>
      <c r="I13" s="400">
        <v>0</v>
      </c>
      <c r="J13" s="400">
        <v>0</v>
      </c>
      <c r="K13" s="400">
        <v>0</v>
      </c>
      <c r="L13" s="400">
        <v>0</v>
      </c>
      <c r="M13" s="400">
        <v>0</v>
      </c>
      <c r="N13" s="400">
        <v>69</v>
      </c>
      <c r="O13" s="400">
        <v>84</v>
      </c>
      <c r="P13" s="400">
        <v>66</v>
      </c>
    </row>
    <row r="14" spans="1:16" s="189" customFormat="1" ht="12.75" customHeight="1">
      <c r="A14" s="291" t="s">
        <v>275</v>
      </c>
      <c r="B14" s="292" t="s">
        <v>870</v>
      </c>
      <c r="C14" s="400">
        <v>1317</v>
      </c>
      <c r="D14" s="400">
        <v>1282</v>
      </c>
      <c r="E14" s="400">
        <v>0</v>
      </c>
      <c r="F14" s="400">
        <v>0</v>
      </c>
      <c r="G14" s="400">
        <v>0</v>
      </c>
      <c r="H14" s="400">
        <v>0</v>
      </c>
      <c r="I14" s="400">
        <v>0</v>
      </c>
      <c r="J14" s="400">
        <v>0</v>
      </c>
      <c r="K14" s="400">
        <v>0</v>
      </c>
      <c r="L14" s="400">
        <v>0</v>
      </c>
      <c r="M14" s="400">
        <v>0</v>
      </c>
      <c r="N14" s="400">
        <v>0</v>
      </c>
      <c r="O14" s="400">
        <v>0</v>
      </c>
      <c r="P14" s="400">
        <v>5</v>
      </c>
    </row>
    <row r="15" spans="1:16" s="189" customFormat="1" ht="12.75" customHeight="1">
      <c r="A15" s="291" t="s">
        <v>276</v>
      </c>
      <c r="B15" s="292" t="s">
        <v>871</v>
      </c>
      <c r="C15" s="400">
        <v>2699</v>
      </c>
      <c r="D15" s="400">
        <v>2679</v>
      </c>
      <c r="E15" s="400">
        <v>0</v>
      </c>
      <c r="F15" s="400">
        <v>0</v>
      </c>
      <c r="G15" s="400">
        <v>0</v>
      </c>
      <c r="H15" s="400">
        <v>0</v>
      </c>
      <c r="I15" s="400">
        <v>0</v>
      </c>
      <c r="J15" s="400">
        <v>0</v>
      </c>
      <c r="K15" s="400">
        <v>0</v>
      </c>
      <c r="L15" s="400">
        <v>13</v>
      </c>
      <c r="M15" s="400">
        <v>935</v>
      </c>
      <c r="N15" s="400">
        <v>629</v>
      </c>
      <c r="O15" s="400">
        <v>507</v>
      </c>
      <c r="P15" s="400">
        <v>489</v>
      </c>
    </row>
    <row r="16" spans="1:16" s="189" customFormat="1" ht="12.75" customHeight="1">
      <c r="A16" s="291" t="s">
        <v>277</v>
      </c>
      <c r="B16" s="292" t="s">
        <v>872</v>
      </c>
      <c r="C16" s="400">
        <v>1175</v>
      </c>
      <c r="D16" s="400">
        <v>996</v>
      </c>
      <c r="E16" s="400">
        <v>0</v>
      </c>
      <c r="F16" s="400">
        <v>0</v>
      </c>
      <c r="G16" s="400">
        <v>0</v>
      </c>
      <c r="H16" s="400">
        <v>0</v>
      </c>
      <c r="I16" s="400">
        <v>0</v>
      </c>
      <c r="J16" s="400">
        <v>0</v>
      </c>
      <c r="K16" s="400">
        <v>0</v>
      </c>
      <c r="L16" s="400">
        <v>0</v>
      </c>
      <c r="M16" s="400">
        <v>0</v>
      </c>
      <c r="N16" s="400">
        <v>231</v>
      </c>
      <c r="O16" s="400">
        <v>263</v>
      </c>
      <c r="P16" s="400">
        <v>227</v>
      </c>
    </row>
    <row r="17" spans="1:16" s="189" customFormat="1" ht="12.75" customHeight="1">
      <c r="A17" s="291" t="s">
        <v>278</v>
      </c>
      <c r="B17" s="292" t="s">
        <v>873</v>
      </c>
      <c r="C17" s="400">
        <v>1458</v>
      </c>
      <c r="D17" s="400">
        <v>1443</v>
      </c>
      <c r="E17" s="400">
        <v>0</v>
      </c>
      <c r="F17" s="400">
        <v>0</v>
      </c>
      <c r="G17" s="400">
        <v>0</v>
      </c>
      <c r="H17" s="400">
        <v>0</v>
      </c>
      <c r="I17" s="400">
        <v>0</v>
      </c>
      <c r="J17" s="400">
        <v>0</v>
      </c>
      <c r="K17" s="400">
        <v>3</v>
      </c>
      <c r="L17" s="400">
        <v>109</v>
      </c>
      <c r="M17" s="400">
        <v>167</v>
      </c>
      <c r="N17" s="400">
        <v>125</v>
      </c>
      <c r="O17" s="400">
        <v>106</v>
      </c>
      <c r="P17" s="400">
        <v>64</v>
      </c>
    </row>
    <row r="18" spans="1:16" s="189" customFormat="1" ht="12.75" customHeight="1">
      <c r="A18" s="291" t="s">
        <v>279</v>
      </c>
      <c r="B18" s="292" t="s">
        <v>874</v>
      </c>
      <c r="C18" s="400">
        <v>1963</v>
      </c>
      <c r="D18" s="400">
        <v>1908</v>
      </c>
      <c r="E18" s="400">
        <v>0</v>
      </c>
      <c r="F18" s="400">
        <v>0</v>
      </c>
      <c r="G18" s="400">
        <v>0</v>
      </c>
      <c r="H18" s="400">
        <v>0</v>
      </c>
      <c r="I18" s="400">
        <v>0</v>
      </c>
      <c r="J18" s="400">
        <v>0</v>
      </c>
      <c r="K18" s="400">
        <v>0</v>
      </c>
      <c r="L18" s="400">
        <v>0</v>
      </c>
      <c r="M18" s="400">
        <v>0</v>
      </c>
      <c r="N18" s="400">
        <v>785</v>
      </c>
      <c r="O18" s="400">
        <v>1008</v>
      </c>
      <c r="P18" s="400">
        <v>1040</v>
      </c>
    </row>
    <row r="19" spans="1:16" s="189" customFormat="1" ht="12.75" customHeight="1">
      <c r="A19" s="291" t="s">
        <v>280</v>
      </c>
      <c r="B19" s="292" t="s">
        <v>875</v>
      </c>
      <c r="C19" s="400">
        <v>2924</v>
      </c>
      <c r="D19" s="400">
        <v>3411</v>
      </c>
      <c r="E19" s="400">
        <v>0</v>
      </c>
      <c r="F19" s="400">
        <v>0</v>
      </c>
      <c r="G19" s="400">
        <v>0</v>
      </c>
      <c r="H19" s="400">
        <v>0</v>
      </c>
      <c r="I19" s="400">
        <v>0</v>
      </c>
      <c r="J19" s="400">
        <v>0</v>
      </c>
      <c r="K19" s="400">
        <v>0</v>
      </c>
      <c r="L19" s="400">
        <v>0</v>
      </c>
      <c r="M19" s="400">
        <v>8</v>
      </c>
      <c r="N19" s="400">
        <v>4</v>
      </c>
      <c r="O19" s="400">
        <v>27</v>
      </c>
      <c r="P19" s="400">
        <v>87</v>
      </c>
    </row>
    <row r="20" spans="1:16" s="189" customFormat="1" ht="12.75" customHeight="1">
      <c r="A20" s="291" t="s">
        <v>299</v>
      </c>
      <c r="B20" s="292" t="s">
        <v>876</v>
      </c>
      <c r="C20" s="400">
        <v>1958</v>
      </c>
      <c r="D20" s="400">
        <v>1988</v>
      </c>
      <c r="E20" s="400">
        <v>0</v>
      </c>
      <c r="F20" s="400">
        <v>0</v>
      </c>
      <c r="G20" s="400">
        <v>0</v>
      </c>
      <c r="H20" s="400">
        <v>0</v>
      </c>
      <c r="I20" s="400">
        <v>0</v>
      </c>
      <c r="J20" s="400">
        <v>0</v>
      </c>
      <c r="K20" s="400">
        <v>0</v>
      </c>
      <c r="L20" s="400">
        <v>0</v>
      </c>
      <c r="M20" s="400">
        <v>0</v>
      </c>
      <c r="N20" s="400">
        <v>1049</v>
      </c>
      <c r="O20" s="400">
        <v>942</v>
      </c>
      <c r="P20" s="400">
        <v>947</v>
      </c>
    </row>
    <row r="21" spans="1:16" s="189" customFormat="1" ht="12.75" customHeight="1">
      <c r="A21" s="291" t="s">
        <v>300</v>
      </c>
      <c r="B21" s="292" t="s">
        <v>877</v>
      </c>
      <c r="C21" s="400">
        <v>979</v>
      </c>
      <c r="D21" s="400">
        <v>865</v>
      </c>
      <c r="E21" s="400">
        <v>0</v>
      </c>
      <c r="F21" s="400">
        <v>0</v>
      </c>
      <c r="G21" s="400">
        <v>0</v>
      </c>
      <c r="H21" s="400">
        <v>0</v>
      </c>
      <c r="I21" s="400">
        <v>0</v>
      </c>
      <c r="J21" s="400">
        <v>0</v>
      </c>
      <c r="K21" s="400">
        <v>0</v>
      </c>
      <c r="L21" s="400">
        <v>0</v>
      </c>
      <c r="M21" s="400">
        <v>0</v>
      </c>
      <c r="N21" s="400">
        <v>7</v>
      </c>
      <c r="O21" s="400">
        <v>20</v>
      </c>
      <c r="P21" s="400">
        <v>16</v>
      </c>
    </row>
    <row r="22" spans="1:16" s="189" customFormat="1" ht="12.75" customHeight="1">
      <c r="A22" s="291" t="s">
        <v>301</v>
      </c>
      <c r="B22" s="292" t="s">
        <v>878</v>
      </c>
      <c r="C22" s="400">
        <v>2082</v>
      </c>
      <c r="D22" s="400">
        <v>2090</v>
      </c>
      <c r="E22" s="400">
        <v>0</v>
      </c>
      <c r="F22" s="400">
        <v>0</v>
      </c>
      <c r="G22" s="400">
        <v>0</v>
      </c>
      <c r="H22" s="400">
        <v>0</v>
      </c>
      <c r="I22" s="400">
        <v>0</v>
      </c>
      <c r="J22" s="400">
        <v>0</v>
      </c>
      <c r="K22" s="400">
        <v>0</v>
      </c>
      <c r="L22" s="400">
        <v>0</v>
      </c>
      <c r="M22" s="400">
        <v>0</v>
      </c>
      <c r="N22" s="400">
        <v>0</v>
      </c>
      <c r="O22" s="400">
        <v>0</v>
      </c>
      <c r="P22" s="400">
        <v>15</v>
      </c>
    </row>
    <row r="23" spans="1:16" s="189" customFormat="1" ht="12.75" customHeight="1">
      <c r="A23" s="291" t="s">
        <v>329</v>
      </c>
      <c r="B23" s="292" t="s">
        <v>879</v>
      </c>
      <c r="C23" s="400">
        <v>1799</v>
      </c>
      <c r="D23" s="400">
        <v>1827</v>
      </c>
      <c r="E23" s="400">
        <v>0</v>
      </c>
      <c r="F23" s="400">
        <v>0</v>
      </c>
      <c r="G23" s="400">
        <v>0</v>
      </c>
      <c r="H23" s="400">
        <v>0</v>
      </c>
      <c r="I23" s="400">
        <v>0</v>
      </c>
      <c r="J23" s="400">
        <v>0</v>
      </c>
      <c r="K23" s="400">
        <v>0</v>
      </c>
      <c r="L23" s="400">
        <v>0</v>
      </c>
      <c r="M23" s="400">
        <v>0</v>
      </c>
      <c r="N23" s="400">
        <v>0</v>
      </c>
      <c r="O23" s="400">
        <v>90</v>
      </c>
      <c r="P23" s="400">
        <v>270</v>
      </c>
    </row>
    <row r="24" spans="1:16" s="189" customFormat="1" ht="12.75" customHeight="1">
      <c r="A24" s="291" t="s">
        <v>330</v>
      </c>
      <c r="B24" s="292" t="s">
        <v>880</v>
      </c>
      <c r="C24" s="400">
        <v>2067</v>
      </c>
      <c r="D24" s="400">
        <v>1781</v>
      </c>
      <c r="E24" s="400">
        <v>0</v>
      </c>
      <c r="F24" s="400">
        <v>0</v>
      </c>
      <c r="G24" s="400">
        <v>0</v>
      </c>
      <c r="H24" s="400">
        <v>0</v>
      </c>
      <c r="I24" s="400">
        <v>0</v>
      </c>
      <c r="J24" s="400">
        <v>0</v>
      </c>
      <c r="K24" s="400">
        <v>0</v>
      </c>
      <c r="L24" s="400">
        <v>0</v>
      </c>
      <c r="M24" s="400">
        <v>0</v>
      </c>
      <c r="N24" s="400">
        <v>1251</v>
      </c>
      <c r="O24" s="400">
        <v>888</v>
      </c>
      <c r="P24" s="400">
        <v>891</v>
      </c>
    </row>
    <row r="25" spans="1:16" s="189" customFormat="1" ht="12.75" customHeight="1">
      <c r="A25" s="291" t="s">
        <v>331</v>
      </c>
      <c r="B25" s="292" t="s">
        <v>881</v>
      </c>
      <c r="C25" s="400">
        <v>1718</v>
      </c>
      <c r="D25" s="400">
        <v>2360</v>
      </c>
      <c r="E25" s="400">
        <v>0</v>
      </c>
      <c r="F25" s="400">
        <v>0</v>
      </c>
      <c r="G25" s="400">
        <v>0</v>
      </c>
      <c r="H25" s="400">
        <v>0</v>
      </c>
      <c r="I25" s="400">
        <v>0</v>
      </c>
      <c r="J25" s="400">
        <v>0</v>
      </c>
      <c r="K25" s="400">
        <v>0</v>
      </c>
      <c r="L25" s="400">
        <v>0</v>
      </c>
      <c r="M25" s="400">
        <v>0</v>
      </c>
      <c r="N25" s="400">
        <v>26</v>
      </c>
      <c r="O25" s="400">
        <v>160</v>
      </c>
      <c r="P25" s="400">
        <v>262</v>
      </c>
    </row>
    <row r="26" spans="1:16" s="189" customFormat="1" ht="12.75" customHeight="1">
      <c r="A26" s="291" t="s">
        <v>332</v>
      </c>
      <c r="B26" s="292" t="s">
        <v>882</v>
      </c>
      <c r="C26" s="400">
        <v>785</v>
      </c>
      <c r="D26" s="400">
        <v>792</v>
      </c>
      <c r="E26" s="400">
        <v>0</v>
      </c>
      <c r="F26" s="400">
        <v>0</v>
      </c>
      <c r="G26" s="400">
        <v>0</v>
      </c>
      <c r="H26" s="400">
        <v>0</v>
      </c>
      <c r="I26" s="400">
        <v>0</v>
      </c>
      <c r="J26" s="400">
        <v>0</v>
      </c>
      <c r="K26" s="400">
        <v>0</v>
      </c>
      <c r="L26" s="400">
        <v>0</v>
      </c>
      <c r="M26" s="400">
        <v>23</v>
      </c>
      <c r="N26" s="400">
        <v>27</v>
      </c>
      <c r="O26" s="400">
        <v>15</v>
      </c>
      <c r="P26" s="400">
        <v>14</v>
      </c>
    </row>
    <row r="27" spans="1:16" s="189" customFormat="1" ht="12.75" customHeight="1">
      <c r="A27" s="291" t="s">
        <v>883</v>
      </c>
      <c r="B27" s="292" t="s">
        <v>884</v>
      </c>
      <c r="C27" s="400">
        <v>2732</v>
      </c>
      <c r="D27" s="400">
        <v>2773</v>
      </c>
      <c r="E27" s="400">
        <v>0</v>
      </c>
      <c r="F27" s="400">
        <v>0</v>
      </c>
      <c r="G27" s="400">
        <v>0</v>
      </c>
      <c r="H27" s="400">
        <v>0</v>
      </c>
      <c r="I27" s="400">
        <v>0</v>
      </c>
      <c r="J27" s="400">
        <v>0</v>
      </c>
      <c r="K27" s="400">
        <v>0</v>
      </c>
      <c r="L27" s="400">
        <v>24</v>
      </c>
      <c r="M27" s="400">
        <v>14</v>
      </c>
      <c r="N27" s="400">
        <v>71</v>
      </c>
      <c r="O27" s="400">
        <v>37</v>
      </c>
      <c r="P27" s="400">
        <v>29</v>
      </c>
    </row>
    <row r="28" spans="1:16" s="189" customFormat="1" ht="12.75" customHeight="1">
      <c r="A28" s="291" t="s">
        <v>885</v>
      </c>
      <c r="B28" s="292" t="s">
        <v>886</v>
      </c>
      <c r="C28" s="400">
        <v>1462</v>
      </c>
      <c r="D28" s="400">
        <v>2052</v>
      </c>
      <c r="E28" s="400">
        <v>0</v>
      </c>
      <c r="F28" s="400">
        <v>0</v>
      </c>
      <c r="G28" s="400">
        <v>0</v>
      </c>
      <c r="H28" s="400">
        <v>0</v>
      </c>
      <c r="I28" s="400">
        <v>0</v>
      </c>
      <c r="J28" s="400">
        <v>0</v>
      </c>
      <c r="K28" s="400">
        <v>0</v>
      </c>
      <c r="L28" s="400">
        <v>0</v>
      </c>
      <c r="M28" s="400">
        <v>0</v>
      </c>
      <c r="N28" s="400">
        <v>0</v>
      </c>
      <c r="O28" s="400">
        <v>0</v>
      </c>
      <c r="P28" s="400">
        <v>0</v>
      </c>
    </row>
    <row r="29" spans="1:16" s="189" customFormat="1" ht="12.75" customHeight="1">
      <c r="A29" s="291" t="s">
        <v>887</v>
      </c>
      <c r="B29" s="292" t="s">
        <v>888</v>
      </c>
      <c r="C29" s="400">
        <v>2240</v>
      </c>
      <c r="D29" s="400">
        <v>2162</v>
      </c>
      <c r="E29" s="400">
        <v>0</v>
      </c>
      <c r="F29" s="400">
        <v>0</v>
      </c>
      <c r="G29" s="400">
        <v>0</v>
      </c>
      <c r="H29" s="400">
        <v>0</v>
      </c>
      <c r="I29" s="400">
        <v>0</v>
      </c>
      <c r="J29" s="400">
        <v>0</v>
      </c>
      <c r="K29" s="400">
        <v>0</v>
      </c>
      <c r="L29" s="400">
        <v>0</v>
      </c>
      <c r="M29" s="400">
        <v>0</v>
      </c>
      <c r="N29" s="400">
        <v>0</v>
      </c>
      <c r="O29" s="400">
        <v>252</v>
      </c>
      <c r="P29" s="400">
        <v>260</v>
      </c>
    </row>
    <row r="30" spans="1:16" s="189" customFormat="1" ht="12.75" customHeight="1">
      <c r="A30" s="291" t="s">
        <v>889</v>
      </c>
      <c r="B30" s="292" t="s">
        <v>890</v>
      </c>
      <c r="C30" s="400">
        <v>2330</v>
      </c>
      <c r="D30" s="400">
        <v>2322</v>
      </c>
      <c r="E30" s="400">
        <v>0</v>
      </c>
      <c r="F30" s="400">
        <v>0</v>
      </c>
      <c r="G30" s="400">
        <v>0</v>
      </c>
      <c r="H30" s="400">
        <v>0</v>
      </c>
      <c r="I30" s="400">
        <v>0</v>
      </c>
      <c r="J30" s="400">
        <v>0</v>
      </c>
      <c r="K30" s="400">
        <v>0</v>
      </c>
      <c r="L30" s="400">
        <v>0</v>
      </c>
      <c r="M30" s="400">
        <v>0</v>
      </c>
      <c r="N30" s="400">
        <v>964</v>
      </c>
      <c r="O30" s="400">
        <v>938</v>
      </c>
      <c r="P30" s="400">
        <v>872</v>
      </c>
    </row>
    <row r="31" spans="1:16" s="189" customFormat="1" ht="12.75" customHeight="1">
      <c r="A31" s="291" t="s">
        <v>891</v>
      </c>
      <c r="B31" s="292" t="s">
        <v>892</v>
      </c>
      <c r="C31" s="400">
        <v>2992</v>
      </c>
      <c r="D31" s="400">
        <v>2894</v>
      </c>
      <c r="E31" s="400">
        <v>0</v>
      </c>
      <c r="F31" s="400">
        <v>0</v>
      </c>
      <c r="G31" s="400">
        <v>0</v>
      </c>
      <c r="H31" s="400">
        <v>0</v>
      </c>
      <c r="I31" s="400">
        <v>0</v>
      </c>
      <c r="J31" s="400">
        <v>0</v>
      </c>
      <c r="K31" s="400">
        <v>0</v>
      </c>
      <c r="L31" s="400">
        <v>0</v>
      </c>
      <c r="M31" s="400">
        <v>0</v>
      </c>
      <c r="N31" s="400">
        <v>70</v>
      </c>
      <c r="O31" s="400">
        <v>322</v>
      </c>
      <c r="P31" s="400">
        <v>608</v>
      </c>
    </row>
    <row r="32" spans="1:16" s="189" customFormat="1" ht="12.75" customHeight="1">
      <c r="A32" s="291" t="s">
        <v>893</v>
      </c>
      <c r="B32" s="292" t="s">
        <v>894</v>
      </c>
      <c r="C32" s="400">
        <v>1696</v>
      </c>
      <c r="D32" s="400">
        <v>1677</v>
      </c>
      <c r="E32" s="400">
        <v>0</v>
      </c>
      <c r="F32" s="400">
        <v>0</v>
      </c>
      <c r="G32" s="400">
        <v>0</v>
      </c>
      <c r="H32" s="400">
        <v>0</v>
      </c>
      <c r="I32" s="400">
        <v>0</v>
      </c>
      <c r="J32" s="400">
        <v>0</v>
      </c>
      <c r="K32" s="400">
        <v>0</v>
      </c>
      <c r="L32" s="400">
        <v>0</v>
      </c>
      <c r="M32" s="400">
        <v>885</v>
      </c>
      <c r="N32" s="400">
        <v>871</v>
      </c>
      <c r="O32" s="400">
        <v>741</v>
      </c>
      <c r="P32" s="400">
        <v>625</v>
      </c>
    </row>
    <row r="33" spans="1:16" s="189" customFormat="1" ht="12.75" customHeight="1">
      <c r="A33" s="291" t="s">
        <v>895</v>
      </c>
      <c r="B33" s="292" t="s">
        <v>896</v>
      </c>
      <c r="C33" s="400">
        <v>2838</v>
      </c>
      <c r="D33" s="400">
        <v>3873</v>
      </c>
      <c r="E33" s="400">
        <v>0</v>
      </c>
      <c r="F33" s="400">
        <v>0</v>
      </c>
      <c r="G33" s="400">
        <v>0</v>
      </c>
      <c r="H33" s="400">
        <v>0</v>
      </c>
      <c r="I33" s="400">
        <v>0</v>
      </c>
      <c r="J33" s="400">
        <v>0</v>
      </c>
      <c r="K33" s="400">
        <v>0</v>
      </c>
      <c r="L33" s="400">
        <v>63</v>
      </c>
      <c r="M33" s="400">
        <v>2013</v>
      </c>
      <c r="N33" s="400">
        <v>1949</v>
      </c>
      <c r="O33" s="400">
        <v>1636</v>
      </c>
      <c r="P33" s="400">
        <v>1435</v>
      </c>
    </row>
    <row r="34" spans="1:16" s="189" customFormat="1" ht="12.75" customHeight="1">
      <c r="A34" s="291" t="s">
        <v>897</v>
      </c>
      <c r="B34" s="292" t="s">
        <v>898</v>
      </c>
      <c r="C34" s="400">
        <v>1452</v>
      </c>
      <c r="D34" s="400">
        <v>1434</v>
      </c>
      <c r="E34" s="400">
        <v>0</v>
      </c>
      <c r="F34" s="400">
        <v>0</v>
      </c>
      <c r="G34" s="400">
        <v>0</v>
      </c>
      <c r="H34" s="400">
        <v>0</v>
      </c>
      <c r="I34" s="400">
        <v>0</v>
      </c>
      <c r="J34" s="400">
        <v>0</v>
      </c>
      <c r="K34" s="400">
        <v>0</v>
      </c>
      <c r="L34" s="400">
        <v>0</v>
      </c>
      <c r="M34" s="400">
        <v>0</v>
      </c>
      <c r="N34" s="400">
        <v>1</v>
      </c>
      <c r="O34" s="400">
        <v>0</v>
      </c>
      <c r="P34" s="400">
        <v>1</v>
      </c>
    </row>
    <row r="35" spans="1:16" s="189" customFormat="1" ht="12.75" customHeight="1">
      <c r="A35" s="291" t="s">
        <v>899</v>
      </c>
      <c r="B35" s="292" t="s">
        <v>900</v>
      </c>
      <c r="C35" s="400">
        <v>1566</v>
      </c>
      <c r="D35" s="400">
        <v>2395</v>
      </c>
      <c r="E35" s="400">
        <v>0</v>
      </c>
      <c r="F35" s="400">
        <v>0</v>
      </c>
      <c r="G35" s="400">
        <v>0</v>
      </c>
      <c r="H35" s="400">
        <v>0</v>
      </c>
      <c r="I35" s="400">
        <v>0</v>
      </c>
      <c r="J35" s="400">
        <v>0</v>
      </c>
      <c r="K35" s="400">
        <v>0</v>
      </c>
      <c r="L35" s="400">
        <v>0</v>
      </c>
      <c r="M35" s="400">
        <v>0</v>
      </c>
      <c r="N35" s="400">
        <v>0</v>
      </c>
      <c r="O35" s="400">
        <v>17</v>
      </c>
      <c r="P35" s="400">
        <v>138</v>
      </c>
    </row>
    <row r="36" spans="1:16" s="189" customFormat="1" ht="12.75" customHeight="1">
      <c r="A36" s="291" t="s">
        <v>901</v>
      </c>
      <c r="B36" s="292" t="s">
        <v>902</v>
      </c>
      <c r="C36" s="400">
        <v>1447</v>
      </c>
      <c r="D36" s="400">
        <v>2471</v>
      </c>
      <c r="E36" s="400">
        <v>0</v>
      </c>
      <c r="F36" s="400">
        <v>0</v>
      </c>
      <c r="G36" s="400">
        <v>0</v>
      </c>
      <c r="H36" s="400">
        <v>0</v>
      </c>
      <c r="I36" s="400">
        <v>0</v>
      </c>
      <c r="J36" s="400">
        <v>0</v>
      </c>
      <c r="K36" s="400">
        <v>0</v>
      </c>
      <c r="L36" s="400">
        <v>0</v>
      </c>
      <c r="M36" s="400">
        <v>0</v>
      </c>
      <c r="N36" s="400">
        <v>0</v>
      </c>
      <c r="O36" s="400">
        <v>0</v>
      </c>
      <c r="P36" s="400">
        <v>7</v>
      </c>
    </row>
    <row r="37" spans="1:16" s="189" customFormat="1" ht="12.75" customHeight="1">
      <c r="A37" s="291" t="s">
        <v>903</v>
      </c>
      <c r="B37" s="292" t="s">
        <v>904</v>
      </c>
      <c r="C37" s="400">
        <v>1502</v>
      </c>
      <c r="D37" s="400">
        <v>1327</v>
      </c>
      <c r="E37" s="400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400">
        <v>0</v>
      </c>
      <c r="P37" s="400">
        <v>0</v>
      </c>
    </row>
    <row r="38" spans="1:16" s="189" customFormat="1" ht="12.75" customHeight="1">
      <c r="A38" s="291" t="s">
        <v>905</v>
      </c>
      <c r="B38" s="292" t="s">
        <v>906</v>
      </c>
      <c r="C38" s="400">
        <v>1593</v>
      </c>
      <c r="D38" s="400">
        <v>1576</v>
      </c>
      <c r="E38" s="400">
        <v>0</v>
      </c>
      <c r="F38" s="400">
        <v>0</v>
      </c>
      <c r="G38" s="400">
        <v>0</v>
      </c>
      <c r="H38" s="400">
        <v>0</v>
      </c>
      <c r="I38" s="400">
        <v>0</v>
      </c>
      <c r="J38" s="400">
        <v>0</v>
      </c>
      <c r="K38" s="400">
        <v>0</v>
      </c>
      <c r="L38" s="400">
        <v>1</v>
      </c>
      <c r="M38" s="400">
        <v>13</v>
      </c>
      <c r="N38" s="400">
        <v>337</v>
      </c>
      <c r="O38" s="400">
        <v>301</v>
      </c>
      <c r="P38" s="400">
        <v>270</v>
      </c>
    </row>
    <row r="39" spans="1:16" s="189" customFormat="1" ht="12.75" customHeight="1">
      <c r="A39" s="291" t="s">
        <v>907</v>
      </c>
      <c r="B39" s="293" t="s">
        <v>908</v>
      </c>
      <c r="C39" s="400">
        <v>1309</v>
      </c>
      <c r="D39" s="400">
        <v>0</v>
      </c>
      <c r="E39" s="400">
        <v>0</v>
      </c>
      <c r="F39" s="400">
        <v>0</v>
      </c>
      <c r="G39" s="400">
        <v>0</v>
      </c>
      <c r="H39" s="400">
        <v>0</v>
      </c>
      <c r="I39" s="400">
        <v>0</v>
      </c>
      <c r="J39" s="400">
        <v>0</v>
      </c>
      <c r="K39" s="400">
        <v>0</v>
      </c>
      <c r="L39" s="400">
        <v>0</v>
      </c>
      <c r="M39" s="400">
        <v>0</v>
      </c>
      <c r="N39" s="400">
        <v>0</v>
      </c>
      <c r="O39" s="400">
        <v>0</v>
      </c>
      <c r="P39" s="400">
        <v>0</v>
      </c>
    </row>
    <row r="40" spans="1:16" s="189" customFormat="1" ht="12.75" customHeight="1">
      <c r="A40" s="291" t="s">
        <v>909</v>
      </c>
      <c r="B40" s="293" t="s">
        <v>910</v>
      </c>
      <c r="C40" s="400">
        <v>842</v>
      </c>
      <c r="D40" s="400">
        <v>0</v>
      </c>
      <c r="E40" s="400">
        <v>0</v>
      </c>
      <c r="F40" s="400">
        <v>0</v>
      </c>
      <c r="G40" s="400">
        <v>0</v>
      </c>
      <c r="H40" s="400">
        <v>0</v>
      </c>
      <c r="I40" s="400">
        <v>0</v>
      </c>
      <c r="J40" s="400">
        <v>0</v>
      </c>
      <c r="K40" s="400">
        <v>0</v>
      </c>
      <c r="L40" s="400">
        <v>0</v>
      </c>
      <c r="M40" s="400">
        <v>0</v>
      </c>
      <c r="N40" s="400">
        <v>0</v>
      </c>
      <c r="O40" s="400">
        <v>0</v>
      </c>
      <c r="P40" s="400">
        <v>0</v>
      </c>
    </row>
    <row r="41" spans="1:16" s="189" customFormat="1" ht="12.75" customHeight="1">
      <c r="A41" s="291" t="s">
        <v>911</v>
      </c>
      <c r="B41" s="293" t="s">
        <v>912</v>
      </c>
      <c r="C41" s="400">
        <v>1143</v>
      </c>
      <c r="D41" s="400">
        <v>0</v>
      </c>
      <c r="E41" s="400">
        <v>0</v>
      </c>
      <c r="F41" s="400">
        <v>0</v>
      </c>
      <c r="G41" s="400">
        <v>0</v>
      </c>
      <c r="H41" s="400">
        <v>0</v>
      </c>
      <c r="I41" s="400">
        <v>0</v>
      </c>
      <c r="J41" s="400">
        <v>0</v>
      </c>
      <c r="K41" s="400">
        <v>0</v>
      </c>
      <c r="L41" s="400">
        <v>0</v>
      </c>
      <c r="M41" s="400">
        <v>0</v>
      </c>
      <c r="N41" s="400">
        <v>0</v>
      </c>
      <c r="O41" s="400">
        <v>0</v>
      </c>
      <c r="P41" s="400">
        <v>0</v>
      </c>
    </row>
    <row r="42" spans="1:16" s="189" customFormat="1" ht="12.75" customHeight="1">
      <c r="A42" s="291" t="s">
        <v>913</v>
      </c>
      <c r="B42" s="293" t="s">
        <v>914</v>
      </c>
      <c r="C42" s="400">
        <v>700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0">
        <v>0</v>
      </c>
      <c r="M42" s="400">
        <v>0</v>
      </c>
      <c r="N42" s="400">
        <v>0</v>
      </c>
      <c r="O42" s="400">
        <v>0</v>
      </c>
      <c r="P42" s="400">
        <v>0</v>
      </c>
    </row>
    <row r="43" spans="1:16" s="189" customFormat="1" ht="12.75" customHeight="1">
      <c r="A43" s="291" t="s">
        <v>915</v>
      </c>
      <c r="B43" s="293" t="s">
        <v>916</v>
      </c>
      <c r="C43" s="400">
        <v>614</v>
      </c>
      <c r="D43" s="400">
        <v>0</v>
      </c>
      <c r="E43" s="400">
        <v>0</v>
      </c>
      <c r="F43" s="400">
        <v>0</v>
      </c>
      <c r="G43" s="400">
        <v>0</v>
      </c>
      <c r="H43" s="400">
        <v>0</v>
      </c>
      <c r="I43" s="400">
        <v>0</v>
      </c>
      <c r="J43" s="400">
        <v>0</v>
      </c>
      <c r="K43" s="400">
        <v>0</v>
      </c>
      <c r="L43" s="400">
        <v>0</v>
      </c>
      <c r="M43" s="400">
        <v>0</v>
      </c>
      <c r="N43" s="400">
        <v>0</v>
      </c>
      <c r="O43" s="400">
        <v>0</v>
      </c>
      <c r="P43" s="400">
        <v>0</v>
      </c>
    </row>
    <row r="44" spans="1:16" ht="12.75">
      <c r="A44" s="291" t="s">
        <v>917</v>
      </c>
      <c r="B44" s="293" t="s">
        <v>918</v>
      </c>
      <c r="C44" s="395">
        <v>827</v>
      </c>
      <c r="D44" s="395">
        <v>0</v>
      </c>
      <c r="E44" s="395">
        <v>0</v>
      </c>
      <c r="F44" s="395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</row>
    <row r="45" spans="1:16" ht="12.75">
      <c r="A45" s="3" t="s">
        <v>19</v>
      </c>
      <c r="B45" s="19"/>
      <c r="C45" s="394">
        <f>SUM(C12:C44)</f>
        <v>57240</v>
      </c>
      <c r="D45" s="394">
        <f aca="true" t="shared" si="0" ref="D45:P45">SUM(D12:D44)</f>
        <v>55177</v>
      </c>
      <c r="E45" s="394">
        <f t="shared" si="0"/>
        <v>0</v>
      </c>
      <c r="F45" s="394">
        <f t="shared" si="0"/>
        <v>0</v>
      </c>
      <c r="G45" s="394">
        <f t="shared" si="0"/>
        <v>0</v>
      </c>
      <c r="H45" s="394">
        <f t="shared" si="0"/>
        <v>0</v>
      </c>
      <c r="I45" s="394">
        <f t="shared" si="0"/>
        <v>0</v>
      </c>
      <c r="J45" s="394">
        <f t="shared" si="0"/>
        <v>0</v>
      </c>
      <c r="K45" s="394">
        <f t="shared" si="0"/>
        <v>3</v>
      </c>
      <c r="L45" s="394">
        <f t="shared" si="0"/>
        <v>210</v>
      </c>
      <c r="M45" s="394">
        <f t="shared" si="0"/>
        <v>4136</v>
      </c>
      <c r="N45" s="394">
        <f t="shared" si="0"/>
        <v>8624</v>
      </c>
      <c r="O45" s="394">
        <f t="shared" si="0"/>
        <v>8530</v>
      </c>
      <c r="P45" s="394">
        <f t="shared" si="0"/>
        <v>8788</v>
      </c>
    </row>
    <row r="48" spans="8:13" ht="12.75">
      <c r="H48" s="770" t="s">
        <v>13</v>
      </c>
      <c r="I48" s="770"/>
      <c r="J48" s="770"/>
      <c r="K48" s="770"/>
      <c r="L48" s="770"/>
      <c r="M48" s="770"/>
    </row>
    <row r="49" spans="8:13" ht="12.75">
      <c r="H49" s="770" t="s">
        <v>14</v>
      </c>
      <c r="I49" s="770"/>
      <c r="J49" s="770"/>
      <c r="K49" s="770"/>
      <c r="L49" s="770"/>
      <c r="M49" s="770"/>
    </row>
    <row r="50" spans="8:13" ht="12.75">
      <c r="H50" s="770" t="s">
        <v>89</v>
      </c>
      <c r="I50" s="770"/>
      <c r="J50" s="770"/>
      <c r="K50" s="770"/>
      <c r="L50" s="770"/>
      <c r="M50" s="770"/>
    </row>
    <row r="51" spans="1:11" ht="12.75">
      <c r="A51" s="182" t="s">
        <v>12</v>
      </c>
      <c r="H51" s="814" t="s">
        <v>86</v>
      </c>
      <c r="I51" s="814"/>
      <c r="J51" s="814"/>
      <c r="K51" s="814"/>
    </row>
  </sheetData>
  <sheetProtection/>
  <mergeCells count="16">
    <mergeCell ref="L1:M1"/>
    <mergeCell ref="H1:I1"/>
    <mergeCell ref="A3:M3"/>
    <mergeCell ref="A4:M4"/>
    <mergeCell ref="A9:A10"/>
    <mergeCell ref="B9:B10"/>
    <mergeCell ref="C9:C10"/>
    <mergeCell ref="D9:D10"/>
    <mergeCell ref="A6:B6"/>
    <mergeCell ref="H49:M49"/>
    <mergeCell ref="C2:J2"/>
    <mergeCell ref="E9:P9"/>
    <mergeCell ref="K8:P8"/>
    <mergeCell ref="H50:M50"/>
    <mergeCell ref="H51:K51"/>
    <mergeCell ref="H48:M4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80" zoomScaleNormal="80" zoomScaleSheetLayoutView="80" zoomScalePageLayoutView="0" workbookViewId="0" topLeftCell="A1">
      <selection activeCell="Q9" sqref="Q9"/>
    </sheetView>
  </sheetViews>
  <sheetFormatPr defaultColWidth="9.140625" defaultRowHeight="12.75"/>
  <cols>
    <col min="2" max="2" width="19.140625" style="0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675" t="s">
        <v>0</v>
      </c>
      <c r="D1" s="675"/>
      <c r="E1" s="675"/>
      <c r="F1" s="675"/>
      <c r="G1" s="675"/>
      <c r="H1" s="675"/>
      <c r="I1" s="675"/>
      <c r="J1" s="204"/>
      <c r="K1" s="204"/>
      <c r="L1" s="876" t="s">
        <v>548</v>
      </c>
      <c r="M1" s="876"/>
      <c r="N1" s="204"/>
      <c r="O1" s="204"/>
      <c r="P1" s="204"/>
    </row>
    <row r="2" spans="2:16" ht="21">
      <c r="B2" s="676" t="s">
        <v>656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205"/>
      <c r="N2" s="205"/>
      <c r="O2" s="205"/>
      <c r="P2" s="205"/>
    </row>
    <row r="3" spans="3:16" ht="21"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205"/>
      <c r="O3" s="205"/>
      <c r="P3" s="205"/>
    </row>
    <row r="4" spans="1:13" ht="20.25" customHeight="1">
      <c r="A4" s="878" t="s">
        <v>547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</row>
    <row r="5" spans="1:14" ht="20.25" customHeight="1">
      <c r="A5" s="879" t="s">
        <v>921</v>
      </c>
      <c r="B5" s="879"/>
      <c r="C5" s="879"/>
      <c r="D5" s="879"/>
      <c r="E5" s="879"/>
      <c r="F5" s="879"/>
      <c r="G5" s="879"/>
      <c r="H5" s="678" t="s">
        <v>826</v>
      </c>
      <c r="I5" s="678"/>
      <c r="J5" s="678"/>
      <c r="K5" s="678"/>
      <c r="L5" s="678"/>
      <c r="M5" s="678"/>
      <c r="N5" s="91"/>
    </row>
    <row r="6" spans="1:13" ht="15" customHeight="1">
      <c r="A6" s="774" t="s">
        <v>76</v>
      </c>
      <c r="B6" s="774" t="s">
        <v>303</v>
      </c>
      <c r="C6" s="870" t="s">
        <v>434</v>
      </c>
      <c r="D6" s="871"/>
      <c r="E6" s="871"/>
      <c r="F6" s="871"/>
      <c r="G6" s="872"/>
      <c r="H6" s="769" t="s">
        <v>431</v>
      </c>
      <c r="I6" s="769"/>
      <c r="J6" s="769"/>
      <c r="K6" s="769"/>
      <c r="L6" s="769"/>
      <c r="M6" s="774" t="s">
        <v>304</v>
      </c>
    </row>
    <row r="7" spans="1:13" ht="12.75" customHeight="1">
      <c r="A7" s="775"/>
      <c r="B7" s="775"/>
      <c r="C7" s="873"/>
      <c r="D7" s="874"/>
      <c r="E7" s="874"/>
      <c r="F7" s="874"/>
      <c r="G7" s="875"/>
      <c r="H7" s="769"/>
      <c r="I7" s="769"/>
      <c r="J7" s="769"/>
      <c r="K7" s="769"/>
      <c r="L7" s="769"/>
      <c r="M7" s="775"/>
    </row>
    <row r="8" spans="1:13" ht="5.25" customHeight="1">
      <c r="A8" s="775"/>
      <c r="B8" s="775"/>
      <c r="C8" s="873"/>
      <c r="D8" s="874"/>
      <c r="E8" s="874"/>
      <c r="F8" s="874"/>
      <c r="G8" s="875"/>
      <c r="H8" s="769"/>
      <c r="I8" s="769"/>
      <c r="J8" s="769"/>
      <c r="K8" s="769"/>
      <c r="L8" s="769"/>
      <c r="M8" s="775"/>
    </row>
    <row r="9" spans="1:13" ht="68.25" customHeight="1">
      <c r="A9" s="776"/>
      <c r="B9" s="776"/>
      <c r="C9" s="210" t="s">
        <v>305</v>
      </c>
      <c r="D9" s="210" t="s">
        <v>306</v>
      </c>
      <c r="E9" s="210" t="s">
        <v>307</v>
      </c>
      <c r="F9" s="210" t="s">
        <v>308</v>
      </c>
      <c r="G9" s="236" t="s">
        <v>309</v>
      </c>
      <c r="H9" s="235" t="s">
        <v>430</v>
      </c>
      <c r="I9" s="235" t="s">
        <v>435</v>
      </c>
      <c r="J9" s="235" t="s">
        <v>432</v>
      </c>
      <c r="K9" s="235" t="s">
        <v>433</v>
      </c>
      <c r="L9" s="235" t="s">
        <v>49</v>
      </c>
      <c r="M9" s="776"/>
    </row>
    <row r="10" spans="1:13" ht="15">
      <c r="A10" s="211">
        <v>1</v>
      </c>
      <c r="B10" s="211">
        <v>2</v>
      </c>
      <c r="C10" s="211">
        <v>3</v>
      </c>
      <c r="D10" s="211">
        <v>4</v>
      </c>
      <c r="E10" s="211">
        <v>5</v>
      </c>
      <c r="F10" s="211">
        <v>6</v>
      </c>
      <c r="G10" s="211">
        <v>7</v>
      </c>
      <c r="H10" s="211">
        <v>8</v>
      </c>
      <c r="I10" s="211">
        <v>9</v>
      </c>
      <c r="J10" s="211">
        <v>10</v>
      </c>
      <c r="K10" s="211">
        <v>11</v>
      </c>
      <c r="L10" s="211">
        <v>12</v>
      </c>
      <c r="M10" s="211">
        <v>13</v>
      </c>
    </row>
    <row r="11" spans="1:13" ht="15">
      <c r="A11" s="291" t="s">
        <v>273</v>
      </c>
      <c r="B11" s="292" t="s">
        <v>868</v>
      </c>
      <c r="C11" s="425">
        <v>0</v>
      </c>
      <c r="D11" s="425">
        <v>0</v>
      </c>
      <c r="E11" s="425">
        <v>0</v>
      </c>
      <c r="F11" s="425">
        <v>0</v>
      </c>
      <c r="G11" s="425">
        <v>0</v>
      </c>
      <c r="H11" s="425">
        <v>0</v>
      </c>
      <c r="I11" s="425">
        <v>0</v>
      </c>
      <c r="J11" s="425">
        <v>0</v>
      </c>
      <c r="K11" s="425">
        <v>0</v>
      </c>
      <c r="L11" s="425">
        <v>0</v>
      </c>
      <c r="M11" s="425">
        <v>0</v>
      </c>
    </row>
    <row r="12" spans="1:13" ht="15">
      <c r="A12" s="291" t="s">
        <v>274</v>
      </c>
      <c r="B12" s="292" t="s">
        <v>869</v>
      </c>
      <c r="C12" s="425">
        <v>0</v>
      </c>
      <c r="D12" s="425">
        <v>0</v>
      </c>
      <c r="E12" s="425">
        <v>0</v>
      </c>
      <c r="F12" s="425">
        <v>0</v>
      </c>
      <c r="G12" s="425">
        <v>0</v>
      </c>
      <c r="H12" s="425">
        <v>0</v>
      </c>
      <c r="I12" s="425">
        <v>0</v>
      </c>
      <c r="J12" s="425">
        <v>0</v>
      </c>
      <c r="K12" s="425">
        <v>0</v>
      </c>
      <c r="L12" s="425">
        <v>0</v>
      </c>
      <c r="M12" s="425">
        <v>0</v>
      </c>
    </row>
    <row r="13" spans="1:13" ht="15">
      <c r="A13" s="291" t="s">
        <v>275</v>
      </c>
      <c r="B13" s="292" t="s">
        <v>870</v>
      </c>
      <c r="C13" s="425">
        <v>0</v>
      </c>
      <c r="D13" s="425">
        <v>0</v>
      </c>
      <c r="E13" s="425">
        <v>0</v>
      </c>
      <c r="F13" s="425">
        <v>0</v>
      </c>
      <c r="G13" s="425">
        <v>0</v>
      </c>
      <c r="H13" s="425">
        <v>0</v>
      </c>
      <c r="I13" s="425">
        <v>0</v>
      </c>
      <c r="J13" s="425">
        <v>0</v>
      </c>
      <c r="K13" s="425">
        <v>0</v>
      </c>
      <c r="L13" s="425">
        <v>0</v>
      </c>
      <c r="M13" s="425">
        <v>0</v>
      </c>
    </row>
    <row r="14" spans="1:13" ht="15">
      <c r="A14" s="291" t="s">
        <v>276</v>
      </c>
      <c r="B14" s="292" t="s">
        <v>871</v>
      </c>
      <c r="C14" s="425">
        <v>0</v>
      </c>
      <c r="D14" s="425">
        <v>0</v>
      </c>
      <c r="E14" s="425">
        <v>0</v>
      </c>
      <c r="F14" s="425">
        <v>0</v>
      </c>
      <c r="G14" s="425">
        <v>0</v>
      </c>
      <c r="H14" s="425">
        <v>0</v>
      </c>
      <c r="I14" s="425">
        <v>0</v>
      </c>
      <c r="J14" s="425">
        <v>0</v>
      </c>
      <c r="K14" s="425">
        <v>0</v>
      </c>
      <c r="L14" s="425">
        <v>0</v>
      </c>
      <c r="M14" s="425">
        <v>0</v>
      </c>
    </row>
    <row r="15" spans="1:13" ht="15">
      <c r="A15" s="291" t="s">
        <v>277</v>
      </c>
      <c r="B15" s="292" t="s">
        <v>872</v>
      </c>
      <c r="C15" s="425">
        <v>0</v>
      </c>
      <c r="D15" s="425">
        <v>0</v>
      </c>
      <c r="E15" s="425">
        <v>0</v>
      </c>
      <c r="F15" s="425">
        <v>0</v>
      </c>
      <c r="G15" s="425">
        <v>0</v>
      </c>
      <c r="H15" s="425">
        <v>0</v>
      </c>
      <c r="I15" s="425">
        <v>0</v>
      </c>
      <c r="J15" s="425">
        <v>0</v>
      </c>
      <c r="K15" s="425">
        <v>0</v>
      </c>
      <c r="L15" s="425">
        <v>0</v>
      </c>
      <c r="M15" s="425">
        <v>0</v>
      </c>
    </row>
    <row r="16" spans="1:13" ht="15">
      <c r="A16" s="291" t="s">
        <v>278</v>
      </c>
      <c r="B16" s="292" t="s">
        <v>873</v>
      </c>
      <c r="C16" s="425">
        <v>0</v>
      </c>
      <c r="D16" s="425">
        <v>0</v>
      </c>
      <c r="E16" s="425">
        <v>0</v>
      </c>
      <c r="F16" s="425">
        <v>0</v>
      </c>
      <c r="G16" s="425">
        <v>0</v>
      </c>
      <c r="H16" s="425">
        <v>0</v>
      </c>
      <c r="I16" s="425">
        <v>0</v>
      </c>
      <c r="J16" s="425">
        <v>0</v>
      </c>
      <c r="K16" s="425">
        <v>0</v>
      </c>
      <c r="L16" s="425">
        <v>0</v>
      </c>
      <c r="M16" s="425">
        <v>0</v>
      </c>
    </row>
    <row r="17" spans="1:13" ht="15">
      <c r="A17" s="291" t="s">
        <v>279</v>
      </c>
      <c r="B17" s="292" t="s">
        <v>874</v>
      </c>
      <c r="C17" s="425">
        <v>0</v>
      </c>
      <c r="D17" s="425">
        <v>0</v>
      </c>
      <c r="E17" s="425">
        <v>0</v>
      </c>
      <c r="F17" s="425">
        <v>0</v>
      </c>
      <c r="G17" s="425">
        <v>0</v>
      </c>
      <c r="H17" s="425">
        <v>0</v>
      </c>
      <c r="I17" s="425">
        <v>0</v>
      </c>
      <c r="J17" s="425">
        <v>0</v>
      </c>
      <c r="K17" s="425">
        <v>0</v>
      </c>
      <c r="L17" s="425">
        <v>0</v>
      </c>
      <c r="M17" s="425">
        <v>0</v>
      </c>
    </row>
    <row r="18" spans="1:13" ht="15.75" customHeight="1">
      <c r="A18" s="291" t="s">
        <v>280</v>
      </c>
      <c r="B18" s="292" t="s">
        <v>875</v>
      </c>
      <c r="C18" s="425">
        <v>0</v>
      </c>
      <c r="D18" s="425">
        <v>0</v>
      </c>
      <c r="E18" s="425">
        <v>0</v>
      </c>
      <c r="F18" s="425">
        <v>0</v>
      </c>
      <c r="G18" s="425">
        <v>0</v>
      </c>
      <c r="H18" s="425">
        <v>0</v>
      </c>
      <c r="I18" s="425">
        <v>0</v>
      </c>
      <c r="J18" s="425">
        <v>0</v>
      </c>
      <c r="K18" s="425">
        <v>0</v>
      </c>
      <c r="L18" s="425">
        <v>0</v>
      </c>
      <c r="M18" s="425">
        <v>0</v>
      </c>
    </row>
    <row r="19" spans="1:13" ht="15">
      <c r="A19" s="291" t="s">
        <v>299</v>
      </c>
      <c r="B19" s="292" t="s">
        <v>876</v>
      </c>
      <c r="C19" s="425">
        <v>0</v>
      </c>
      <c r="D19" s="425">
        <v>0</v>
      </c>
      <c r="E19" s="425">
        <v>0</v>
      </c>
      <c r="F19" s="425">
        <v>0</v>
      </c>
      <c r="G19" s="425">
        <v>0</v>
      </c>
      <c r="H19" s="425">
        <v>0</v>
      </c>
      <c r="I19" s="425">
        <v>0</v>
      </c>
      <c r="J19" s="425">
        <v>0</v>
      </c>
      <c r="K19" s="425">
        <v>0</v>
      </c>
      <c r="L19" s="425">
        <v>0</v>
      </c>
      <c r="M19" s="425">
        <v>0</v>
      </c>
    </row>
    <row r="20" spans="1:13" ht="15">
      <c r="A20" s="291" t="s">
        <v>300</v>
      </c>
      <c r="B20" s="292" t="s">
        <v>877</v>
      </c>
      <c r="C20" s="425">
        <v>0</v>
      </c>
      <c r="D20" s="425">
        <v>0</v>
      </c>
      <c r="E20" s="425">
        <v>0</v>
      </c>
      <c r="F20" s="425">
        <v>0</v>
      </c>
      <c r="G20" s="425">
        <v>0</v>
      </c>
      <c r="H20" s="425">
        <v>0</v>
      </c>
      <c r="I20" s="425">
        <v>0</v>
      </c>
      <c r="J20" s="425">
        <v>0</v>
      </c>
      <c r="K20" s="425">
        <v>0</v>
      </c>
      <c r="L20" s="425">
        <v>0</v>
      </c>
      <c r="M20" s="425">
        <v>0</v>
      </c>
    </row>
    <row r="21" spans="1:13" ht="15">
      <c r="A21" s="291" t="s">
        <v>301</v>
      </c>
      <c r="B21" s="292" t="s">
        <v>878</v>
      </c>
      <c r="C21" s="425">
        <v>0</v>
      </c>
      <c r="D21" s="425">
        <v>0</v>
      </c>
      <c r="E21" s="425">
        <v>0</v>
      </c>
      <c r="F21" s="425">
        <v>0</v>
      </c>
      <c r="G21" s="425">
        <v>0</v>
      </c>
      <c r="H21" s="425">
        <v>0</v>
      </c>
      <c r="I21" s="425">
        <v>0</v>
      </c>
      <c r="J21" s="425">
        <v>0</v>
      </c>
      <c r="K21" s="425">
        <v>0</v>
      </c>
      <c r="L21" s="425">
        <v>0</v>
      </c>
      <c r="M21" s="425">
        <v>0</v>
      </c>
    </row>
    <row r="22" spans="1:13" ht="15">
      <c r="A22" s="291" t="s">
        <v>329</v>
      </c>
      <c r="B22" s="292" t="s">
        <v>879</v>
      </c>
      <c r="C22" s="425">
        <v>0</v>
      </c>
      <c r="D22" s="425">
        <v>0</v>
      </c>
      <c r="E22" s="425">
        <v>0</v>
      </c>
      <c r="F22" s="425">
        <v>0</v>
      </c>
      <c r="G22" s="425">
        <v>0</v>
      </c>
      <c r="H22" s="425">
        <v>0</v>
      </c>
      <c r="I22" s="425">
        <v>0</v>
      </c>
      <c r="J22" s="425">
        <v>0</v>
      </c>
      <c r="K22" s="425">
        <v>0</v>
      </c>
      <c r="L22" s="425">
        <v>0</v>
      </c>
      <c r="M22" s="425">
        <v>0</v>
      </c>
    </row>
    <row r="23" spans="1:13" ht="15">
      <c r="A23" s="291" t="s">
        <v>330</v>
      </c>
      <c r="B23" s="292" t="s">
        <v>880</v>
      </c>
      <c r="C23" s="425">
        <v>0</v>
      </c>
      <c r="D23" s="425">
        <v>0</v>
      </c>
      <c r="E23" s="425">
        <v>0</v>
      </c>
      <c r="F23" s="425">
        <v>0</v>
      </c>
      <c r="G23" s="425">
        <v>0</v>
      </c>
      <c r="H23" s="425">
        <v>0</v>
      </c>
      <c r="I23" s="425">
        <v>0</v>
      </c>
      <c r="J23" s="425">
        <v>0</v>
      </c>
      <c r="K23" s="425">
        <v>0</v>
      </c>
      <c r="L23" s="425">
        <v>0</v>
      </c>
      <c r="M23" s="425">
        <v>0</v>
      </c>
    </row>
    <row r="24" spans="1:13" ht="15">
      <c r="A24" s="291" t="s">
        <v>331</v>
      </c>
      <c r="B24" s="292" t="s">
        <v>881</v>
      </c>
      <c r="C24" s="425">
        <v>0</v>
      </c>
      <c r="D24" s="425">
        <v>0</v>
      </c>
      <c r="E24" s="425">
        <v>0</v>
      </c>
      <c r="F24" s="425">
        <v>0</v>
      </c>
      <c r="G24" s="425">
        <v>0</v>
      </c>
      <c r="H24" s="425">
        <v>0</v>
      </c>
      <c r="I24" s="425">
        <v>0</v>
      </c>
      <c r="J24" s="425">
        <v>0</v>
      </c>
      <c r="K24" s="425">
        <v>0</v>
      </c>
      <c r="L24" s="425">
        <v>0</v>
      </c>
      <c r="M24" s="425">
        <v>0</v>
      </c>
    </row>
    <row r="25" spans="1:13" ht="15">
      <c r="A25" s="291" t="s">
        <v>332</v>
      </c>
      <c r="B25" s="292" t="s">
        <v>882</v>
      </c>
      <c r="C25" s="425">
        <v>0</v>
      </c>
      <c r="D25" s="425">
        <v>0</v>
      </c>
      <c r="E25" s="425">
        <v>0</v>
      </c>
      <c r="F25" s="425">
        <v>0</v>
      </c>
      <c r="G25" s="425">
        <v>0</v>
      </c>
      <c r="H25" s="425">
        <v>0</v>
      </c>
      <c r="I25" s="425">
        <v>0</v>
      </c>
      <c r="J25" s="425">
        <v>0</v>
      </c>
      <c r="K25" s="425">
        <v>0</v>
      </c>
      <c r="L25" s="425">
        <v>0</v>
      </c>
      <c r="M25" s="425">
        <v>0</v>
      </c>
    </row>
    <row r="26" spans="1:13" ht="15">
      <c r="A26" s="291" t="s">
        <v>883</v>
      </c>
      <c r="B26" s="292" t="s">
        <v>884</v>
      </c>
      <c r="C26" s="425">
        <v>0</v>
      </c>
      <c r="D26" s="425">
        <v>0</v>
      </c>
      <c r="E26" s="425">
        <v>0</v>
      </c>
      <c r="F26" s="425">
        <v>0</v>
      </c>
      <c r="G26" s="425">
        <v>0</v>
      </c>
      <c r="H26" s="425">
        <v>0</v>
      </c>
      <c r="I26" s="425">
        <v>0</v>
      </c>
      <c r="J26" s="425">
        <v>0</v>
      </c>
      <c r="K26" s="425">
        <v>0</v>
      </c>
      <c r="L26" s="425">
        <v>0</v>
      </c>
      <c r="M26" s="425">
        <v>0</v>
      </c>
    </row>
    <row r="27" spans="1:13" ht="15">
      <c r="A27" s="291" t="s">
        <v>885</v>
      </c>
      <c r="B27" s="292" t="s">
        <v>886</v>
      </c>
      <c r="C27" s="425">
        <v>0</v>
      </c>
      <c r="D27" s="425">
        <v>0</v>
      </c>
      <c r="E27" s="425">
        <v>0</v>
      </c>
      <c r="F27" s="425">
        <v>0</v>
      </c>
      <c r="G27" s="425">
        <v>0</v>
      </c>
      <c r="H27" s="425">
        <v>0</v>
      </c>
      <c r="I27" s="425">
        <v>0</v>
      </c>
      <c r="J27" s="425">
        <v>0</v>
      </c>
      <c r="K27" s="425">
        <v>0</v>
      </c>
      <c r="L27" s="425">
        <v>0</v>
      </c>
      <c r="M27" s="425">
        <v>0</v>
      </c>
    </row>
    <row r="28" spans="1:13" ht="15">
      <c r="A28" s="291" t="s">
        <v>887</v>
      </c>
      <c r="B28" s="292" t="s">
        <v>888</v>
      </c>
      <c r="C28" s="425">
        <v>0</v>
      </c>
      <c r="D28" s="425">
        <v>0</v>
      </c>
      <c r="E28" s="425">
        <v>0</v>
      </c>
      <c r="F28" s="425">
        <v>0</v>
      </c>
      <c r="G28" s="425">
        <v>0</v>
      </c>
      <c r="H28" s="425">
        <v>0</v>
      </c>
      <c r="I28" s="425">
        <v>0</v>
      </c>
      <c r="J28" s="425">
        <v>0</v>
      </c>
      <c r="K28" s="425">
        <v>0</v>
      </c>
      <c r="L28" s="425">
        <v>0</v>
      </c>
      <c r="M28" s="425">
        <v>0</v>
      </c>
    </row>
    <row r="29" spans="1:13" ht="15">
      <c r="A29" s="291" t="s">
        <v>889</v>
      </c>
      <c r="B29" s="292" t="s">
        <v>890</v>
      </c>
      <c r="C29" s="425">
        <v>0</v>
      </c>
      <c r="D29" s="425">
        <v>0</v>
      </c>
      <c r="E29" s="425">
        <v>0</v>
      </c>
      <c r="F29" s="425">
        <v>0</v>
      </c>
      <c r="G29" s="425">
        <v>0</v>
      </c>
      <c r="H29" s="425">
        <v>0</v>
      </c>
      <c r="I29" s="425">
        <v>0</v>
      </c>
      <c r="J29" s="425">
        <v>0</v>
      </c>
      <c r="K29" s="425">
        <v>0</v>
      </c>
      <c r="L29" s="425">
        <v>0</v>
      </c>
      <c r="M29" s="425">
        <v>0</v>
      </c>
    </row>
    <row r="30" spans="1:13" ht="15">
      <c r="A30" s="291" t="s">
        <v>891</v>
      </c>
      <c r="B30" s="292" t="s">
        <v>892</v>
      </c>
      <c r="C30" s="425">
        <v>0</v>
      </c>
      <c r="D30" s="425">
        <v>0</v>
      </c>
      <c r="E30" s="425">
        <v>0</v>
      </c>
      <c r="F30" s="425">
        <v>0</v>
      </c>
      <c r="G30" s="425">
        <v>0</v>
      </c>
      <c r="H30" s="425">
        <v>0</v>
      </c>
      <c r="I30" s="425">
        <v>0</v>
      </c>
      <c r="J30" s="425">
        <v>0</v>
      </c>
      <c r="K30" s="425">
        <v>0</v>
      </c>
      <c r="L30" s="425">
        <v>0</v>
      </c>
      <c r="M30" s="425">
        <v>0</v>
      </c>
    </row>
    <row r="31" spans="1:13" ht="15">
      <c r="A31" s="291" t="s">
        <v>893</v>
      </c>
      <c r="B31" s="292" t="s">
        <v>894</v>
      </c>
      <c r="C31" s="425">
        <v>0</v>
      </c>
      <c r="D31" s="425">
        <v>0</v>
      </c>
      <c r="E31" s="425">
        <v>0</v>
      </c>
      <c r="F31" s="425">
        <v>0</v>
      </c>
      <c r="G31" s="425">
        <v>0</v>
      </c>
      <c r="H31" s="425">
        <v>0</v>
      </c>
      <c r="I31" s="425">
        <v>0</v>
      </c>
      <c r="J31" s="425">
        <v>0</v>
      </c>
      <c r="K31" s="425">
        <v>0</v>
      </c>
      <c r="L31" s="425">
        <v>0</v>
      </c>
      <c r="M31" s="425">
        <v>0</v>
      </c>
    </row>
    <row r="32" spans="1:13" ht="15">
      <c r="A32" s="291" t="s">
        <v>895</v>
      </c>
      <c r="B32" s="292" t="s">
        <v>896</v>
      </c>
      <c r="C32" s="425">
        <v>0</v>
      </c>
      <c r="D32" s="425">
        <v>0</v>
      </c>
      <c r="E32" s="425">
        <v>0</v>
      </c>
      <c r="F32" s="425">
        <v>0</v>
      </c>
      <c r="G32" s="425">
        <v>0</v>
      </c>
      <c r="H32" s="425">
        <v>0</v>
      </c>
      <c r="I32" s="425">
        <v>0</v>
      </c>
      <c r="J32" s="425">
        <v>0</v>
      </c>
      <c r="K32" s="425">
        <v>0</v>
      </c>
      <c r="L32" s="425">
        <v>0</v>
      </c>
      <c r="M32" s="425">
        <v>0</v>
      </c>
    </row>
    <row r="33" spans="1:13" ht="15">
      <c r="A33" s="291" t="s">
        <v>897</v>
      </c>
      <c r="B33" s="292" t="s">
        <v>898</v>
      </c>
      <c r="C33" s="425">
        <v>0</v>
      </c>
      <c r="D33" s="425">
        <v>0</v>
      </c>
      <c r="E33" s="425">
        <v>0</v>
      </c>
      <c r="F33" s="425">
        <v>0</v>
      </c>
      <c r="G33" s="425">
        <v>0</v>
      </c>
      <c r="H33" s="425">
        <v>0</v>
      </c>
      <c r="I33" s="425">
        <v>0</v>
      </c>
      <c r="J33" s="425">
        <v>0</v>
      </c>
      <c r="K33" s="425">
        <v>0</v>
      </c>
      <c r="L33" s="425">
        <v>0</v>
      </c>
      <c r="M33" s="425">
        <v>0</v>
      </c>
    </row>
    <row r="34" spans="1:13" ht="15">
      <c r="A34" s="291" t="s">
        <v>899</v>
      </c>
      <c r="B34" s="292" t="s">
        <v>900</v>
      </c>
      <c r="C34" s="425">
        <v>0</v>
      </c>
      <c r="D34" s="425">
        <v>0</v>
      </c>
      <c r="E34" s="425">
        <v>0</v>
      </c>
      <c r="F34" s="425">
        <v>0</v>
      </c>
      <c r="G34" s="425">
        <v>0</v>
      </c>
      <c r="H34" s="425">
        <v>0</v>
      </c>
      <c r="I34" s="425">
        <v>0</v>
      </c>
      <c r="J34" s="425">
        <v>0</v>
      </c>
      <c r="K34" s="425">
        <v>0</v>
      </c>
      <c r="L34" s="425">
        <v>0</v>
      </c>
      <c r="M34" s="425">
        <v>0</v>
      </c>
    </row>
    <row r="35" spans="1:13" ht="15">
      <c r="A35" s="291" t="s">
        <v>901</v>
      </c>
      <c r="B35" s="292" t="s">
        <v>902</v>
      </c>
      <c r="C35" s="425">
        <v>0</v>
      </c>
      <c r="D35" s="425">
        <v>0</v>
      </c>
      <c r="E35" s="425">
        <v>0</v>
      </c>
      <c r="F35" s="425">
        <v>0</v>
      </c>
      <c r="G35" s="425">
        <v>0</v>
      </c>
      <c r="H35" s="425">
        <v>0</v>
      </c>
      <c r="I35" s="425">
        <v>0</v>
      </c>
      <c r="J35" s="425">
        <v>0</v>
      </c>
      <c r="K35" s="425">
        <v>0</v>
      </c>
      <c r="L35" s="425">
        <v>0</v>
      </c>
      <c r="M35" s="425">
        <v>0</v>
      </c>
    </row>
    <row r="36" spans="1:13" ht="15">
      <c r="A36" s="291" t="s">
        <v>903</v>
      </c>
      <c r="B36" s="292" t="s">
        <v>904</v>
      </c>
      <c r="C36" s="425">
        <v>0</v>
      </c>
      <c r="D36" s="425">
        <v>0</v>
      </c>
      <c r="E36" s="425">
        <v>0</v>
      </c>
      <c r="F36" s="425">
        <v>0</v>
      </c>
      <c r="G36" s="425">
        <v>0</v>
      </c>
      <c r="H36" s="425">
        <v>0</v>
      </c>
      <c r="I36" s="425">
        <v>0</v>
      </c>
      <c r="J36" s="425">
        <v>0</v>
      </c>
      <c r="K36" s="425">
        <v>0</v>
      </c>
      <c r="L36" s="425">
        <v>0</v>
      </c>
      <c r="M36" s="425">
        <v>0</v>
      </c>
    </row>
    <row r="37" spans="1:13" ht="15">
      <c r="A37" s="291" t="s">
        <v>905</v>
      </c>
      <c r="B37" s="292" t="s">
        <v>906</v>
      </c>
      <c r="C37" s="425">
        <v>0</v>
      </c>
      <c r="D37" s="425">
        <v>0</v>
      </c>
      <c r="E37" s="425">
        <v>0</v>
      </c>
      <c r="F37" s="425">
        <v>0</v>
      </c>
      <c r="G37" s="425">
        <v>0</v>
      </c>
      <c r="H37" s="425">
        <v>0</v>
      </c>
      <c r="I37" s="425">
        <v>0</v>
      </c>
      <c r="J37" s="425">
        <v>0</v>
      </c>
      <c r="K37" s="425">
        <v>0</v>
      </c>
      <c r="L37" s="425">
        <v>0</v>
      </c>
      <c r="M37" s="425">
        <v>0</v>
      </c>
    </row>
    <row r="38" spans="1:13" ht="15">
      <c r="A38" s="291" t="s">
        <v>907</v>
      </c>
      <c r="B38" s="293" t="s">
        <v>908</v>
      </c>
      <c r="C38" s="425">
        <v>0</v>
      </c>
      <c r="D38" s="425">
        <v>0</v>
      </c>
      <c r="E38" s="425">
        <v>0</v>
      </c>
      <c r="F38" s="425">
        <v>0</v>
      </c>
      <c r="G38" s="425">
        <v>0</v>
      </c>
      <c r="H38" s="425">
        <v>0</v>
      </c>
      <c r="I38" s="425">
        <v>0</v>
      </c>
      <c r="J38" s="425">
        <v>0</v>
      </c>
      <c r="K38" s="425">
        <v>0</v>
      </c>
      <c r="L38" s="425">
        <v>0</v>
      </c>
      <c r="M38" s="425">
        <v>0</v>
      </c>
    </row>
    <row r="39" spans="1:13" ht="15">
      <c r="A39" s="291" t="s">
        <v>909</v>
      </c>
      <c r="B39" s="293" t="s">
        <v>910</v>
      </c>
      <c r="C39" s="425">
        <v>0</v>
      </c>
      <c r="D39" s="425">
        <v>0</v>
      </c>
      <c r="E39" s="425">
        <v>0</v>
      </c>
      <c r="F39" s="425">
        <v>0</v>
      </c>
      <c r="G39" s="425">
        <v>0</v>
      </c>
      <c r="H39" s="425">
        <v>0</v>
      </c>
      <c r="I39" s="425">
        <v>0</v>
      </c>
      <c r="J39" s="425">
        <v>0</v>
      </c>
      <c r="K39" s="425">
        <v>0</v>
      </c>
      <c r="L39" s="425">
        <v>0</v>
      </c>
      <c r="M39" s="425">
        <v>0</v>
      </c>
    </row>
    <row r="40" spans="1:13" ht="15">
      <c r="A40" s="291" t="s">
        <v>911</v>
      </c>
      <c r="B40" s="293" t="s">
        <v>912</v>
      </c>
      <c r="C40" s="425">
        <v>0</v>
      </c>
      <c r="D40" s="425">
        <v>0</v>
      </c>
      <c r="E40" s="425">
        <v>0</v>
      </c>
      <c r="F40" s="425">
        <v>0</v>
      </c>
      <c r="G40" s="425">
        <v>0</v>
      </c>
      <c r="H40" s="425">
        <v>0</v>
      </c>
      <c r="I40" s="425">
        <v>0</v>
      </c>
      <c r="J40" s="425">
        <v>0</v>
      </c>
      <c r="K40" s="425">
        <v>0</v>
      </c>
      <c r="L40" s="425">
        <v>0</v>
      </c>
      <c r="M40" s="425">
        <v>0</v>
      </c>
    </row>
    <row r="41" spans="1:13" ht="15">
      <c r="A41" s="291" t="s">
        <v>913</v>
      </c>
      <c r="B41" s="293" t="s">
        <v>914</v>
      </c>
      <c r="C41" s="425">
        <v>0</v>
      </c>
      <c r="D41" s="425">
        <v>0</v>
      </c>
      <c r="E41" s="425">
        <v>0</v>
      </c>
      <c r="F41" s="425">
        <v>0</v>
      </c>
      <c r="G41" s="425">
        <v>0</v>
      </c>
      <c r="H41" s="425">
        <v>0</v>
      </c>
      <c r="I41" s="425">
        <v>0</v>
      </c>
      <c r="J41" s="425">
        <v>0</v>
      </c>
      <c r="K41" s="425">
        <v>0</v>
      </c>
      <c r="L41" s="425">
        <v>0</v>
      </c>
      <c r="M41" s="425">
        <v>0</v>
      </c>
    </row>
    <row r="42" spans="1:13" ht="25.5">
      <c r="A42" s="291" t="s">
        <v>915</v>
      </c>
      <c r="B42" s="293" t="s">
        <v>916</v>
      </c>
      <c r="C42" s="425">
        <v>0</v>
      </c>
      <c r="D42" s="425">
        <v>0</v>
      </c>
      <c r="E42" s="425">
        <v>0</v>
      </c>
      <c r="F42" s="425">
        <v>0</v>
      </c>
      <c r="G42" s="425">
        <v>0</v>
      </c>
      <c r="H42" s="425">
        <v>0</v>
      </c>
      <c r="I42" s="425">
        <v>0</v>
      </c>
      <c r="J42" s="425">
        <v>0</v>
      </c>
      <c r="K42" s="425">
        <v>0</v>
      </c>
      <c r="L42" s="425">
        <v>0</v>
      </c>
      <c r="M42" s="425">
        <v>0</v>
      </c>
    </row>
    <row r="43" spans="1:13" ht="15">
      <c r="A43" s="291" t="s">
        <v>917</v>
      </c>
      <c r="B43" s="293" t="s">
        <v>918</v>
      </c>
      <c r="C43" s="425">
        <v>0</v>
      </c>
      <c r="D43" s="425">
        <v>0</v>
      </c>
      <c r="E43" s="425">
        <v>0</v>
      </c>
      <c r="F43" s="425">
        <v>0</v>
      </c>
      <c r="G43" s="425">
        <v>0</v>
      </c>
      <c r="H43" s="425">
        <v>0</v>
      </c>
      <c r="I43" s="425">
        <v>0</v>
      </c>
      <c r="J43" s="425">
        <v>0</v>
      </c>
      <c r="K43" s="425">
        <v>0</v>
      </c>
      <c r="L43" s="425">
        <v>0</v>
      </c>
      <c r="M43" s="425">
        <v>0</v>
      </c>
    </row>
    <row r="44" spans="1:13" ht="15">
      <c r="A44" s="3" t="s">
        <v>19</v>
      </c>
      <c r="B44" s="19"/>
      <c r="C44" s="425">
        <v>0</v>
      </c>
      <c r="D44" s="425">
        <v>0</v>
      </c>
      <c r="E44" s="425">
        <v>0</v>
      </c>
      <c r="F44" s="425">
        <v>0</v>
      </c>
      <c r="G44" s="425">
        <v>0</v>
      </c>
      <c r="H44" s="425">
        <v>0</v>
      </c>
      <c r="I44" s="425">
        <v>0</v>
      </c>
      <c r="J44" s="425">
        <v>0</v>
      </c>
      <c r="K44" s="425">
        <v>0</v>
      </c>
      <c r="L44" s="425">
        <v>0</v>
      </c>
      <c r="M44" s="425">
        <v>0</v>
      </c>
    </row>
    <row r="45" spans="2:6" ht="16.5" customHeight="1">
      <c r="B45" s="213"/>
      <c r="C45" s="877"/>
      <c r="D45" s="877"/>
      <c r="E45" s="877"/>
      <c r="F45" s="877"/>
    </row>
    <row r="47" spans="1:12" ht="12.75">
      <c r="A47" s="182"/>
      <c r="B47" s="182"/>
      <c r="C47" s="182"/>
      <c r="D47" s="182"/>
      <c r="G47" s="770" t="s">
        <v>13</v>
      </c>
      <c r="H47" s="770"/>
      <c r="I47" s="183"/>
      <c r="J47" s="183"/>
      <c r="K47" s="183"/>
      <c r="L47" s="183"/>
    </row>
    <row r="48" spans="1:13" ht="15" customHeight="1">
      <c r="A48" s="182"/>
      <c r="B48" s="182"/>
      <c r="C48" s="182"/>
      <c r="D48" s="182"/>
      <c r="G48" s="770" t="s">
        <v>14</v>
      </c>
      <c r="H48" s="770"/>
      <c r="I48" s="770"/>
      <c r="J48" s="770"/>
      <c r="K48" s="770"/>
      <c r="L48" s="770"/>
      <c r="M48" s="770"/>
    </row>
    <row r="49" spans="1:13" ht="15" customHeight="1">
      <c r="A49" s="182"/>
      <c r="B49" s="182"/>
      <c r="C49" s="182"/>
      <c r="D49" s="182"/>
      <c r="G49" s="770" t="s">
        <v>89</v>
      </c>
      <c r="H49" s="770"/>
      <c r="I49" s="770"/>
      <c r="J49" s="770"/>
      <c r="K49" s="770"/>
      <c r="L49" s="770"/>
      <c r="M49" s="770"/>
    </row>
    <row r="50" spans="1:12" ht="12.75">
      <c r="A50" s="182" t="s">
        <v>12</v>
      </c>
      <c r="C50" s="182"/>
      <c r="D50" s="182"/>
      <c r="G50" s="814" t="s">
        <v>86</v>
      </c>
      <c r="H50" s="814"/>
      <c r="I50" s="184"/>
      <c r="J50" s="184"/>
      <c r="K50" s="184"/>
      <c r="L50" s="184"/>
    </row>
  </sheetData>
  <sheetProtection/>
  <mergeCells count="16">
    <mergeCell ref="B2:L2"/>
    <mergeCell ref="L1:M1"/>
    <mergeCell ref="C1:I1"/>
    <mergeCell ref="G50:H50"/>
    <mergeCell ref="C45:F45"/>
    <mergeCell ref="G47:H47"/>
    <mergeCell ref="H6:L8"/>
    <mergeCell ref="H5:M5"/>
    <mergeCell ref="A4:M4"/>
    <mergeCell ref="A5:G5"/>
    <mergeCell ref="G48:M48"/>
    <mergeCell ref="G49:M49"/>
    <mergeCell ref="M6:M9"/>
    <mergeCell ref="A6:A9"/>
    <mergeCell ref="B6:B9"/>
    <mergeCell ref="C6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63" zoomScalePageLayoutView="0" workbookViewId="0" topLeftCell="A1">
      <selection activeCell="Q9" sqref="Q9"/>
    </sheetView>
  </sheetViews>
  <sheetFormatPr defaultColWidth="9.140625" defaultRowHeight="12.75"/>
  <cols>
    <col min="1" max="1" width="36.00390625" style="0" customWidth="1"/>
    <col min="2" max="2" width="26.574218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675" t="s">
        <v>0</v>
      </c>
      <c r="B1" s="675"/>
      <c r="C1" s="675"/>
      <c r="D1" s="675"/>
      <c r="E1" s="675"/>
      <c r="F1" s="214" t="s">
        <v>550</v>
      </c>
      <c r="G1" s="204"/>
      <c r="H1" s="204"/>
      <c r="I1" s="204"/>
      <c r="J1" s="204"/>
      <c r="K1" s="204"/>
      <c r="L1" s="204"/>
    </row>
    <row r="2" spans="1:12" ht="21">
      <c r="A2" s="676" t="s">
        <v>656</v>
      </c>
      <c r="B2" s="676"/>
      <c r="C2" s="676"/>
      <c r="D2" s="676"/>
      <c r="E2" s="676"/>
      <c r="F2" s="676"/>
      <c r="G2" s="205"/>
      <c r="H2" s="205"/>
      <c r="I2" s="205"/>
      <c r="J2" s="205"/>
      <c r="K2" s="205"/>
      <c r="L2" s="205"/>
    </row>
    <row r="3" spans="1:6" ht="12.75">
      <c r="A3" s="131"/>
      <c r="B3" s="131"/>
      <c r="C3" s="131"/>
      <c r="D3" s="131"/>
      <c r="E3" s="131"/>
      <c r="F3" s="131"/>
    </row>
    <row r="4" spans="1:7" ht="18.75">
      <c r="A4" s="880" t="s">
        <v>549</v>
      </c>
      <c r="B4" s="880"/>
      <c r="C4" s="880"/>
      <c r="D4" s="880"/>
      <c r="E4" s="880"/>
      <c r="F4" s="880"/>
      <c r="G4" s="880"/>
    </row>
    <row r="5" spans="1:7" ht="18.75">
      <c r="A5" s="580" t="s">
        <v>919</v>
      </c>
      <c r="B5" s="580"/>
      <c r="C5" s="215"/>
      <c r="D5" s="215"/>
      <c r="E5" s="215"/>
      <c r="F5" s="215"/>
      <c r="G5" s="215"/>
    </row>
    <row r="6" spans="1:6" ht="31.5">
      <c r="A6" s="216"/>
      <c r="B6" s="217" t="s">
        <v>333</v>
      </c>
      <c r="C6" s="217" t="s">
        <v>334</v>
      </c>
      <c r="D6" s="217" t="s">
        <v>335</v>
      </c>
      <c r="E6" s="218"/>
      <c r="F6" s="218"/>
    </row>
    <row r="7" spans="1:6" ht="15">
      <c r="A7" s="219" t="s">
        <v>336</v>
      </c>
      <c r="B7" s="227" t="s">
        <v>7</v>
      </c>
      <c r="C7" s="227" t="s">
        <v>7</v>
      </c>
      <c r="D7" s="227" t="s">
        <v>7</v>
      </c>
      <c r="E7" s="218"/>
      <c r="F7" s="218"/>
    </row>
    <row r="8" spans="1:6" ht="13.5" customHeight="1">
      <c r="A8" s="219" t="s">
        <v>337</v>
      </c>
      <c r="B8" s="227" t="s">
        <v>7</v>
      </c>
      <c r="C8" s="227" t="s">
        <v>7</v>
      </c>
      <c r="D8" s="227" t="s">
        <v>7</v>
      </c>
      <c r="E8" s="218"/>
      <c r="F8" s="218"/>
    </row>
    <row r="9" spans="1:6" ht="13.5" customHeight="1">
      <c r="A9" s="219" t="s">
        <v>338</v>
      </c>
      <c r="B9" s="227" t="s">
        <v>7</v>
      </c>
      <c r="C9" s="227" t="s">
        <v>7</v>
      </c>
      <c r="D9" s="227" t="s">
        <v>7</v>
      </c>
      <c r="E9" s="218"/>
      <c r="F9" s="218"/>
    </row>
    <row r="10" spans="1:6" ht="13.5" customHeight="1">
      <c r="A10" s="220" t="s">
        <v>339</v>
      </c>
      <c r="B10" s="227" t="s">
        <v>957</v>
      </c>
      <c r="C10" s="227" t="s">
        <v>7</v>
      </c>
      <c r="D10" s="227" t="s">
        <v>7</v>
      </c>
      <c r="E10" s="218"/>
      <c r="F10" s="218"/>
    </row>
    <row r="11" spans="1:6" ht="13.5" customHeight="1">
      <c r="A11" s="220" t="s">
        <v>340</v>
      </c>
      <c r="B11" s="227" t="s">
        <v>7</v>
      </c>
      <c r="C11" s="227" t="s">
        <v>7</v>
      </c>
      <c r="D11" s="227" t="s">
        <v>7</v>
      </c>
      <c r="E11" s="218"/>
      <c r="F11" s="218"/>
    </row>
    <row r="12" spans="1:6" ht="13.5" customHeight="1">
      <c r="A12" s="220" t="s">
        <v>341</v>
      </c>
      <c r="B12" s="227" t="s">
        <v>958</v>
      </c>
      <c r="C12" s="227" t="s">
        <v>7</v>
      </c>
      <c r="D12" s="227" t="s">
        <v>7</v>
      </c>
      <c r="E12" s="218"/>
      <c r="F12" s="218"/>
    </row>
    <row r="13" spans="1:6" ht="13.5" customHeight="1">
      <c r="A13" s="220" t="s">
        <v>342</v>
      </c>
      <c r="B13" s="227" t="s">
        <v>7</v>
      </c>
      <c r="C13" s="227" t="s">
        <v>7</v>
      </c>
      <c r="D13" s="227" t="s">
        <v>7</v>
      </c>
      <c r="E13" s="218"/>
      <c r="F13" s="218"/>
    </row>
    <row r="14" spans="1:6" ht="13.5" customHeight="1">
      <c r="A14" s="220" t="s">
        <v>343</v>
      </c>
      <c r="B14" s="227" t="s">
        <v>7</v>
      </c>
      <c r="C14" s="227" t="s">
        <v>7</v>
      </c>
      <c r="D14" s="227" t="s">
        <v>7</v>
      </c>
      <c r="E14" s="218"/>
      <c r="F14" s="218"/>
    </row>
    <row r="15" spans="1:6" ht="13.5" customHeight="1">
      <c r="A15" s="220" t="s">
        <v>344</v>
      </c>
      <c r="B15" s="227" t="s">
        <v>7</v>
      </c>
      <c r="C15" s="227" t="s">
        <v>7</v>
      </c>
      <c r="D15" s="227" t="s">
        <v>7</v>
      </c>
      <c r="E15" s="218"/>
      <c r="F15" s="218"/>
    </row>
    <row r="16" spans="1:6" ht="13.5" customHeight="1">
      <c r="A16" s="220" t="s">
        <v>345</v>
      </c>
      <c r="B16" s="227" t="s">
        <v>7</v>
      </c>
      <c r="C16" s="227" t="s">
        <v>7</v>
      </c>
      <c r="D16" s="227" t="s">
        <v>7</v>
      </c>
      <c r="E16" s="218"/>
      <c r="F16" s="218"/>
    </row>
    <row r="17" spans="1:6" ht="13.5" customHeight="1">
      <c r="A17" s="220" t="s">
        <v>346</v>
      </c>
      <c r="B17" s="227" t="s">
        <v>7</v>
      </c>
      <c r="C17" s="227" t="s">
        <v>7</v>
      </c>
      <c r="D17" s="227" t="s">
        <v>7</v>
      </c>
      <c r="E17" s="218"/>
      <c r="F17" s="218"/>
    </row>
    <row r="18" spans="1:6" ht="13.5" customHeight="1">
      <c r="A18" s="221"/>
      <c r="B18" s="222"/>
      <c r="C18" s="222"/>
      <c r="D18" s="222"/>
      <c r="E18" s="218"/>
      <c r="F18" s="218"/>
    </row>
    <row r="19" spans="1:7" ht="13.5" customHeight="1">
      <c r="A19" s="881" t="s">
        <v>347</v>
      </c>
      <c r="B19" s="881"/>
      <c r="C19" s="881"/>
      <c r="D19" s="881"/>
      <c r="E19" s="881"/>
      <c r="F19" s="881"/>
      <c r="G19" s="881"/>
    </row>
    <row r="20" spans="1:7" ht="15">
      <c r="A20" s="218"/>
      <c r="B20" s="218"/>
      <c r="C20" s="218"/>
      <c r="D20" s="218"/>
      <c r="E20" s="717" t="s">
        <v>826</v>
      </c>
      <c r="F20" s="717"/>
      <c r="G20" s="99"/>
    </row>
    <row r="21" spans="1:7" ht="45.75" customHeight="1">
      <c r="A21" s="208" t="s">
        <v>437</v>
      </c>
      <c r="B21" s="208" t="s">
        <v>3</v>
      </c>
      <c r="C21" s="223" t="s">
        <v>348</v>
      </c>
      <c r="D21" s="224" t="s">
        <v>349</v>
      </c>
      <c r="E21" s="265" t="s">
        <v>350</v>
      </c>
      <c r="F21" s="265" t="s">
        <v>351</v>
      </c>
      <c r="G21" s="12"/>
    </row>
    <row r="22" spans="1:6" ht="15">
      <c r="A22" s="219" t="s">
        <v>352</v>
      </c>
      <c r="B22" s="227" t="s">
        <v>7</v>
      </c>
      <c r="C22" s="227" t="s">
        <v>7</v>
      </c>
      <c r="D22" s="506" t="s">
        <v>7</v>
      </c>
      <c r="E22" s="507" t="s">
        <v>7</v>
      </c>
      <c r="F22" s="507" t="s">
        <v>7</v>
      </c>
    </row>
    <row r="23" spans="1:6" ht="15">
      <c r="A23" s="219" t="s">
        <v>353</v>
      </c>
      <c r="B23" s="227" t="s">
        <v>7</v>
      </c>
      <c r="C23" s="227" t="s">
        <v>7</v>
      </c>
      <c r="D23" s="506" t="s">
        <v>7</v>
      </c>
      <c r="E23" s="507" t="s">
        <v>7</v>
      </c>
      <c r="F23" s="507" t="s">
        <v>7</v>
      </c>
    </row>
    <row r="24" spans="1:6" ht="15">
      <c r="A24" s="219" t="s">
        <v>354</v>
      </c>
      <c r="B24" s="227" t="s">
        <v>7</v>
      </c>
      <c r="C24" s="8" t="s">
        <v>7</v>
      </c>
      <c r="D24" s="506" t="s">
        <v>7</v>
      </c>
      <c r="E24" s="507" t="s">
        <v>7</v>
      </c>
      <c r="F24" s="507" t="s">
        <v>7</v>
      </c>
    </row>
    <row r="25" spans="1:6" ht="25.5">
      <c r="A25" s="219" t="s">
        <v>355</v>
      </c>
      <c r="B25" s="227" t="s">
        <v>7</v>
      </c>
      <c r="C25" s="8" t="s">
        <v>7</v>
      </c>
      <c r="D25" s="506" t="s">
        <v>7</v>
      </c>
      <c r="E25" s="507" t="s">
        <v>7</v>
      </c>
      <c r="F25" s="507" t="s">
        <v>7</v>
      </c>
    </row>
    <row r="26" spans="1:6" ht="32.25" customHeight="1">
      <c r="A26" s="219" t="s">
        <v>356</v>
      </c>
      <c r="B26" s="227" t="s">
        <v>7</v>
      </c>
      <c r="C26" s="8" t="s">
        <v>7</v>
      </c>
      <c r="D26" s="506" t="s">
        <v>7</v>
      </c>
      <c r="E26" s="507" t="s">
        <v>7</v>
      </c>
      <c r="F26" s="507" t="s">
        <v>7</v>
      </c>
    </row>
    <row r="27" spans="1:6" ht="15">
      <c r="A27" s="219" t="s">
        <v>357</v>
      </c>
      <c r="B27" s="227" t="s">
        <v>7</v>
      </c>
      <c r="C27" s="8" t="s">
        <v>7</v>
      </c>
      <c r="D27" s="506" t="s">
        <v>7</v>
      </c>
      <c r="E27" s="507" t="s">
        <v>7</v>
      </c>
      <c r="F27" s="507" t="s">
        <v>7</v>
      </c>
    </row>
    <row r="28" spans="1:6" ht="15">
      <c r="A28" s="219" t="s">
        <v>358</v>
      </c>
      <c r="B28" s="227" t="s">
        <v>871</v>
      </c>
      <c r="C28" s="8">
        <v>1</v>
      </c>
      <c r="D28" s="506" t="s">
        <v>959</v>
      </c>
      <c r="E28" s="507" t="s">
        <v>960</v>
      </c>
      <c r="F28" s="507" t="s">
        <v>7</v>
      </c>
    </row>
    <row r="29" spans="1:6" ht="15">
      <c r="A29" s="219" t="s">
        <v>359</v>
      </c>
      <c r="B29" s="227" t="s">
        <v>7</v>
      </c>
      <c r="C29" s="227" t="s">
        <v>7</v>
      </c>
      <c r="D29" s="506" t="s">
        <v>7</v>
      </c>
      <c r="E29" s="507" t="s">
        <v>7</v>
      </c>
      <c r="F29" s="507" t="s">
        <v>7</v>
      </c>
    </row>
    <row r="30" spans="1:6" ht="15">
      <c r="A30" s="219" t="s">
        <v>360</v>
      </c>
      <c r="B30" s="227" t="s">
        <v>7</v>
      </c>
      <c r="C30" s="227" t="s">
        <v>7</v>
      </c>
      <c r="D30" s="506" t="s">
        <v>7</v>
      </c>
      <c r="E30" s="507" t="s">
        <v>7</v>
      </c>
      <c r="F30" s="507" t="s">
        <v>7</v>
      </c>
    </row>
    <row r="31" spans="1:6" ht="15">
      <c r="A31" s="219" t="s">
        <v>361</v>
      </c>
      <c r="B31" s="227" t="s">
        <v>7</v>
      </c>
      <c r="C31" s="227" t="s">
        <v>7</v>
      </c>
      <c r="D31" s="506" t="s">
        <v>7</v>
      </c>
      <c r="E31" s="507" t="s">
        <v>7</v>
      </c>
      <c r="F31" s="507" t="s">
        <v>7</v>
      </c>
    </row>
    <row r="32" spans="1:6" ht="15">
      <c r="A32" s="219" t="s">
        <v>362</v>
      </c>
      <c r="B32" s="227" t="s">
        <v>7</v>
      </c>
      <c r="C32" s="227" t="s">
        <v>7</v>
      </c>
      <c r="D32" s="506" t="s">
        <v>7</v>
      </c>
      <c r="E32" s="507" t="s">
        <v>7</v>
      </c>
      <c r="F32" s="507" t="s">
        <v>7</v>
      </c>
    </row>
    <row r="33" spans="1:6" ht="15">
      <c r="A33" s="219" t="s">
        <v>363</v>
      </c>
      <c r="B33" s="227" t="s">
        <v>7</v>
      </c>
      <c r="C33" s="227" t="s">
        <v>7</v>
      </c>
      <c r="D33" s="506" t="s">
        <v>7</v>
      </c>
      <c r="E33" s="507" t="s">
        <v>7</v>
      </c>
      <c r="F33" s="507" t="s">
        <v>7</v>
      </c>
    </row>
    <row r="34" spans="1:6" ht="15">
      <c r="A34" s="219" t="s">
        <v>364</v>
      </c>
      <c r="B34" s="227" t="s">
        <v>7</v>
      </c>
      <c r="C34" s="227" t="s">
        <v>7</v>
      </c>
      <c r="D34" s="506" t="s">
        <v>7</v>
      </c>
      <c r="E34" s="507" t="s">
        <v>7</v>
      </c>
      <c r="F34" s="507" t="s">
        <v>7</v>
      </c>
    </row>
    <row r="35" spans="1:6" ht="38.25">
      <c r="A35" s="219" t="s">
        <v>365</v>
      </c>
      <c r="B35" s="227" t="s">
        <v>961</v>
      </c>
      <c r="C35" s="227">
        <v>7</v>
      </c>
      <c r="D35" s="506" t="s">
        <v>962</v>
      </c>
      <c r="E35" s="507" t="s">
        <v>960</v>
      </c>
      <c r="F35" s="507" t="s">
        <v>7</v>
      </c>
    </row>
    <row r="36" spans="1:6" ht="15">
      <c r="A36" s="219" t="s">
        <v>366</v>
      </c>
      <c r="B36" s="227" t="s">
        <v>7</v>
      </c>
      <c r="C36" s="227" t="s">
        <v>7</v>
      </c>
      <c r="D36" s="506" t="s">
        <v>7</v>
      </c>
      <c r="E36" s="507" t="s">
        <v>7</v>
      </c>
      <c r="F36" s="507" t="s">
        <v>7</v>
      </c>
    </row>
    <row r="37" spans="1:6" ht="15">
      <c r="A37" s="219" t="s">
        <v>367</v>
      </c>
      <c r="B37" s="227" t="s">
        <v>7</v>
      </c>
      <c r="C37" s="227" t="s">
        <v>7</v>
      </c>
      <c r="D37" s="506" t="s">
        <v>7</v>
      </c>
      <c r="E37" s="507" t="s">
        <v>7</v>
      </c>
      <c r="F37" s="507" t="s">
        <v>7</v>
      </c>
    </row>
    <row r="38" spans="1:6" ht="63.75">
      <c r="A38" s="219" t="s">
        <v>49</v>
      </c>
      <c r="B38" s="227" t="s">
        <v>963</v>
      </c>
      <c r="C38" s="227">
        <v>17</v>
      </c>
      <c r="D38" s="506" t="s">
        <v>964</v>
      </c>
      <c r="E38" s="507" t="s">
        <v>965</v>
      </c>
      <c r="F38" s="507" t="s">
        <v>7</v>
      </c>
    </row>
    <row r="39" spans="1:6" ht="15">
      <c r="A39" s="227" t="s">
        <v>19</v>
      </c>
      <c r="B39" s="219"/>
      <c r="C39" s="219"/>
      <c r="D39" s="225"/>
      <c r="E39" s="226"/>
      <c r="F39" s="226"/>
    </row>
    <row r="43" spans="1:7" ht="15" customHeight="1">
      <c r="A43" s="182"/>
      <c r="B43" s="182"/>
      <c r="C43" s="182"/>
      <c r="D43" s="770" t="s">
        <v>13</v>
      </c>
      <c r="E43" s="770"/>
      <c r="F43" s="194"/>
      <c r="G43" s="183"/>
    </row>
    <row r="44" spans="1:7" ht="15" customHeight="1">
      <c r="A44" s="182"/>
      <c r="B44" s="182"/>
      <c r="C44" s="182"/>
      <c r="D44" s="770" t="s">
        <v>14</v>
      </c>
      <c r="E44" s="770"/>
      <c r="F44" s="183"/>
      <c r="G44" s="183"/>
    </row>
    <row r="45" spans="1:7" ht="15" customHeight="1">
      <c r="A45" s="182"/>
      <c r="B45" s="182"/>
      <c r="C45" s="182"/>
      <c r="D45" s="770" t="s">
        <v>89</v>
      </c>
      <c r="E45" s="770"/>
      <c r="F45" s="183"/>
      <c r="G45" s="183"/>
    </row>
    <row r="46" spans="1:7" ht="12.75">
      <c r="A46" s="182" t="s">
        <v>12</v>
      </c>
      <c r="C46" s="182"/>
      <c r="D46" s="184" t="s">
        <v>86</v>
      </c>
      <c r="E46" s="184"/>
      <c r="F46" s="184"/>
      <c r="G46" s="187"/>
    </row>
  </sheetData>
  <sheetProtection/>
  <mergeCells count="9">
    <mergeCell ref="D44:E44"/>
    <mergeCell ref="D45:E45"/>
    <mergeCell ref="A1:E1"/>
    <mergeCell ref="A2:F2"/>
    <mergeCell ref="A4:G4"/>
    <mergeCell ref="A19:G19"/>
    <mergeCell ref="D43:E43"/>
    <mergeCell ref="E20:F20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zoomScalePageLayoutView="0" workbookViewId="0" topLeftCell="A1">
      <selection activeCell="Q9" sqref="Q9"/>
    </sheetView>
  </sheetViews>
  <sheetFormatPr defaultColWidth="9.140625" defaultRowHeight="12.75"/>
  <sheetData>
    <row r="2" ht="12.75">
      <c r="B2" s="14"/>
    </row>
    <row r="4" spans="2:8" ht="12.75" customHeight="1">
      <c r="B4" s="882" t="s">
        <v>720</v>
      </c>
      <c r="C4" s="882"/>
      <c r="D4" s="882"/>
      <c r="E4" s="882"/>
      <c r="F4" s="882"/>
      <c r="G4" s="882"/>
      <c r="H4" s="882"/>
    </row>
    <row r="5" spans="2:8" ht="12.75" customHeight="1">
      <c r="B5" s="882"/>
      <c r="C5" s="882"/>
      <c r="D5" s="882"/>
      <c r="E5" s="882"/>
      <c r="F5" s="882"/>
      <c r="G5" s="882"/>
      <c r="H5" s="882"/>
    </row>
    <row r="6" spans="2:8" ht="12.75" customHeight="1">
      <c r="B6" s="882"/>
      <c r="C6" s="882"/>
      <c r="D6" s="882"/>
      <c r="E6" s="882"/>
      <c r="F6" s="882"/>
      <c r="G6" s="882"/>
      <c r="H6" s="882"/>
    </row>
    <row r="7" spans="2:8" ht="12.75" customHeight="1">
      <c r="B7" s="882"/>
      <c r="C7" s="882"/>
      <c r="D7" s="882"/>
      <c r="E7" s="882"/>
      <c r="F7" s="882"/>
      <c r="G7" s="882"/>
      <c r="H7" s="882"/>
    </row>
    <row r="8" spans="2:8" ht="12.75" customHeight="1">
      <c r="B8" s="882"/>
      <c r="C8" s="882"/>
      <c r="D8" s="882"/>
      <c r="E8" s="882"/>
      <c r="F8" s="882"/>
      <c r="G8" s="882"/>
      <c r="H8" s="882"/>
    </row>
    <row r="9" spans="2:8" ht="12.75" customHeight="1">
      <c r="B9" s="882"/>
      <c r="C9" s="882"/>
      <c r="D9" s="882"/>
      <c r="E9" s="882"/>
      <c r="F9" s="882"/>
      <c r="G9" s="882"/>
      <c r="H9" s="882"/>
    </row>
    <row r="10" spans="2:8" ht="12.75" customHeight="1">
      <c r="B10" s="882"/>
      <c r="C10" s="882"/>
      <c r="D10" s="882"/>
      <c r="E10" s="882"/>
      <c r="F10" s="882"/>
      <c r="G10" s="882"/>
      <c r="H10" s="882"/>
    </row>
    <row r="11" spans="2:8" ht="12.75" customHeight="1">
      <c r="B11" s="882"/>
      <c r="C11" s="882"/>
      <c r="D11" s="882"/>
      <c r="E11" s="882"/>
      <c r="F11" s="882"/>
      <c r="G11" s="882"/>
      <c r="H11" s="882"/>
    </row>
    <row r="12" spans="2:8" ht="12.75" customHeight="1">
      <c r="B12" s="882"/>
      <c r="C12" s="882"/>
      <c r="D12" s="882"/>
      <c r="E12" s="882"/>
      <c r="F12" s="882"/>
      <c r="G12" s="882"/>
      <c r="H12" s="882"/>
    </row>
    <row r="13" spans="2:8" ht="12.75" customHeight="1">
      <c r="B13" s="882"/>
      <c r="C13" s="882"/>
      <c r="D13" s="882"/>
      <c r="E13" s="882"/>
      <c r="F13" s="882"/>
      <c r="G13" s="882"/>
      <c r="H13" s="882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90" zoomScaleNormal="90" zoomScaleSheetLayoutView="100" zoomScalePageLayoutView="0" workbookViewId="0" topLeftCell="A6">
      <selection activeCell="Q9" sqref="Q9"/>
    </sheetView>
  </sheetViews>
  <sheetFormatPr defaultColWidth="9.140625" defaultRowHeight="12.75"/>
  <cols>
    <col min="1" max="1" width="4.7109375" style="41" customWidth="1"/>
    <col min="2" max="2" width="16.8515625" style="41" customWidth="1"/>
    <col min="3" max="3" width="11.7109375" style="41" customWidth="1"/>
    <col min="4" max="4" width="12.00390625" style="41" customWidth="1"/>
    <col min="5" max="5" width="12.140625" style="41" customWidth="1"/>
    <col min="6" max="6" width="17.421875" style="41" customWidth="1"/>
    <col min="7" max="7" width="12.421875" style="41" customWidth="1"/>
    <col min="8" max="8" width="16.00390625" style="41" customWidth="1"/>
    <col min="9" max="9" width="12.7109375" style="41" customWidth="1"/>
    <col min="10" max="10" width="15.00390625" style="41" customWidth="1"/>
    <col min="11" max="11" width="16.00390625" style="41" customWidth="1"/>
    <col min="12" max="12" width="11.8515625" style="41" customWidth="1"/>
    <col min="13" max="16384" width="9.140625" style="41" customWidth="1"/>
  </cols>
  <sheetData>
    <row r="1" spans="3:11" ht="15" customHeight="1">
      <c r="C1" s="567"/>
      <c r="D1" s="567"/>
      <c r="E1" s="567"/>
      <c r="F1" s="567"/>
      <c r="G1" s="567"/>
      <c r="H1" s="567"/>
      <c r="I1" s="133"/>
      <c r="J1" s="842" t="s">
        <v>551</v>
      </c>
      <c r="K1" s="842"/>
    </row>
    <row r="2" spans="1:11" s="48" customFormat="1" ht="19.5" customHeight="1">
      <c r="A2" s="886" t="s">
        <v>0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</row>
    <row r="3" spans="1:11" s="48" customFormat="1" ht="19.5" customHeight="1">
      <c r="A3" s="885" t="s">
        <v>656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</row>
    <row r="4" spans="1:11" s="48" customFormat="1" ht="14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48" customFormat="1" ht="18" customHeight="1">
      <c r="A5" s="813" t="s">
        <v>721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</row>
    <row r="6" spans="1:11" ht="15.75">
      <c r="A6" s="580" t="s">
        <v>919</v>
      </c>
      <c r="B6" s="580"/>
      <c r="C6" s="96"/>
      <c r="D6" s="96"/>
      <c r="E6" s="96"/>
      <c r="F6" s="96"/>
      <c r="G6" s="96"/>
      <c r="H6" s="96"/>
      <c r="I6" s="96"/>
      <c r="J6" s="96"/>
      <c r="K6" s="96"/>
    </row>
    <row r="7" spans="1:20" ht="29.25" customHeight="1">
      <c r="A7" s="883" t="s">
        <v>76</v>
      </c>
      <c r="B7" s="883" t="s">
        <v>77</v>
      </c>
      <c r="C7" s="883" t="s">
        <v>78</v>
      </c>
      <c r="D7" s="883" t="s">
        <v>162</v>
      </c>
      <c r="E7" s="883"/>
      <c r="F7" s="883"/>
      <c r="G7" s="883"/>
      <c r="H7" s="883"/>
      <c r="I7" s="605" t="s">
        <v>251</v>
      </c>
      <c r="J7" s="883" t="s">
        <v>79</v>
      </c>
      <c r="K7" s="883" t="s">
        <v>495</v>
      </c>
      <c r="L7" s="887" t="s">
        <v>80</v>
      </c>
      <c r="S7" s="47"/>
      <c r="T7" s="47"/>
    </row>
    <row r="8" spans="1:12" ht="33.75" customHeight="1">
      <c r="A8" s="883"/>
      <c r="B8" s="883"/>
      <c r="C8" s="883"/>
      <c r="D8" s="883" t="s">
        <v>81</v>
      </c>
      <c r="E8" s="883" t="s">
        <v>82</v>
      </c>
      <c r="F8" s="883"/>
      <c r="G8" s="883"/>
      <c r="H8" s="43" t="s">
        <v>83</v>
      </c>
      <c r="I8" s="884"/>
      <c r="J8" s="883"/>
      <c r="K8" s="883"/>
      <c r="L8" s="887"/>
    </row>
    <row r="9" spans="1:12" ht="30">
      <c r="A9" s="883"/>
      <c r="B9" s="883"/>
      <c r="C9" s="883"/>
      <c r="D9" s="883"/>
      <c r="E9" s="43" t="s">
        <v>84</v>
      </c>
      <c r="F9" s="43" t="s">
        <v>85</v>
      </c>
      <c r="G9" s="43" t="s">
        <v>19</v>
      </c>
      <c r="H9" s="43"/>
      <c r="I9" s="606"/>
      <c r="J9" s="883"/>
      <c r="K9" s="883"/>
      <c r="L9" s="887"/>
    </row>
    <row r="10" spans="1:12" s="127" customFormat="1" ht="16.5" customHeight="1">
      <c r="A10" s="126">
        <v>1</v>
      </c>
      <c r="B10" s="126">
        <v>2</v>
      </c>
      <c r="C10" s="126">
        <v>3</v>
      </c>
      <c r="D10" s="126">
        <v>4</v>
      </c>
      <c r="E10" s="126">
        <v>5</v>
      </c>
      <c r="F10" s="126">
        <v>6</v>
      </c>
      <c r="G10" s="126">
        <v>7</v>
      </c>
      <c r="H10" s="126">
        <v>8</v>
      </c>
      <c r="I10" s="126">
        <v>9</v>
      </c>
      <c r="J10" s="126">
        <v>10</v>
      </c>
      <c r="K10" s="126">
        <v>11</v>
      </c>
      <c r="L10" s="126">
        <v>12</v>
      </c>
    </row>
    <row r="11" spans="1:12" ht="16.5" customHeight="1">
      <c r="A11" s="50">
        <v>1</v>
      </c>
      <c r="B11" s="51" t="s">
        <v>722</v>
      </c>
      <c r="C11" s="45">
        <v>30</v>
      </c>
      <c r="D11" s="45">
        <v>0</v>
      </c>
      <c r="E11" s="45">
        <v>5</v>
      </c>
      <c r="F11" s="45">
        <v>3</v>
      </c>
      <c r="G11" s="45">
        <f>SUM(E11:F11)</f>
        <v>8</v>
      </c>
      <c r="H11" s="45">
        <f>D11+G11</f>
        <v>8</v>
      </c>
      <c r="I11" s="45">
        <f>C11-H11</f>
        <v>22</v>
      </c>
      <c r="J11" s="45">
        <v>18</v>
      </c>
      <c r="K11" s="45">
        <v>26</v>
      </c>
      <c r="L11" s="44"/>
    </row>
    <row r="12" spans="1:12" ht="16.5" customHeight="1">
      <c r="A12" s="50">
        <v>2</v>
      </c>
      <c r="B12" s="51" t="s">
        <v>723</v>
      </c>
      <c r="C12" s="45">
        <v>31</v>
      </c>
      <c r="D12" s="45">
        <v>0</v>
      </c>
      <c r="E12" s="45">
        <v>4</v>
      </c>
      <c r="F12" s="45">
        <v>2</v>
      </c>
      <c r="G12" s="45">
        <f aca="true" t="shared" si="0" ref="G12:G22">SUM(E12:F12)</f>
        <v>6</v>
      </c>
      <c r="H12" s="45">
        <f aca="true" t="shared" si="1" ref="H12:H22">D12+G12</f>
        <v>6</v>
      </c>
      <c r="I12" s="45">
        <f aca="true" t="shared" si="2" ref="I12:I22">C12-H12</f>
        <v>25</v>
      </c>
      <c r="J12" s="45">
        <v>24</v>
      </c>
      <c r="K12" s="45">
        <v>26</v>
      </c>
      <c r="L12" s="44"/>
    </row>
    <row r="13" spans="1:12" ht="16.5" customHeight="1">
      <c r="A13" s="50">
        <v>3</v>
      </c>
      <c r="B13" s="51" t="s">
        <v>724</v>
      </c>
      <c r="C13" s="45">
        <v>30</v>
      </c>
      <c r="D13" s="45">
        <v>0</v>
      </c>
      <c r="E13" s="45">
        <v>4</v>
      </c>
      <c r="F13" s="45">
        <v>1</v>
      </c>
      <c r="G13" s="45">
        <f t="shared" si="0"/>
        <v>5</v>
      </c>
      <c r="H13" s="45">
        <f t="shared" si="1"/>
        <v>5</v>
      </c>
      <c r="I13" s="45">
        <f t="shared" si="2"/>
        <v>25</v>
      </c>
      <c r="J13" s="45">
        <v>16</v>
      </c>
      <c r="K13" s="45">
        <v>26</v>
      </c>
      <c r="L13" s="44"/>
    </row>
    <row r="14" spans="1:12" ht="16.5" customHeight="1">
      <c r="A14" s="50">
        <v>4</v>
      </c>
      <c r="B14" s="51" t="s">
        <v>725</v>
      </c>
      <c r="C14" s="45">
        <v>31</v>
      </c>
      <c r="D14" s="45">
        <v>31</v>
      </c>
      <c r="E14" s="45">
        <v>0</v>
      </c>
      <c r="F14" s="45">
        <v>0</v>
      </c>
      <c r="G14" s="45">
        <f t="shared" si="0"/>
        <v>0</v>
      </c>
      <c r="H14" s="45">
        <f t="shared" si="1"/>
        <v>31</v>
      </c>
      <c r="I14" s="45">
        <f t="shared" si="2"/>
        <v>0</v>
      </c>
      <c r="J14" s="45">
        <v>0</v>
      </c>
      <c r="K14" s="45">
        <v>26</v>
      </c>
      <c r="L14" s="44"/>
    </row>
    <row r="15" spans="1:12" ht="16.5" customHeight="1">
      <c r="A15" s="50">
        <v>5</v>
      </c>
      <c r="B15" s="51" t="s">
        <v>726</v>
      </c>
      <c r="C15" s="45">
        <v>31</v>
      </c>
      <c r="D15" s="45">
        <v>0</v>
      </c>
      <c r="E15" s="45">
        <v>4</v>
      </c>
      <c r="F15" s="45">
        <v>3</v>
      </c>
      <c r="G15" s="45">
        <f t="shared" si="0"/>
        <v>7</v>
      </c>
      <c r="H15" s="45">
        <f t="shared" si="1"/>
        <v>7</v>
      </c>
      <c r="I15" s="45">
        <f t="shared" si="2"/>
        <v>24</v>
      </c>
      <c r="J15" s="45">
        <v>24</v>
      </c>
      <c r="K15" s="45">
        <v>26</v>
      </c>
      <c r="L15" s="44"/>
    </row>
    <row r="16" spans="1:12" s="49" customFormat="1" ht="16.5" customHeight="1">
      <c r="A16" s="50">
        <v>6</v>
      </c>
      <c r="B16" s="51" t="s">
        <v>727</v>
      </c>
      <c r="C16" s="50">
        <v>30</v>
      </c>
      <c r="D16" s="50">
        <v>0</v>
      </c>
      <c r="E16" s="50">
        <v>5</v>
      </c>
      <c r="F16" s="50">
        <v>3</v>
      </c>
      <c r="G16" s="45">
        <f t="shared" si="0"/>
        <v>8</v>
      </c>
      <c r="H16" s="45">
        <f t="shared" si="1"/>
        <v>8</v>
      </c>
      <c r="I16" s="45">
        <f t="shared" si="2"/>
        <v>22</v>
      </c>
      <c r="J16" s="50">
        <v>19</v>
      </c>
      <c r="K16" s="45">
        <v>26</v>
      </c>
      <c r="L16" s="51"/>
    </row>
    <row r="17" spans="1:12" s="49" customFormat="1" ht="16.5" customHeight="1">
      <c r="A17" s="50">
        <v>7</v>
      </c>
      <c r="B17" s="51" t="s">
        <v>728</v>
      </c>
      <c r="C17" s="50">
        <v>31</v>
      </c>
      <c r="D17" s="50">
        <v>0</v>
      </c>
      <c r="E17" s="50">
        <v>4</v>
      </c>
      <c r="F17" s="50">
        <v>5</v>
      </c>
      <c r="G17" s="45">
        <f t="shared" si="0"/>
        <v>9</v>
      </c>
      <c r="H17" s="45">
        <f t="shared" si="1"/>
        <v>9</v>
      </c>
      <c r="I17" s="45">
        <f t="shared" si="2"/>
        <v>22</v>
      </c>
      <c r="J17" s="50">
        <v>10</v>
      </c>
      <c r="K17" s="45">
        <v>26</v>
      </c>
      <c r="L17" s="51"/>
    </row>
    <row r="18" spans="1:12" s="49" customFormat="1" ht="16.5" customHeight="1">
      <c r="A18" s="50">
        <v>8</v>
      </c>
      <c r="B18" s="51" t="s">
        <v>729</v>
      </c>
      <c r="C18" s="50">
        <v>30</v>
      </c>
      <c r="D18" s="50">
        <v>0</v>
      </c>
      <c r="E18" s="50">
        <v>4</v>
      </c>
      <c r="F18" s="50">
        <v>4</v>
      </c>
      <c r="G18" s="45">
        <f t="shared" si="0"/>
        <v>8</v>
      </c>
      <c r="H18" s="45">
        <f t="shared" si="1"/>
        <v>8</v>
      </c>
      <c r="I18" s="45">
        <f t="shared" si="2"/>
        <v>22</v>
      </c>
      <c r="J18" s="50">
        <v>20</v>
      </c>
      <c r="K18" s="45">
        <v>26</v>
      </c>
      <c r="L18" s="51"/>
    </row>
    <row r="19" spans="1:12" s="49" customFormat="1" ht="16.5" customHeight="1">
      <c r="A19" s="50">
        <v>9</v>
      </c>
      <c r="B19" s="51" t="s">
        <v>730</v>
      </c>
      <c r="C19" s="50">
        <v>31</v>
      </c>
      <c r="D19" s="50">
        <v>0</v>
      </c>
      <c r="E19" s="50">
        <v>5</v>
      </c>
      <c r="F19" s="50">
        <v>1</v>
      </c>
      <c r="G19" s="45">
        <f t="shared" si="0"/>
        <v>6</v>
      </c>
      <c r="H19" s="45">
        <f t="shared" si="1"/>
        <v>6</v>
      </c>
      <c r="I19" s="45">
        <f t="shared" si="2"/>
        <v>25</v>
      </c>
      <c r="J19" s="50">
        <v>14</v>
      </c>
      <c r="K19" s="45">
        <v>26</v>
      </c>
      <c r="L19" s="51"/>
    </row>
    <row r="20" spans="1:12" s="49" customFormat="1" ht="16.5" customHeight="1">
      <c r="A20" s="50">
        <v>10</v>
      </c>
      <c r="B20" s="51" t="s">
        <v>731</v>
      </c>
      <c r="C20" s="50">
        <v>31</v>
      </c>
      <c r="D20" s="50">
        <v>0</v>
      </c>
      <c r="E20" s="50">
        <v>4</v>
      </c>
      <c r="F20" s="50">
        <v>5</v>
      </c>
      <c r="G20" s="45">
        <f t="shared" si="0"/>
        <v>9</v>
      </c>
      <c r="H20" s="45">
        <f t="shared" si="1"/>
        <v>9</v>
      </c>
      <c r="I20" s="45">
        <f t="shared" si="2"/>
        <v>22</v>
      </c>
      <c r="J20" s="50">
        <v>20</v>
      </c>
      <c r="K20" s="45">
        <v>26</v>
      </c>
      <c r="L20" s="51"/>
    </row>
    <row r="21" spans="1:12" s="49" customFormat="1" ht="16.5" customHeight="1">
      <c r="A21" s="50">
        <v>11</v>
      </c>
      <c r="B21" s="51" t="s">
        <v>732</v>
      </c>
      <c r="C21" s="50">
        <v>28</v>
      </c>
      <c r="D21" s="50">
        <v>0</v>
      </c>
      <c r="E21" s="50">
        <v>4</v>
      </c>
      <c r="F21" s="50">
        <v>0</v>
      </c>
      <c r="G21" s="45">
        <f t="shared" si="0"/>
        <v>4</v>
      </c>
      <c r="H21" s="45">
        <f t="shared" si="1"/>
        <v>4</v>
      </c>
      <c r="I21" s="45">
        <f t="shared" si="2"/>
        <v>24</v>
      </c>
      <c r="J21" s="50">
        <v>21</v>
      </c>
      <c r="K21" s="45">
        <v>26</v>
      </c>
      <c r="L21" s="51"/>
    </row>
    <row r="22" spans="1:12" s="49" customFormat="1" ht="16.5" customHeight="1">
      <c r="A22" s="50">
        <v>12</v>
      </c>
      <c r="B22" s="51" t="s">
        <v>733</v>
      </c>
      <c r="C22" s="50">
        <v>31</v>
      </c>
      <c r="D22" s="50">
        <v>0</v>
      </c>
      <c r="E22" s="50">
        <v>5</v>
      </c>
      <c r="F22" s="50">
        <v>2</v>
      </c>
      <c r="G22" s="45">
        <f t="shared" si="0"/>
        <v>7</v>
      </c>
      <c r="H22" s="45">
        <f t="shared" si="1"/>
        <v>7</v>
      </c>
      <c r="I22" s="45">
        <f t="shared" si="2"/>
        <v>24</v>
      </c>
      <c r="J22" s="50">
        <v>24</v>
      </c>
      <c r="K22" s="45">
        <v>26</v>
      </c>
      <c r="L22" s="51"/>
    </row>
    <row r="23" spans="1:12" s="49" customFormat="1" ht="16.5" customHeight="1">
      <c r="A23" s="51"/>
      <c r="B23" s="52" t="s">
        <v>19</v>
      </c>
      <c r="C23" s="50">
        <f>SUM(C11:C22)</f>
        <v>365</v>
      </c>
      <c r="D23" s="50">
        <f aca="true" t="shared" si="3" ref="D23:I23">SUM(D11:D22)</f>
        <v>31</v>
      </c>
      <c r="E23" s="50">
        <f t="shared" si="3"/>
        <v>48</v>
      </c>
      <c r="F23" s="50">
        <f t="shared" si="3"/>
        <v>29</v>
      </c>
      <c r="G23" s="50">
        <f t="shared" si="3"/>
        <v>77</v>
      </c>
      <c r="H23" s="50">
        <f t="shared" si="3"/>
        <v>108</v>
      </c>
      <c r="I23" s="50">
        <f t="shared" si="3"/>
        <v>257</v>
      </c>
      <c r="J23" s="50">
        <f>SUM(J11:J22)</f>
        <v>210</v>
      </c>
      <c r="K23" s="50">
        <f>SUM(K11:K22)</f>
        <v>312</v>
      </c>
      <c r="L23" s="51"/>
    </row>
    <row r="24" spans="1:11" s="49" customFormat="1" ht="11.25" customHeight="1">
      <c r="A24" s="53"/>
      <c r="B24" s="54"/>
      <c r="C24" s="55"/>
      <c r="D24" s="53"/>
      <c r="E24" s="53"/>
      <c r="F24" s="53"/>
      <c r="G24" s="53"/>
      <c r="H24" s="53"/>
      <c r="I24" s="53"/>
      <c r="J24" s="53"/>
      <c r="K24" s="53"/>
    </row>
    <row r="25" spans="1:10" ht="15">
      <c r="A25" s="46" t="s">
        <v>110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1" ht="15">
      <c r="A28" s="46" t="s">
        <v>12</v>
      </c>
      <c r="B28" s="46"/>
      <c r="C28" s="46"/>
      <c r="D28" s="46"/>
      <c r="E28" s="46"/>
      <c r="F28" s="46"/>
      <c r="G28" s="46"/>
      <c r="H28" s="46"/>
      <c r="I28" s="46"/>
      <c r="J28" s="888" t="s">
        <v>13</v>
      </c>
      <c r="K28" s="888"/>
    </row>
    <row r="29" spans="1:11" ht="15">
      <c r="A29" s="889" t="s">
        <v>14</v>
      </c>
      <c r="B29" s="889"/>
      <c r="C29" s="889"/>
      <c r="D29" s="889"/>
      <c r="E29" s="889"/>
      <c r="F29" s="889"/>
      <c r="G29" s="889"/>
      <c r="H29" s="889"/>
      <c r="I29" s="889"/>
      <c r="J29" s="889"/>
      <c r="K29" s="889"/>
    </row>
    <row r="30" spans="1:11" ht="15">
      <c r="A30" s="889" t="s">
        <v>20</v>
      </c>
      <c r="B30" s="889"/>
      <c r="C30" s="889"/>
      <c r="D30" s="889"/>
      <c r="E30" s="889"/>
      <c r="F30" s="889"/>
      <c r="G30" s="889"/>
      <c r="H30" s="889"/>
      <c r="I30" s="889"/>
      <c r="J30" s="889"/>
      <c r="K30" s="889"/>
    </row>
    <row r="31" spans="1:11" ht="15">
      <c r="A31" s="46"/>
      <c r="B31" s="46"/>
      <c r="C31" s="46"/>
      <c r="D31" s="46"/>
      <c r="E31" s="46"/>
      <c r="F31" s="46"/>
      <c r="G31" s="46"/>
      <c r="H31" s="46" t="s">
        <v>86</v>
      </c>
      <c r="I31" s="46"/>
      <c r="J31" s="46"/>
      <c r="K31" s="46"/>
    </row>
  </sheetData>
  <sheetProtection/>
  <mergeCells count="19"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100" zoomScalePageLayoutView="0" workbookViewId="0" topLeftCell="A1">
      <selection activeCell="Q9" sqref="Q9"/>
    </sheetView>
  </sheetViews>
  <sheetFormatPr defaultColWidth="9.140625" defaultRowHeight="12.75"/>
  <cols>
    <col min="1" max="1" width="4.7109375" style="41" customWidth="1"/>
    <col min="2" max="2" width="14.7109375" style="41" customWidth="1"/>
    <col min="3" max="3" width="11.7109375" style="41" customWidth="1"/>
    <col min="4" max="4" width="12.00390625" style="41" customWidth="1"/>
    <col min="5" max="5" width="11.8515625" style="41" customWidth="1"/>
    <col min="6" max="6" width="18.8515625" style="41" customWidth="1"/>
    <col min="7" max="7" width="10.140625" style="41" customWidth="1"/>
    <col min="8" max="8" width="14.7109375" style="41" customWidth="1"/>
    <col min="9" max="9" width="15.28125" style="41" customWidth="1"/>
    <col min="10" max="10" width="14.7109375" style="41" customWidth="1"/>
    <col min="11" max="11" width="11.8515625" style="41" customWidth="1"/>
    <col min="12" max="16384" width="9.140625" style="41" customWidth="1"/>
  </cols>
  <sheetData>
    <row r="1" spans="3:10" ht="15" customHeight="1">
      <c r="C1" s="567"/>
      <c r="D1" s="567"/>
      <c r="E1" s="567"/>
      <c r="F1" s="567"/>
      <c r="G1" s="567"/>
      <c r="H1" s="567"/>
      <c r="I1" s="133"/>
      <c r="J1" s="34" t="s">
        <v>552</v>
      </c>
    </row>
    <row r="2" spans="1:10" s="48" customFormat="1" ht="19.5" customHeight="1">
      <c r="A2" s="886" t="s">
        <v>0</v>
      </c>
      <c r="B2" s="886"/>
      <c r="C2" s="886"/>
      <c r="D2" s="886"/>
      <c r="E2" s="886"/>
      <c r="F2" s="886"/>
      <c r="G2" s="886"/>
      <c r="H2" s="886"/>
      <c r="I2" s="886"/>
      <c r="J2" s="886"/>
    </row>
    <row r="3" spans="1:10" s="48" customFormat="1" ht="19.5" customHeight="1">
      <c r="A3" s="885" t="s">
        <v>656</v>
      </c>
      <c r="B3" s="885"/>
      <c r="C3" s="885"/>
      <c r="D3" s="885"/>
      <c r="E3" s="885"/>
      <c r="F3" s="885"/>
      <c r="G3" s="885"/>
      <c r="H3" s="885"/>
      <c r="I3" s="885"/>
      <c r="J3" s="885"/>
    </row>
    <row r="4" spans="1:10" s="48" customFormat="1" ht="14.25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s="48" customFormat="1" ht="18" customHeight="1">
      <c r="A5" s="813" t="s">
        <v>734</v>
      </c>
      <c r="B5" s="813"/>
      <c r="C5" s="813"/>
      <c r="D5" s="813"/>
      <c r="E5" s="813"/>
      <c r="F5" s="813"/>
      <c r="G5" s="813"/>
      <c r="H5" s="813"/>
      <c r="I5" s="813"/>
      <c r="J5" s="813"/>
    </row>
    <row r="6" spans="1:10" ht="15.75">
      <c r="A6" s="580" t="s">
        <v>919</v>
      </c>
      <c r="B6" s="580"/>
      <c r="C6" s="116"/>
      <c r="D6" s="116"/>
      <c r="E6" s="116"/>
      <c r="F6" s="116"/>
      <c r="G6" s="116"/>
      <c r="H6" s="116"/>
      <c r="I6" s="132"/>
      <c r="J6" s="132"/>
    </row>
    <row r="7" spans="1:11" ht="29.25" customHeight="1">
      <c r="A7" s="883" t="s">
        <v>76</v>
      </c>
      <c r="B7" s="883" t="s">
        <v>77</v>
      </c>
      <c r="C7" s="883" t="s">
        <v>78</v>
      </c>
      <c r="D7" s="883" t="s">
        <v>163</v>
      </c>
      <c r="E7" s="883"/>
      <c r="F7" s="883"/>
      <c r="G7" s="883"/>
      <c r="H7" s="883"/>
      <c r="I7" s="605" t="s">
        <v>251</v>
      </c>
      <c r="J7" s="883" t="s">
        <v>79</v>
      </c>
      <c r="K7" s="883" t="s">
        <v>232</v>
      </c>
    </row>
    <row r="8" spans="1:19" ht="33.75" customHeight="1">
      <c r="A8" s="883"/>
      <c r="B8" s="883"/>
      <c r="C8" s="883"/>
      <c r="D8" s="883" t="s">
        <v>81</v>
      </c>
      <c r="E8" s="883" t="s">
        <v>82</v>
      </c>
      <c r="F8" s="883"/>
      <c r="G8" s="883"/>
      <c r="H8" s="605" t="s">
        <v>83</v>
      </c>
      <c r="I8" s="884"/>
      <c r="J8" s="883"/>
      <c r="K8" s="883"/>
      <c r="R8" s="47"/>
      <c r="S8" s="47"/>
    </row>
    <row r="9" spans="1:11" ht="33.75" customHeight="1">
      <c r="A9" s="883"/>
      <c r="B9" s="883"/>
      <c r="C9" s="883"/>
      <c r="D9" s="883"/>
      <c r="E9" s="43" t="s">
        <v>84</v>
      </c>
      <c r="F9" s="43" t="s">
        <v>85</v>
      </c>
      <c r="G9" s="43" t="s">
        <v>19</v>
      </c>
      <c r="H9" s="606"/>
      <c r="I9" s="606"/>
      <c r="J9" s="883"/>
      <c r="K9" s="883"/>
    </row>
    <row r="10" spans="1:11" s="49" customFormat="1" ht="16.5" customHeigh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</row>
    <row r="11" spans="1:11" ht="16.5" customHeight="1">
      <c r="A11" s="50">
        <v>1</v>
      </c>
      <c r="B11" s="51" t="s">
        <v>722</v>
      </c>
      <c r="C11" s="45">
        <v>30</v>
      </c>
      <c r="D11" s="45">
        <v>0</v>
      </c>
      <c r="E11" s="45">
        <v>5</v>
      </c>
      <c r="F11" s="45">
        <v>3</v>
      </c>
      <c r="G11" s="45">
        <v>8</v>
      </c>
      <c r="H11" s="45">
        <f>D11+G11</f>
        <v>8</v>
      </c>
      <c r="I11" s="45">
        <f>C11-H11</f>
        <v>22</v>
      </c>
      <c r="J11" s="45">
        <v>19</v>
      </c>
      <c r="K11" s="44"/>
    </row>
    <row r="12" spans="1:11" ht="16.5" customHeight="1">
      <c r="A12" s="50">
        <v>2</v>
      </c>
      <c r="B12" s="51" t="s">
        <v>723</v>
      </c>
      <c r="C12" s="45">
        <v>31</v>
      </c>
      <c r="D12" s="45">
        <v>0</v>
      </c>
      <c r="E12" s="45">
        <v>4</v>
      </c>
      <c r="F12" s="45">
        <v>2</v>
      </c>
      <c r="G12" s="45">
        <v>6</v>
      </c>
      <c r="H12" s="45">
        <f aca="true" t="shared" si="0" ref="H12:H22">D12+G12</f>
        <v>6</v>
      </c>
      <c r="I12" s="45">
        <f aca="true" t="shared" si="1" ref="I12:I22">C12-H12</f>
        <v>25</v>
      </c>
      <c r="J12" s="45">
        <v>24</v>
      </c>
      <c r="K12" s="44"/>
    </row>
    <row r="13" spans="1:11" ht="16.5" customHeight="1">
      <c r="A13" s="50">
        <v>3</v>
      </c>
      <c r="B13" s="51" t="s">
        <v>724</v>
      </c>
      <c r="C13" s="45">
        <v>30</v>
      </c>
      <c r="D13" s="45">
        <v>0</v>
      </c>
      <c r="E13" s="45">
        <v>4</v>
      </c>
      <c r="F13" s="45">
        <v>1</v>
      </c>
      <c r="G13" s="45">
        <v>5</v>
      </c>
      <c r="H13" s="45">
        <f t="shared" si="0"/>
        <v>5</v>
      </c>
      <c r="I13" s="45">
        <f t="shared" si="1"/>
        <v>25</v>
      </c>
      <c r="J13" s="45">
        <v>20</v>
      </c>
      <c r="K13" s="44"/>
    </row>
    <row r="14" spans="1:11" ht="16.5" customHeight="1">
      <c r="A14" s="50">
        <v>4</v>
      </c>
      <c r="B14" s="51" t="s">
        <v>725</v>
      </c>
      <c r="C14" s="45">
        <v>31</v>
      </c>
      <c r="D14" s="45">
        <v>31</v>
      </c>
      <c r="E14" s="45">
        <v>0</v>
      </c>
      <c r="F14" s="45">
        <v>0</v>
      </c>
      <c r="G14" s="45">
        <v>0</v>
      </c>
      <c r="H14" s="45">
        <f t="shared" si="0"/>
        <v>31</v>
      </c>
      <c r="I14" s="45">
        <f t="shared" si="1"/>
        <v>0</v>
      </c>
      <c r="J14" s="45">
        <v>0</v>
      </c>
      <c r="K14" s="44"/>
    </row>
    <row r="15" spans="1:11" ht="16.5" customHeight="1">
      <c r="A15" s="50">
        <v>5</v>
      </c>
      <c r="B15" s="51" t="s">
        <v>726</v>
      </c>
      <c r="C15" s="45">
        <v>31</v>
      </c>
      <c r="D15" s="45">
        <v>0</v>
      </c>
      <c r="E15" s="45">
        <v>4</v>
      </c>
      <c r="F15" s="45">
        <v>3</v>
      </c>
      <c r="G15" s="45">
        <v>7</v>
      </c>
      <c r="H15" s="45">
        <f t="shared" si="0"/>
        <v>7</v>
      </c>
      <c r="I15" s="45">
        <f t="shared" si="1"/>
        <v>24</v>
      </c>
      <c r="J15" s="45">
        <v>24</v>
      </c>
      <c r="K15" s="44"/>
    </row>
    <row r="16" spans="1:11" s="49" customFormat="1" ht="16.5" customHeight="1">
      <c r="A16" s="50">
        <v>6</v>
      </c>
      <c r="B16" s="51" t="s">
        <v>727</v>
      </c>
      <c r="C16" s="50">
        <v>30</v>
      </c>
      <c r="D16" s="50">
        <v>0</v>
      </c>
      <c r="E16" s="50">
        <v>5</v>
      </c>
      <c r="F16" s="50">
        <v>3</v>
      </c>
      <c r="G16" s="50">
        <v>8</v>
      </c>
      <c r="H16" s="45">
        <f t="shared" si="0"/>
        <v>8</v>
      </c>
      <c r="I16" s="45">
        <f t="shared" si="1"/>
        <v>22</v>
      </c>
      <c r="J16" s="50">
        <v>19</v>
      </c>
      <c r="K16" s="44"/>
    </row>
    <row r="17" spans="1:11" s="49" customFormat="1" ht="16.5" customHeight="1">
      <c r="A17" s="50">
        <v>7</v>
      </c>
      <c r="B17" s="51" t="s">
        <v>728</v>
      </c>
      <c r="C17" s="50">
        <v>31</v>
      </c>
      <c r="D17" s="50">
        <v>0</v>
      </c>
      <c r="E17" s="50">
        <v>4</v>
      </c>
      <c r="F17" s="50">
        <v>5</v>
      </c>
      <c r="G17" s="50">
        <v>9</v>
      </c>
      <c r="H17" s="45">
        <f t="shared" si="0"/>
        <v>9</v>
      </c>
      <c r="I17" s="45">
        <f t="shared" si="1"/>
        <v>22</v>
      </c>
      <c r="J17" s="50">
        <v>10</v>
      </c>
      <c r="K17" s="44"/>
    </row>
    <row r="18" spans="1:11" s="49" customFormat="1" ht="16.5" customHeight="1">
      <c r="A18" s="50">
        <v>8</v>
      </c>
      <c r="B18" s="51" t="s">
        <v>729</v>
      </c>
      <c r="C18" s="50">
        <v>30</v>
      </c>
      <c r="D18" s="50">
        <v>0</v>
      </c>
      <c r="E18" s="50">
        <v>4</v>
      </c>
      <c r="F18" s="50">
        <v>4</v>
      </c>
      <c r="G18" s="50">
        <v>8</v>
      </c>
      <c r="H18" s="45">
        <f t="shared" si="0"/>
        <v>8</v>
      </c>
      <c r="I18" s="45">
        <f t="shared" si="1"/>
        <v>22</v>
      </c>
      <c r="J18" s="50">
        <v>21</v>
      </c>
      <c r="K18" s="44"/>
    </row>
    <row r="19" spans="1:11" s="49" customFormat="1" ht="16.5" customHeight="1">
      <c r="A19" s="50">
        <v>9</v>
      </c>
      <c r="B19" s="51" t="s">
        <v>730</v>
      </c>
      <c r="C19" s="50">
        <v>31</v>
      </c>
      <c r="D19" s="50">
        <v>0</v>
      </c>
      <c r="E19" s="50">
        <v>5</v>
      </c>
      <c r="F19" s="50">
        <v>1</v>
      </c>
      <c r="G19" s="50">
        <v>6</v>
      </c>
      <c r="H19" s="45">
        <f t="shared" si="0"/>
        <v>6</v>
      </c>
      <c r="I19" s="45">
        <f t="shared" si="1"/>
        <v>25</v>
      </c>
      <c r="J19" s="50">
        <v>16</v>
      </c>
      <c r="K19" s="44"/>
    </row>
    <row r="20" spans="1:11" s="49" customFormat="1" ht="16.5" customHeight="1">
      <c r="A20" s="50">
        <v>10</v>
      </c>
      <c r="B20" s="51" t="s">
        <v>731</v>
      </c>
      <c r="C20" s="50">
        <v>31</v>
      </c>
      <c r="D20" s="50">
        <v>0</v>
      </c>
      <c r="E20" s="50">
        <v>4</v>
      </c>
      <c r="F20" s="50">
        <v>5</v>
      </c>
      <c r="G20" s="50">
        <v>9</v>
      </c>
      <c r="H20" s="45">
        <f t="shared" si="0"/>
        <v>9</v>
      </c>
      <c r="I20" s="45">
        <f t="shared" si="1"/>
        <v>22</v>
      </c>
      <c r="J20" s="50">
        <v>21</v>
      </c>
      <c r="K20" s="44"/>
    </row>
    <row r="21" spans="1:11" s="49" customFormat="1" ht="16.5" customHeight="1">
      <c r="A21" s="50">
        <v>11</v>
      </c>
      <c r="B21" s="51" t="s">
        <v>732</v>
      </c>
      <c r="C21" s="50">
        <v>28</v>
      </c>
      <c r="D21" s="50">
        <v>0</v>
      </c>
      <c r="E21" s="50">
        <v>4</v>
      </c>
      <c r="F21" s="50">
        <v>0</v>
      </c>
      <c r="G21" s="50">
        <v>4</v>
      </c>
      <c r="H21" s="45">
        <f t="shared" si="0"/>
        <v>4</v>
      </c>
      <c r="I21" s="45">
        <f t="shared" si="1"/>
        <v>24</v>
      </c>
      <c r="J21" s="50">
        <v>22</v>
      </c>
      <c r="K21" s="44"/>
    </row>
    <row r="22" spans="1:11" s="49" customFormat="1" ht="16.5" customHeight="1">
      <c r="A22" s="50">
        <v>12</v>
      </c>
      <c r="B22" s="51" t="s">
        <v>733</v>
      </c>
      <c r="C22" s="50">
        <v>31</v>
      </c>
      <c r="D22" s="50">
        <v>0</v>
      </c>
      <c r="E22" s="50">
        <v>5</v>
      </c>
      <c r="F22" s="50">
        <v>2</v>
      </c>
      <c r="G22" s="50">
        <v>7</v>
      </c>
      <c r="H22" s="45">
        <f t="shared" si="0"/>
        <v>7</v>
      </c>
      <c r="I22" s="45">
        <f t="shared" si="1"/>
        <v>24</v>
      </c>
      <c r="J22" s="50">
        <v>24</v>
      </c>
      <c r="K22" s="51"/>
    </row>
    <row r="23" spans="1:11" s="49" customFormat="1" ht="16.5" customHeight="1">
      <c r="A23" s="51"/>
      <c r="B23" s="52" t="s">
        <v>19</v>
      </c>
      <c r="C23" s="50">
        <f>SUM(C11:C22)</f>
        <v>365</v>
      </c>
      <c r="D23" s="50">
        <f aca="true" t="shared" si="2" ref="D23:I23">SUM(D11:D22)</f>
        <v>31</v>
      </c>
      <c r="E23" s="50">
        <f t="shared" si="2"/>
        <v>48</v>
      </c>
      <c r="F23" s="50">
        <f t="shared" si="2"/>
        <v>29</v>
      </c>
      <c r="G23" s="50">
        <f t="shared" si="2"/>
        <v>77</v>
      </c>
      <c r="H23" s="50">
        <f t="shared" si="2"/>
        <v>108</v>
      </c>
      <c r="I23" s="50">
        <f t="shared" si="2"/>
        <v>257</v>
      </c>
      <c r="J23" s="50">
        <f>SUM(J11:J22)</f>
        <v>220</v>
      </c>
      <c r="K23" s="50"/>
    </row>
    <row r="24" spans="1:11" s="49" customFormat="1" ht="11.25" customHeight="1">
      <c r="A24" s="53"/>
      <c r="B24" s="54"/>
      <c r="C24" s="55"/>
      <c r="D24" s="53"/>
      <c r="E24" s="53"/>
      <c r="F24" s="53"/>
      <c r="G24" s="53"/>
      <c r="H24" s="53"/>
      <c r="I24" s="53"/>
      <c r="J24" s="53"/>
      <c r="K24" s="53"/>
    </row>
    <row r="25" spans="1:10" ht="15">
      <c r="A25" s="46" t="s">
        <v>110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ht="14.25">
      <c r="D28" s="41" t="s">
        <v>11</v>
      </c>
    </row>
    <row r="29" spans="1:10" ht="15">
      <c r="A29" s="46" t="s">
        <v>12</v>
      </c>
      <c r="B29" s="46"/>
      <c r="C29" s="46"/>
      <c r="D29" s="46"/>
      <c r="E29" s="46"/>
      <c r="F29" s="46"/>
      <c r="G29" s="46"/>
      <c r="H29" s="46"/>
      <c r="I29" s="46"/>
      <c r="J29" s="130" t="s">
        <v>13</v>
      </c>
    </row>
    <row r="30" spans="1:10" ht="15">
      <c r="A30" s="889" t="s">
        <v>14</v>
      </c>
      <c r="B30" s="889"/>
      <c r="C30" s="889"/>
      <c r="D30" s="889"/>
      <c r="E30" s="889"/>
      <c r="F30" s="889"/>
      <c r="G30" s="889"/>
      <c r="H30" s="889"/>
      <c r="I30" s="889"/>
      <c r="J30" s="889"/>
    </row>
    <row r="31" spans="1:10" ht="15">
      <c r="A31" s="889" t="s">
        <v>20</v>
      </c>
      <c r="B31" s="889"/>
      <c r="C31" s="889"/>
      <c r="D31" s="889"/>
      <c r="E31" s="889"/>
      <c r="F31" s="889"/>
      <c r="G31" s="889"/>
      <c r="H31" s="889"/>
      <c r="I31" s="889"/>
      <c r="J31" s="889"/>
    </row>
    <row r="32" spans="1:10" ht="15">
      <c r="A32" s="46"/>
      <c r="B32" s="46"/>
      <c r="C32" s="46"/>
      <c r="D32" s="46"/>
      <c r="E32" s="46"/>
      <c r="F32" s="46"/>
      <c r="G32" s="46"/>
      <c r="H32" s="46" t="s">
        <v>86</v>
      </c>
      <c r="I32" s="46"/>
      <c r="J32" s="46"/>
    </row>
  </sheetData>
  <sheetProtection/>
  <mergeCells count="17"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1">
      <selection activeCell="I47" sqref="I47"/>
    </sheetView>
  </sheetViews>
  <sheetFormatPr defaultColWidth="9.140625" defaultRowHeight="12.75"/>
  <cols>
    <col min="9" max="9" width="10.140625" style="0" customWidth="1"/>
    <col min="10" max="10" width="9.7109375" style="0" customWidth="1"/>
    <col min="13" max="13" width="9.7109375" style="0" customWidth="1"/>
  </cols>
  <sheetData>
    <row r="1" spans="1:17" ht="15">
      <c r="A1" s="243"/>
      <c r="B1" s="243"/>
      <c r="C1" s="243"/>
      <c r="D1" s="243"/>
      <c r="E1" s="243"/>
      <c r="F1" s="243"/>
      <c r="G1" s="890"/>
      <c r="H1" s="890"/>
      <c r="I1" s="890"/>
      <c r="J1" s="243"/>
      <c r="K1" s="243"/>
      <c r="L1" s="243"/>
      <c r="M1" s="243"/>
      <c r="N1" s="243"/>
      <c r="O1" s="243"/>
      <c r="P1" s="243"/>
      <c r="Q1" s="519" t="s">
        <v>553</v>
      </c>
    </row>
    <row r="2" spans="1:17" ht="15.75">
      <c r="A2" s="891" t="s">
        <v>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</row>
    <row r="3" spans="1:17" ht="18">
      <c r="A3" s="892" t="s">
        <v>656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</row>
    <row r="4" spans="1:17" ht="12.75">
      <c r="A4" s="893" t="s">
        <v>741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</row>
    <row r="5" spans="1:17" ht="12.75">
      <c r="A5" s="893"/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</row>
    <row r="6" spans="1:17" ht="12.75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</row>
    <row r="7" spans="1:17" ht="12.75">
      <c r="A7" s="895" t="s">
        <v>919</v>
      </c>
      <c r="B7" s="895"/>
      <c r="C7" s="243"/>
      <c r="D7" s="243"/>
      <c r="E7" s="243"/>
      <c r="F7" s="243"/>
      <c r="G7" s="243"/>
      <c r="H7" s="517"/>
      <c r="I7" s="243"/>
      <c r="J7" s="243"/>
      <c r="K7" s="243"/>
      <c r="L7" s="896"/>
      <c r="M7" s="896"/>
      <c r="N7" s="896"/>
      <c r="O7" s="896"/>
      <c r="P7" s="896"/>
      <c r="Q7" s="896"/>
    </row>
    <row r="8" spans="1:17" ht="12.75">
      <c r="A8" s="821" t="s">
        <v>2</v>
      </c>
      <c r="B8" s="821" t="s">
        <v>3</v>
      </c>
      <c r="C8" s="898" t="s">
        <v>505</v>
      </c>
      <c r="D8" s="899"/>
      <c r="E8" s="899"/>
      <c r="F8" s="899"/>
      <c r="G8" s="900"/>
      <c r="H8" s="901" t="s">
        <v>87</v>
      </c>
      <c r="I8" s="898" t="s">
        <v>88</v>
      </c>
      <c r="J8" s="899"/>
      <c r="K8" s="899"/>
      <c r="L8" s="900"/>
      <c r="M8" s="898" t="s">
        <v>735</v>
      </c>
      <c r="N8" s="899"/>
      <c r="O8" s="899"/>
      <c r="P8" s="899"/>
      <c r="Q8" s="899"/>
    </row>
    <row r="9" spans="1:17" ht="38.25">
      <c r="A9" s="821"/>
      <c r="B9" s="821"/>
      <c r="C9" s="516" t="s">
        <v>5</v>
      </c>
      <c r="D9" s="516" t="s">
        <v>6</v>
      </c>
      <c r="E9" s="516" t="s">
        <v>370</v>
      </c>
      <c r="F9" s="518" t="s">
        <v>104</v>
      </c>
      <c r="G9" s="518" t="s">
        <v>233</v>
      </c>
      <c r="H9" s="902"/>
      <c r="I9" s="516" t="s">
        <v>93</v>
      </c>
      <c r="J9" s="516" t="s">
        <v>22</v>
      </c>
      <c r="K9" s="516" t="s">
        <v>44</v>
      </c>
      <c r="L9" s="516" t="s">
        <v>842</v>
      </c>
      <c r="M9" s="516" t="s">
        <v>19</v>
      </c>
      <c r="N9" s="516" t="s">
        <v>952</v>
      </c>
      <c r="O9" s="516" t="s">
        <v>953</v>
      </c>
      <c r="P9" s="516" t="s">
        <v>954</v>
      </c>
      <c r="Q9" s="516" t="s">
        <v>955</v>
      </c>
    </row>
    <row r="10" spans="1:17" ht="12.75">
      <c r="A10" s="516">
        <v>1</v>
      </c>
      <c r="B10" s="516">
        <v>2</v>
      </c>
      <c r="C10" s="516">
        <v>3</v>
      </c>
      <c r="D10" s="516">
        <v>4</v>
      </c>
      <c r="E10" s="516">
        <v>5</v>
      </c>
      <c r="F10" s="516">
        <v>6</v>
      </c>
      <c r="G10" s="516">
        <v>7</v>
      </c>
      <c r="H10" s="516">
        <v>8</v>
      </c>
      <c r="I10" s="516">
        <v>9</v>
      </c>
      <c r="J10" s="516">
        <v>10</v>
      </c>
      <c r="K10" s="516">
        <v>11</v>
      </c>
      <c r="L10" s="516">
        <v>12</v>
      </c>
      <c r="M10" s="516">
        <v>13</v>
      </c>
      <c r="N10" s="516">
        <v>14</v>
      </c>
      <c r="O10" s="516">
        <v>15</v>
      </c>
      <c r="P10" s="516">
        <v>16</v>
      </c>
      <c r="Q10" s="516">
        <v>17</v>
      </c>
    </row>
    <row r="11" spans="1:17" ht="12.75">
      <c r="A11" s="291" t="s">
        <v>273</v>
      </c>
      <c r="B11" s="292" t="s">
        <v>868</v>
      </c>
      <c r="C11" s="467">
        <v>64447</v>
      </c>
      <c r="D11" s="467">
        <v>6907</v>
      </c>
      <c r="E11" s="467">
        <v>0</v>
      </c>
      <c r="F11" s="467" t="s">
        <v>7</v>
      </c>
      <c r="G11" s="467">
        <f>SUM(C11:F11)</f>
        <v>71354</v>
      </c>
      <c r="H11" s="468">
        <v>210</v>
      </c>
      <c r="I11" s="469">
        <f>ROUND(G11*100*210/1000000,3)</f>
        <v>1498.434</v>
      </c>
      <c r="J11" s="469">
        <f>I11</f>
        <v>1498.434</v>
      </c>
      <c r="K11" s="516" t="s">
        <v>7</v>
      </c>
      <c r="L11" s="516" t="s">
        <v>7</v>
      </c>
      <c r="M11" s="469">
        <f>N11+O11+P11+Q11</f>
        <v>299.687</v>
      </c>
      <c r="N11" s="469">
        <v>119.875</v>
      </c>
      <c r="O11" s="469">
        <v>89.906</v>
      </c>
      <c r="P11" s="469">
        <v>44.953</v>
      </c>
      <c r="Q11" s="469">
        <v>44.953</v>
      </c>
    </row>
    <row r="12" spans="1:17" ht="12.75">
      <c r="A12" s="291" t="s">
        <v>274</v>
      </c>
      <c r="B12" s="292" t="s">
        <v>869</v>
      </c>
      <c r="C12" s="467">
        <v>147807</v>
      </c>
      <c r="D12" s="467">
        <v>6942</v>
      </c>
      <c r="E12" s="467">
        <v>0</v>
      </c>
      <c r="F12" s="467" t="s">
        <v>7</v>
      </c>
      <c r="G12" s="467">
        <f aca="true" t="shared" si="0" ref="G12:G43">SUM(C12:F12)</f>
        <v>154749</v>
      </c>
      <c r="H12" s="468">
        <v>210</v>
      </c>
      <c r="I12" s="469">
        <f aca="true" t="shared" si="1" ref="I12:I43">ROUND(G12*100*210/1000000,3)</f>
        <v>3249.729</v>
      </c>
      <c r="J12" s="469">
        <f aca="true" t="shared" si="2" ref="J12:J43">I12</f>
        <v>3249.729</v>
      </c>
      <c r="K12" s="516" t="s">
        <v>7</v>
      </c>
      <c r="L12" s="516" t="s">
        <v>7</v>
      </c>
      <c r="M12" s="469">
        <f aca="true" t="shared" si="3" ref="M12:M43">N12+O12+P12+Q12</f>
        <v>649.9459999999999</v>
      </c>
      <c r="N12" s="469">
        <v>259.978</v>
      </c>
      <c r="O12" s="469">
        <v>194.984</v>
      </c>
      <c r="P12" s="469">
        <v>97.492</v>
      </c>
      <c r="Q12" s="469">
        <v>97.492</v>
      </c>
    </row>
    <row r="13" spans="1:17" ht="12.75">
      <c r="A13" s="291" t="s">
        <v>275</v>
      </c>
      <c r="B13" s="292" t="s">
        <v>870</v>
      </c>
      <c r="C13" s="467">
        <v>67981</v>
      </c>
      <c r="D13" s="467">
        <v>6016</v>
      </c>
      <c r="E13" s="467">
        <v>0</v>
      </c>
      <c r="F13" s="467" t="s">
        <v>7</v>
      </c>
      <c r="G13" s="467">
        <f t="shared" si="0"/>
        <v>73997</v>
      </c>
      <c r="H13" s="468">
        <v>210</v>
      </c>
      <c r="I13" s="469">
        <f t="shared" si="1"/>
        <v>1553.937</v>
      </c>
      <c r="J13" s="469">
        <f t="shared" si="2"/>
        <v>1553.937</v>
      </c>
      <c r="K13" s="516" t="s">
        <v>7</v>
      </c>
      <c r="L13" s="516" t="s">
        <v>7</v>
      </c>
      <c r="M13" s="469">
        <f t="shared" si="3"/>
        <v>310.787</v>
      </c>
      <c r="N13" s="469">
        <v>124.315</v>
      </c>
      <c r="O13" s="469">
        <v>93.236</v>
      </c>
      <c r="P13" s="469">
        <v>46.618</v>
      </c>
      <c r="Q13" s="469">
        <v>46.618</v>
      </c>
    </row>
    <row r="14" spans="1:17" ht="12.75">
      <c r="A14" s="291" t="s">
        <v>276</v>
      </c>
      <c r="B14" s="292" t="s">
        <v>871</v>
      </c>
      <c r="C14" s="467">
        <v>146243</v>
      </c>
      <c r="D14" s="467">
        <v>5324</v>
      </c>
      <c r="E14" s="467">
        <v>0</v>
      </c>
      <c r="F14" s="467" t="s">
        <v>7</v>
      </c>
      <c r="G14" s="467">
        <f t="shared" si="0"/>
        <v>151567</v>
      </c>
      <c r="H14" s="468">
        <v>210</v>
      </c>
      <c r="I14" s="469">
        <f t="shared" si="1"/>
        <v>3182.907</v>
      </c>
      <c r="J14" s="469">
        <f t="shared" si="2"/>
        <v>3182.907</v>
      </c>
      <c r="K14" s="516" t="s">
        <v>7</v>
      </c>
      <c r="L14" s="516" t="s">
        <v>7</v>
      </c>
      <c r="M14" s="469">
        <f t="shared" si="3"/>
        <v>636.5799999999999</v>
      </c>
      <c r="N14" s="469">
        <v>254.632</v>
      </c>
      <c r="O14" s="469">
        <v>190.974</v>
      </c>
      <c r="P14" s="469">
        <v>95.487</v>
      </c>
      <c r="Q14" s="469">
        <v>95.487</v>
      </c>
    </row>
    <row r="15" spans="1:17" ht="12.75">
      <c r="A15" s="291" t="s">
        <v>277</v>
      </c>
      <c r="B15" s="292" t="s">
        <v>872</v>
      </c>
      <c r="C15" s="467">
        <v>42869</v>
      </c>
      <c r="D15" s="467">
        <v>7139</v>
      </c>
      <c r="E15" s="467">
        <v>0</v>
      </c>
      <c r="F15" s="467" t="s">
        <v>7</v>
      </c>
      <c r="G15" s="467">
        <f t="shared" si="0"/>
        <v>50008</v>
      </c>
      <c r="H15" s="468">
        <v>210</v>
      </c>
      <c r="I15" s="469">
        <f t="shared" si="1"/>
        <v>1050.168</v>
      </c>
      <c r="J15" s="469">
        <f t="shared" si="2"/>
        <v>1050.168</v>
      </c>
      <c r="K15" s="516" t="s">
        <v>7</v>
      </c>
      <c r="L15" s="516" t="s">
        <v>7</v>
      </c>
      <c r="M15" s="469">
        <f t="shared" si="3"/>
        <v>210.034</v>
      </c>
      <c r="N15" s="469">
        <v>84.014</v>
      </c>
      <c r="O15" s="469">
        <v>63.01</v>
      </c>
      <c r="P15" s="469">
        <v>31.505</v>
      </c>
      <c r="Q15" s="469">
        <v>31.505</v>
      </c>
    </row>
    <row r="16" spans="1:17" ht="12.75">
      <c r="A16" s="291" t="s">
        <v>278</v>
      </c>
      <c r="B16" s="292" t="s">
        <v>873</v>
      </c>
      <c r="C16" s="467">
        <v>90882</v>
      </c>
      <c r="D16" s="467">
        <v>2296</v>
      </c>
      <c r="E16" s="467">
        <v>0</v>
      </c>
      <c r="F16" s="467" t="s">
        <v>7</v>
      </c>
      <c r="G16" s="467">
        <f t="shared" si="0"/>
        <v>93178</v>
      </c>
      <c r="H16" s="468">
        <v>210</v>
      </c>
      <c r="I16" s="469">
        <f t="shared" si="1"/>
        <v>1956.738</v>
      </c>
      <c r="J16" s="469">
        <f t="shared" si="2"/>
        <v>1956.738</v>
      </c>
      <c r="K16" s="516" t="s">
        <v>7</v>
      </c>
      <c r="L16" s="516" t="s">
        <v>7</v>
      </c>
      <c r="M16" s="469">
        <f t="shared" si="3"/>
        <v>391.347</v>
      </c>
      <c r="N16" s="469">
        <v>156.539</v>
      </c>
      <c r="O16" s="469">
        <v>117.404</v>
      </c>
      <c r="P16" s="469">
        <v>58.702</v>
      </c>
      <c r="Q16" s="469">
        <v>58.702</v>
      </c>
    </row>
    <row r="17" spans="1:17" ht="12.75">
      <c r="A17" s="291" t="s">
        <v>279</v>
      </c>
      <c r="B17" s="292" t="s">
        <v>874</v>
      </c>
      <c r="C17" s="467">
        <v>56436</v>
      </c>
      <c r="D17" s="467">
        <v>6538</v>
      </c>
      <c r="E17" s="467">
        <v>0</v>
      </c>
      <c r="F17" s="467" t="s">
        <v>7</v>
      </c>
      <c r="G17" s="467">
        <f t="shared" si="0"/>
        <v>62974</v>
      </c>
      <c r="H17" s="468">
        <v>210</v>
      </c>
      <c r="I17" s="469">
        <f t="shared" si="1"/>
        <v>1322.454</v>
      </c>
      <c r="J17" s="469">
        <f t="shared" si="2"/>
        <v>1322.454</v>
      </c>
      <c r="K17" s="516" t="s">
        <v>7</v>
      </c>
      <c r="L17" s="516" t="s">
        <v>7</v>
      </c>
      <c r="M17" s="469">
        <f t="shared" si="3"/>
        <v>264.491</v>
      </c>
      <c r="N17" s="469">
        <v>105.796</v>
      </c>
      <c r="O17" s="469">
        <v>79.347</v>
      </c>
      <c r="P17" s="469">
        <v>39.674</v>
      </c>
      <c r="Q17" s="469">
        <v>39.674</v>
      </c>
    </row>
    <row r="18" spans="1:17" ht="12.75">
      <c r="A18" s="291" t="s">
        <v>280</v>
      </c>
      <c r="B18" s="292" t="s">
        <v>875</v>
      </c>
      <c r="C18" s="467">
        <v>170714</v>
      </c>
      <c r="D18" s="467">
        <v>15556</v>
      </c>
      <c r="E18" s="467">
        <v>0</v>
      </c>
      <c r="F18" s="467" t="s">
        <v>7</v>
      </c>
      <c r="G18" s="467">
        <f t="shared" si="0"/>
        <v>186270</v>
      </c>
      <c r="H18" s="468">
        <v>210</v>
      </c>
      <c r="I18" s="469">
        <f t="shared" si="1"/>
        <v>3911.67</v>
      </c>
      <c r="J18" s="469">
        <f t="shared" si="2"/>
        <v>3911.67</v>
      </c>
      <c r="K18" s="516" t="s">
        <v>7</v>
      </c>
      <c r="L18" s="516" t="s">
        <v>7</v>
      </c>
      <c r="M18" s="469">
        <f t="shared" si="3"/>
        <v>782.3340000000001</v>
      </c>
      <c r="N18" s="469">
        <v>312.934</v>
      </c>
      <c r="O18" s="469">
        <v>234.7</v>
      </c>
      <c r="P18" s="469">
        <v>117.35</v>
      </c>
      <c r="Q18" s="469">
        <v>117.35</v>
      </c>
    </row>
    <row r="19" spans="1:17" ht="12.75">
      <c r="A19" s="291" t="s">
        <v>299</v>
      </c>
      <c r="B19" s="292" t="s">
        <v>876</v>
      </c>
      <c r="C19" s="467">
        <v>91957</v>
      </c>
      <c r="D19" s="467">
        <v>1411</v>
      </c>
      <c r="E19" s="467">
        <v>0</v>
      </c>
      <c r="F19" s="467" t="s">
        <v>7</v>
      </c>
      <c r="G19" s="467">
        <f t="shared" si="0"/>
        <v>93368</v>
      </c>
      <c r="H19" s="468">
        <v>210</v>
      </c>
      <c r="I19" s="469">
        <f t="shared" si="1"/>
        <v>1960.728</v>
      </c>
      <c r="J19" s="469">
        <f t="shared" si="2"/>
        <v>1960.728</v>
      </c>
      <c r="K19" s="516" t="s">
        <v>7</v>
      </c>
      <c r="L19" s="516" t="s">
        <v>7</v>
      </c>
      <c r="M19" s="469">
        <f t="shared" si="3"/>
        <v>392.146</v>
      </c>
      <c r="N19" s="469">
        <v>156.858</v>
      </c>
      <c r="O19" s="469">
        <v>117.644</v>
      </c>
      <c r="P19" s="469">
        <v>58.822</v>
      </c>
      <c r="Q19" s="469">
        <v>58.822</v>
      </c>
    </row>
    <row r="20" spans="1:17" ht="12.75">
      <c r="A20" s="291" t="s">
        <v>300</v>
      </c>
      <c r="B20" s="292" t="s">
        <v>877</v>
      </c>
      <c r="C20" s="467">
        <v>13545</v>
      </c>
      <c r="D20" s="467">
        <v>822</v>
      </c>
      <c r="E20" s="467">
        <v>0</v>
      </c>
      <c r="F20" s="467" t="s">
        <v>7</v>
      </c>
      <c r="G20" s="467">
        <f t="shared" si="0"/>
        <v>14367</v>
      </c>
      <c r="H20" s="468">
        <v>210</v>
      </c>
      <c r="I20" s="469">
        <f t="shared" si="1"/>
        <v>301.707</v>
      </c>
      <c r="J20" s="469">
        <f t="shared" si="2"/>
        <v>301.707</v>
      </c>
      <c r="K20" s="516" t="s">
        <v>7</v>
      </c>
      <c r="L20" s="516" t="s">
        <v>7</v>
      </c>
      <c r="M20" s="469">
        <f t="shared" si="3"/>
        <v>60.34</v>
      </c>
      <c r="N20" s="469">
        <v>24.136</v>
      </c>
      <c r="O20" s="469">
        <v>18.102</v>
      </c>
      <c r="P20" s="469">
        <v>9.051</v>
      </c>
      <c r="Q20" s="469">
        <v>9.051</v>
      </c>
    </row>
    <row r="21" spans="1:17" ht="12.75">
      <c r="A21" s="291" t="s">
        <v>301</v>
      </c>
      <c r="B21" s="292" t="s">
        <v>878</v>
      </c>
      <c r="C21" s="467">
        <v>104390</v>
      </c>
      <c r="D21" s="467">
        <v>4783</v>
      </c>
      <c r="E21" s="467">
        <v>0</v>
      </c>
      <c r="F21" s="467" t="s">
        <v>7</v>
      </c>
      <c r="G21" s="467">
        <f t="shared" si="0"/>
        <v>109173</v>
      </c>
      <c r="H21" s="468">
        <v>210</v>
      </c>
      <c r="I21" s="469">
        <f t="shared" si="1"/>
        <v>2292.633</v>
      </c>
      <c r="J21" s="469">
        <f t="shared" si="2"/>
        <v>2292.633</v>
      </c>
      <c r="K21" s="516" t="s">
        <v>7</v>
      </c>
      <c r="L21" s="516" t="s">
        <v>7</v>
      </c>
      <c r="M21" s="469">
        <f t="shared" si="3"/>
        <v>458.527</v>
      </c>
      <c r="N21" s="469">
        <v>183.411</v>
      </c>
      <c r="O21" s="469">
        <v>137.558</v>
      </c>
      <c r="P21" s="469">
        <v>68.779</v>
      </c>
      <c r="Q21" s="469">
        <v>68.779</v>
      </c>
    </row>
    <row r="22" spans="1:17" ht="12.75">
      <c r="A22" s="291" t="s">
        <v>329</v>
      </c>
      <c r="B22" s="292" t="s">
        <v>879</v>
      </c>
      <c r="C22" s="467">
        <v>71436</v>
      </c>
      <c r="D22" s="467">
        <v>1345</v>
      </c>
      <c r="E22" s="467">
        <v>0</v>
      </c>
      <c r="F22" s="467" t="s">
        <v>7</v>
      </c>
      <c r="G22" s="467">
        <f t="shared" si="0"/>
        <v>72781</v>
      </c>
      <c r="H22" s="468">
        <v>210</v>
      </c>
      <c r="I22" s="469">
        <f t="shared" si="1"/>
        <v>1528.401</v>
      </c>
      <c r="J22" s="469">
        <f t="shared" si="2"/>
        <v>1528.401</v>
      </c>
      <c r="K22" s="516" t="s">
        <v>7</v>
      </c>
      <c r="L22" s="516" t="s">
        <v>7</v>
      </c>
      <c r="M22" s="469">
        <f t="shared" si="3"/>
        <v>305.67999999999995</v>
      </c>
      <c r="N22" s="469">
        <v>122.272</v>
      </c>
      <c r="O22" s="469">
        <v>91.704</v>
      </c>
      <c r="P22" s="469">
        <v>45.852</v>
      </c>
      <c r="Q22" s="469">
        <v>45.852</v>
      </c>
    </row>
    <row r="23" spans="1:17" ht="12.75">
      <c r="A23" s="291" t="s">
        <v>330</v>
      </c>
      <c r="B23" s="292" t="s">
        <v>880</v>
      </c>
      <c r="C23" s="467">
        <v>62789</v>
      </c>
      <c r="D23" s="467">
        <v>5528</v>
      </c>
      <c r="E23" s="467">
        <v>0</v>
      </c>
      <c r="F23" s="467" t="s">
        <v>7</v>
      </c>
      <c r="G23" s="467">
        <f t="shared" si="0"/>
        <v>68317</v>
      </c>
      <c r="H23" s="468">
        <v>210</v>
      </c>
      <c r="I23" s="469">
        <f t="shared" si="1"/>
        <v>1434.657</v>
      </c>
      <c r="J23" s="469">
        <f t="shared" si="2"/>
        <v>1434.657</v>
      </c>
      <c r="K23" s="516" t="s">
        <v>7</v>
      </c>
      <c r="L23" s="516" t="s">
        <v>7</v>
      </c>
      <c r="M23" s="469">
        <f t="shared" si="3"/>
        <v>286.931</v>
      </c>
      <c r="N23" s="469">
        <v>114.772</v>
      </c>
      <c r="O23" s="469">
        <v>86.079</v>
      </c>
      <c r="P23" s="469">
        <v>43.04</v>
      </c>
      <c r="Q23" s="469">
        <v>43.04</v>
      </c>
    </row>
    <row r="24" spans="1:17" ht="12.75">
      <c r="A24" s="291" t="s">
        <v>331</v>
      </c>
      <c r="B24" s="292" t="s">
        <v>881</v>
      </c>
      <c r="C24" s="467">
        <v>50398</v>
      </c>
      <c r="D24" s="467">
        <v>1475</v>
      </c>
      <c r="E24" s="467">
        <v>0</v>
      </c>
      <c r="F24" s="467" t="s">
        <v>7</v>
      </c>
      <c r="G24" s="467">
        <f t="shared" si="0"/>
        <v>51873</v>
      </c>
      <c r="H24" s="468">
        <v>210</v>
      </c>
      <c r="I24" s="469">
        <f t="shared" si="1"/>
        <v>1089.333</v>
      </c>
      <c r="J24" s="469">
        <f t="shared" si="2"/>
        <v>1089.333</v>
      </c>
      <c r="K24" s="516" t="s">
        <v>7</v>
      </c>
      <c r="L24" s="516" t="s">
        <v>7</v>
      </c>
      <c r="M24" s="469">
        <f t="shared" si="3"/>
        <v>217.86700000000002</v>
      </c>
      <c r="N24" s="469">
        <v>87.147</v>
      </c>
      <c r="O24" s="469">
        <v>65.36</v>
      </c>
      <c r="P24" s="469">
        <v>32.68</v>
      </c>
      <c r="Q24" s="469">
        <v>32.68</v>
      </c>
    </row>
    <row r="25" spans="1:17" ht="12.75">
      <c r="A25" s="291" t="s">
        <v>332</v>
      </c>
      <c r="B25" s="292" t="s">
        <v>922</v>
      </c>
      <c r="C25" s="467">
        <v>47956</v>
      </c>
      <c r="D25" s="467">
        <v>2316</v>
      </c>
      <c r="E25" s="467">
        <v>0</v>
      </c>
      <c r="F25" s="467" t="s">
        <v>7</v>
      </c>
      <c r="G25" s="467">
        <f t="shared" si="0"/>
        <v>50272</v>
      </c>
      <c r="H25" s="468">
        <v>210</v>
      </c>
      <c r="I25" s="469">
        <f t="shared" si="1"/>
        <v>1055.712</v>
      </c>
      <c r="J25" s="469">
        <f t="shared" si="2"/>
        <v>1055.712</v>
      </c>
      <c r="K25" s="516" t="s">
        <v>7</v>
      </c>
      <c r="L25" s="516" t="s">
        <v>7</v>
      </c>
      <c r="M25" s="469">
        <f t="shared" si="3"/>
        <v>211.142</v>
      </c>
      <c r="N25" s="469">
        <v>84.457</v>
      </c>
      <c r="O25" s="469">
        <v>63.343</v>
      </c>
      <c r="P25" s="469">
        <v>31.671</v>
      </c>
      <c r="Q25" s="469">
        <v>31.671</v>
      </c>
    </row>
    <row r="26" spans="1:17" ht="12.75">
      <c r="A26" s="291" t="s">
        <v>883</v>
      </c>
      <c r="B26" s="292" t="s">
        <v>884</v>
      </c>
      <c r="C26" s="467">
        <v>104961</v>
      </c>
      <c r="D26" s="467">
        <v>7795</v>
      </c>
      <c r="E26" s="467">
        <v>0</v>
      </c>
      <c r="F26" s="467" t="s">
        <v>7</v>
      </c>
      <c r="G26" s="467">
        <f t="shared" si="0"/>
        <v>112756</v>
      </c>
      <c r="H26" s="468">
        <v>210</v>
      </c>
      <c r="I26" s="469">
        <f t="shared" si="1"/>
        <v>2367.876</v>
      </c>
      <c r="J26" s="469">
        <f t="shared" si="2"/>
        <v>2367.876</v>
      </c>
      <c r="K26" s="516" t="s">
        <v>7</v>
      </c>
      <c r="L26" s="516" t="s">
        <v>7</v>
      </c>
      <c r="M26" s="469">
        <f t="shared" si="3"/>
        <v>473.57500000000005</v>
      </c>
      <c r="N26" s="469">
        <v>189.43</v>
      </c>
      <c r="O26" s="469">
        <v>142.073</v>
      </c>
      <c r="P26" s="469">
        <v>71.036</v>
      </c>
      <c r="Q26" s="469">
        <v>71.036</v>
      </c>
    </row>
    <row r="27" spans="1:17" ht="12.75">
      <c r="A27" s="291" t="s">
        <v>885</v>
      </c>
      <c r="B27" s="292" t="s">
        <v>886</v>
      </c>
      <c r="C27" s="467">
        <v>49120</v>
      </c>
      <c r="D27" s="467">
        <v>498</v>
      </c>
      <c r="E27" s="467">
        <v>0</v>
      </c>
      <c r="F27" s="467" t="s">
        <v>7</v>
      </c>
      <c r="G27" s="467">
        <f t="shared" si="0"/>
        <v>49618</v>
      </c>
      <c r="H27" s="468">
        <v>210</v>
      </c>
      <c r="I27" s="469">
        <f t="shared" si="1"/>
        <v>1041.978</v>
      </c>
      <c r="J27" s="469">
        <f t="shared" si="2"/>
        <v>1041.978</v>
      </c>
      <c r="K27" s="516" t="s">
        <v>7</v>
      </c>
      <c r="L27" s="516" t="s">
        <v>7</v>
      </c>
      <c r="M27" s="469">
        <f t="shared" si="3"/>
        <v>208.39500000000004</v>
      </c>
      <c r="N27" s="469">
        <v>83.358</v>
      </c>
      <c r="O27" s="469">
        <v>62.519</v>
      </c>
      <c r="P27" s="469">
        <v>31.259</v>
      </c>
      <c r="Q27" s="469">
        <v>31.259</v>
      </c>
    </row>
    <row r="28" spans="1:17" ht="12.75">
      <c r="A28" s="291" t="s">
        <v>887</v>
      </c>
      <c r="B28" s="292" t="s">
        <v>888</v>
      </c>
      <c r="C28" s="467">
        <v>123557</v>
      </c>
      <c r="D28" s="467">
        <v>6861</v>
      </c>
      <c r="E28" s="467">
        <v>0</v>
      </c>
      <c r="F28" s="467" t="s">
        <v>7</v>
      </c>
      <c r="G28" s="467">
        <f t="shared" si="0"/>
        <v>130418</v>
      </c>
      <c r="H28" s="468">
        <v>210</v>
      </c>
      <c r="I28" s="469">
        <f t="shared" si="1"/>
        <v>2738.778</v>
      </c>
      <c r="J28" s="469">
        <f t="shared" si="2"/>
        <v>2738.778</v>
      </c>
      <c r="K28" s="516" t="s">
        <v>7</v>
      </c>
      <c r="L28" s="516" t="s">
        <v>7</v>
      </c>
      <c r="M28" s="469">
        <f t="shared" si="3"/>
        <v>547.755</v>
      </c>
      <c r="N28" s="469">
        <v>219.102</v>
      </c>
      <c r="O28" s="469">
        <v>164.327</v>
      </c>
      <c r="P28" s="469">
        <v>82.163</v>
      </c>
      <c r="Q28" s="469">
        <v>82.163</v>
      </c>
    </row>
    <row r="29" spans="1:17" ht="12.75">
      <c r="A29" s="291" t="s">
        <v>889</v>
      </c>
      <c r="B29" s="292" t="s">
        <v>890</v>
      </c>
      <c r="C29" s="467">
        <v>74142</v>
      </c>
      <c r="D29" s="467">
        <v>16363</v>
      </c>
      <c r="E29" s="467">
        <v>0</v>
      </c>
      <c r="F29" s="467" t="s">
        <v>7</v>
      </c>
      <c r="G29" s="467">
        <f t="shared" si="0"/>
        <v>90505</v>
      </c>
      <c r="H29" s="468">
        <v>210</v>
      </c>
      <c r="I29" s="469">
        <f t="shared" si="1"/>
        <v>1900.605</v>
      </c>
      <c r="J29" s="469">
        <f t="shared" si="2"/>
        <v>1900.605</v>
      </c>
      <c r="K29" s="516" t="s">
        <v>7</v>
      </c>
      <c r="L29" s="516" t="s">
        <v>7</v>
      </c>
      <c r="M29" s="469">
        <f t="shared" si="3"/>
        <v>380.12</v>
      </c>
      <c r="N29" s="469">
        <v>152.048</v>
      </c>
      <c r="O29" s="469">
        <v>114.036</v>
      </c>
      <c r="P29" s="469">
        <v>57.018</v>
      </c>
      <c r="Q29" s="469">
        <v>57.018</v>
      </c>
    </row>
    <row r="30" spans="1:17" ht="12.75">
      <c r="A30" s="291" t="s">
        <v>891</v>
      </c>
      <c r="B30" s="292" t="s">
        <v>892</v>
      </c>
      <c r="C30" s="467">
        <v>93105</v>
      </c>
      <c r="D30" s="467">
        <v>6468</v>
      </c>
      <c r="E30" s="467">
        <v>0</v>
      </c>
      <c r="F30" s="467" t="s">
        <v>7</v>
      </c>
      <c r="G30" s="467">
        <f t="shared" si="0"/>
        <v>99573</v>
      </c>
      <c r="H30" s="468">
        <v>210</v>
      </c>
      <c r="I30" s="469">
        <f t="shared" si="1"/>
        <v>2091.033</v>
      </c>
      <c r="J30" s="469">
        <f t="shared" si="2"/>
        <v>2091.033</v>
      </c>
      <c r="K30" s="516" t="s">
        <v>7</v>
      </c>
      <c r="L30" s="516" t="s">
        <v>7</v>
      </c>
      <c r="M30" s="469">
        <f t="shared" si="3"/>
        <v>418.207</v>
      </c>
      <c r="N30" s="469">
        <v>167.283</v>
      </c>
      <c r="O30" s="469">
        <v>125.462</v>
      </c>
      <c r="P30" s="469">
        <v>62.731</v>
      </c>
      <c r="Q30" s="469">
        <v>62.731</v>
      </c>
    </row>
    <row r="31" spans="1:17" ht="12.75">
      <c r="A31" s="291" t="s">
        <v>893</v>
      </c>
      <c r="B31" s="292" t="s">
        <v>894</v>
      </c>
      <c r="C31" s="467">
        <v>96797</v>
      </c>
      <c r="D31" s="467">
        <v>1794</v>
      </c>
      <c r="E31" s="467">
        <v>0</v>
      </c>
      <c r="F31" s="467" t="s">
        <v>7</v>
      </c>
      <c r="G31" s="467">
        <f t="shared" si="0"/>
        <v>98591</v>
      </c>
      <c r="H31" s="468">
        <v>210</v>
      </c>
      <c r="I31" s="469">
        <f t="shared" si="1"/>
        <v>2070.411</v>
      </c>
      <c r="J31" s="469">
        <f t="shared" si="2"/>
        <v>2070.411</v>
      </c>
      <c r="K31" s="516" t="s">
        <v>7</v>
      </c>
      <c r="L31" s="516" t="s">
        <v>7</v>
      </c>
      <c r="M31" s="469">
        <f t="shared" si="3"/>
        <v>414.08200000000005</v>
      </c>
      <c r="N31" s="469">
        <v>165.633</v>
      </c>
      <c r="O31" s="469">
        <v>124.225</v>
      </c>
      <c r="P31" s="469">
        <v>62.112</v>
      </c>
      <c r="Q31" s="469">
        <v>62.112</v>
      </c>
    </row>
    <row r="32" spans="1:17" ht="12.75">
      <c r="A32" s="291" t="s">
        <v>895</v>
      </c>
      <c r="B32" s="292" t="s">
        <v>896</v>
      </c>
      <c r="C32" s="467">
        <v>178576</v>
      </c>
      <c r="D32" s="467">
        <v>15068</v>
      </c>
      <c r="E32" s="467">
        <v>0</v>
      </c>
      <c r="F32" s="467" t="s">
        <v>7</v>
      </c>
      <c r="G32" s="467">
        <f t="shared" si="0"/>
        <v>193644</v>
      </c>
      <c r="H32" s="468">
        <v>210</v>
      </c>
      <c r="I32" s="469">
        <f t="shared" si="1"/>
        <v>4066.524</v>
      </c>
      <c r="J32" s="469">
        <f t="shared" si="2"/>
        <v>4066.524</v>
      </c>
      <c r="K32" s="516" t="s">
        <v>7</v>
      </c>
      <c r="L32" s="516" t="s">
        <v>7</v>
      </c>
      <c r="M32" s="469">
        <f t="shared" si="3"/>
        <v>813.3059999999999</v>
      </c>
      <c r="N32" s="469">
        <v>325.322</v>
      </c>
      <c r="O32" s="469">
        <v>243.992</v>
      </c>
      <c r="P32" s="469">
        <v>121.996</v>
      </c>
      <c r="Q32" s="469">
        <v>121.996</v>
      </c>
    </row>
    <row r="33" spans="1:17" ht="12.75">
      <c r="A33" s="291" t="s">
        <v>897</v>
      </c>
      <c r="B33" s="292" t="s">
        <v>898</v>
      </c>
      <c r="C33" s="467">
        <v>50651</v>
      </c>
      <c r="D33" s="467">
        <v>5602</v>
      </c>
      <c r="E33" s="467">
        <v>0</v>
      </c>
      <c r="F33" s="467" t="s">
        <v>7</v>
      </c>
      <c r="G33" s="467">
        <f t="shared" si="0"/>
        <v>56253</v>
      </c>
      <c r="H33" s="468">
        <v>210</v>
      </c>
      <c r="I33" s="469">
        <f t="shared" si="1"/>
        <v>1181.313</v>
      </c>
      <c r="J33" s="469">
        <f t="shared" si="2"/>
        <v>1181.313</v>
      </c>
      <c r="K33" s="516" t="s">
        <v>7</v>
      </c>
      <c r="L33" s="516" t="s">
        <v>7</v>
      </c>
      <c r="M33" s="469">
        <f t="shared" si="3"/>
        <v>236.262</v>
      </c>
      <c r="N33" s="469">
        <v>94.505</v>
      </c>
      <c r="O33" s="469">
        <v>70.879</v>
      </c>
      <c r="P33" s="469">
        <v>35.439</v>
      </c>
      <c r="Q33" s="469">
        <v>35.439</v>
      </c>
    </row>
    <row r="34" spans="1:17" ht="12.75">
      <c r="A34" s="291" t="s">
        <v>899</v>
      </c>
      <c r="B34" s="292" t="s">
        <v>900</v>
      </c>
      <c r="C34" s="467">
        <v>41973</v>
      </c>
      <c r="D34" s="467">
        <v>23</v>
      </c>
      <c r="E34" s="467">
        <v>0</v>
      </c>
      <c r="F34" s="467" t="s">
        <v>7</v>
      </c>
      <c r="G34" s="467">
        <f t="shared" si="0"/>
        <v>41996</v>
      </c>
      <c r="H34" s="468">
        <v>210</v>
      </c>
      <c r="I34" s="469">
        <f t="shared" si="1"/>
        <v>881.916</v>
      </c>
      <c r="J34" s="469">
        <f t="shared" si="2"/>
        <v>881.916</v>
      </c>
      <c r="K34" s="516" t="s">
        <v>7</v>
      </c>
      <c r="L34" s="516" t="s">
        <v>7</v>
      </c>
      <c r="M34" s="469">
        <f t="shared" si="3"/>
        <v>176.38199999999998</v>
      </c>
      <c r="N34" s="469">
        <v>70.553</v>
      </c>
      <c r="O34" s="469">
        <v>52.915</v>
      </c>
      <c r="P34" s="469">
        <v>26.457</v>
      </c>
      <c r="Q34" s="469">
        <v>26.457</v>
      </c>
    </row>
    <row r="35" spans="1:17" ht="12.75">
      <c r="A35" s="291" t="s">
        <v>901</v>
      </c>
      <c r="B35" s="292" t="s">
        <v>902</v>
      </c>
      <c r="C35" s="467">
        <v>88810</v>
      </c>
      <c r="D35" s="467">
        <v>10538</v>
      </c>
      <c r="E35" s="467">
        <v>0</v>
      </c>
      <c r="F35" s="467" t="s">
        <v>7</v>
      </c>
      <c r="G35" s="467">
        <f t="shared" si="0"/>
        <v>99348</v>
      </c>
      <c r="H35" s="468">
        <v>210</v>
      </c>
      <c r="I35" s="469">
        <f t="shared" si="1"/>
        <v>2086.308</v>
      </c>
      <c r="J35" s="469">
        <f t="shared" si="2"/>
        <v>2086.308</v>
      </c>
      <c r="K35" s="516" t="s">
        <v>7</v>
      </c>
      <c r="L35" s="516" t="s">
        <v>7</v>
      </c>
      <c r="M35" s="469">
        <f t="shared" si="3"/>
        <v>417.262</v>
      </c>
      <c r="N35" s="469">
        <v>166.905</v>
      </c>
      <c r="O35" s="469">
        <v>125.179</v>
      </c>
      <c r="P35" s="469">
        <v>62.589</v>
      </c>
      <c r="Q35" s="469">
        <v>62.589</v>
      </c>
    </row>
    <row r="36" spans="1:17" ht="12.75">
      <c r="A36" s="291" t="s">
        <v>903</v>
      </c>
      <c r="B36" s="292" t="s">
        <v>904</v>
      </c>
      <c r="C36" s="467">
        <v>98793</v>
      </c>
      <c r="D36" s="467">
        <v>535</v>
      </c>
      <c r="E36" s="467">
        <v>0</v>
      </c>
      <c r="F36" s="467" t="s">
        <v>7</v>
      </c>
      <c r="G36" s="467">
        <f t="shared" si="0"/>
        <v>99328</v>
      </c>
      <c r="H36" s="468">
        <v>210</v>
      </c>
      <c r="I36" s="469">
        <f t="shared" si="1"/>
        <v>2085.888</v>
      </c>
      <c r="J36" s="469">
        <f t="shared" si="2"/>
        <v>2085.888</v>
      </c>
      <c r="K36" s="516" t="s">
        <v>7</v>
      </c>
      <c r="L36" s="516" t="s">
        <v>7</v>
      </c>
      <c r="M36" s="469">
        <f t="shared" si="3"/>
        <v>417.178</v>
      </c>
      <c r="N36" s="469">
        <v>166.871</v>
      </c>
      <c r="O36" s="469">
        <v>125.153</v>
      </c>
      <c r="P36" s="469">
        <v>62.577</v>
      </c>
      <c r="Q36" s="469">
        <v>62.577</v>
      </c>
    </row>
    <row r="37" spans="1:17" ht="12.75">
      <c r="A37" s="291" t="s">
        <v>905</v>
      </c>
      <c r="B37" s="292" t="s">
        <v>906</v>
      </c>
      <c r="C37" s="467">
        <v>61768</v>
      </c>
      <c r="D37" s="467">
        <v>5373</v>
      </c>
      <c r="E37" s="467">
        <v>0</v>
      </c>
      <c r="F37" s="467" t="s">
        <v>7</v>
      </c>
      <c r="G37" s="467">
        <f t="shared" si="0"/>
        <v>67141</v>
      </c>
      <c r="H37" s="468">
        <v>210</v>
      </c>
      <c r="I37" s="469">
        <f t="shared" si="1"/>
        <v>1409.961</v>
      </c>
      <c r="J37" s="469">
        <f t="shared" si="2"/>
        <v>1409.961</v>
      </c>
      <c r="K37" s="516" t="s">
        <v>7</v>
      </c>
      <c r="L37" s="516" t="s">
        <v>7</v>
      </c>
      <c r="M37" s="469">
        <f t="shared" si="3"/>
        <v>281.993</v>
      </c>
      <c r="N37" s="469">
        <v>112.797</v>
      </c>
      <c r="O37" s="469">
        <v>84.598</v>
      </c>
      <c r="P37" s="469">
        <v>42.299</v>
      </c>
      <c r="Q37" s="469">
        <v>42.299</v>
      </c>
    </row>
    <row r="38" spans="1:17" ht="25.5">
      <c r="A38" s="291" t="s">
        <v>907</v>
      </c>
      <c r="B38" s="293" t="s">
        <v>908</v>
      </c>
      <c r="C38" s="467">
        <v>62817</v>
      </c>
      <c r="D38" s="467">
        <v>5215</v>
      </c>
      <c r="E38" s="467">
        <v>0</v>
      </c>
      <c r="F38" s="467" t="s">
        <v>7</v>
      </c>
      <c r="G38" s="467">
        <f t="shared" si="0"/>
        <v>68032</v>
      </c>
      <c r="H38" s="468">
        <v>210</v>
      </c>
      <c r="I38" s="469">
        <f t="shared" si="1"/>
        <v>1428.672</v>
      </c>
      <c r="J38" s="469">
        <f t="shared" si="2"/>
        <v>1428.672</v>
      </c>
      <c r="K38" s="516" t="s">
        <v>7</v>
      </c>
      <c r="L38" s="516" t="s">
        <v>7</v>
      </c>
      <c r="M38" s="469">
        <f t="shared" si="3"/>
        <v>285.73400000000004</v>
      </c>
      <c r="N38" s="469">
        <v>114.294</v>
      </c>
      <c r="O38" s="469">
        <v>85.72</v>
      </c>
      <c r="P38" s="469">
        <v>42.86</v>
      </c>
      <c r="Q38" s="469">
        <v>42.86</v>
      </c>
    </row>
    <row r="39" spans="1:17" ht="25.5">
      <c r="A39" s="291" t="s">
        <v>909</v>
      </c>
      <c r="B39" s="293" t="s">
        <v>910</v>
      </c>
      <c r="C39" s="244">
        <v>36239</v>
      </c>
      <c r="D39" s="244">
        <v>0</v>
      </c>
      <c r="E39" s="244">
        <v>0</v>
      </c>
      <c r="F39" s="244" t="s">
        <v>7</v>
      </c>
      <c r="G39" s="467">
        <f t="shared" si="0"/>
        <v>36239</v>
      </c>
      <c r="H39" s="468">
        <v>210</v>
      </c>
      <c r="I39" s="469">
        <f t="shared" si="1"/>
        <v>761.019</v>
      </c>
      <c r="J39" s="469">
        <f t="shared" si="2"/>
        <v>761.019</v>
      </c>
      <c r="K39" s="516" t="s">
        <v>7</v>
      </c>
      <c r="L39" s="516" t="s">
        <v>7</v>
      </c>
      <c r="M39" s="469">
        <f t="shared" si="3"/>
        <v>152.20499999999998</v>
      </c>
      <c r="N39" s="469">
        <v>60.882</v>
      </c>
      <c r="O39" s="469">
        <v>45.661</v>
      </c>
      <c r="P39" s="469">
        <v>22.831</v>
      </c>
      <c r="Q39" s="469">
        <v>22.831</v>
      </c>
    </row>
    <row r="40" spans="1:17" ht="12.75">
      <c r="A40" s="291" t="s">
        <v>911</v>
      </c>
      <c r="B40" s="293" t="s">
        <v>912</v>
      </c>
      <c r="C40" s="244">
        <v>82328</v>
      </c>
      <c r="D40" s="244">
        <v>5302</v>
      </c>
      <c r="E40" s="244">
        <v>0</v>
      </c>
      <c r="F40" s="244" t="s">
        <v>7</v>
      </c>
      <c r="G40" s="467">
        <f t="shared" si="0"/>
        <v>87630</v>
      </c>
      <c r="H40" s="468">
        <v>210</v>
      </c>
      <c r="I40" s="469">
        <f t="shared" si="1"/>
        <v>1840.23</v>
      </c>
      <c r="J40" s="469">
        <f t="shared" si="2"/>
        <v>1840.23</v>
      </c>
      <c r="K40" s="516" t="s">
        <v>7</v>
      </c>
      <c r="L40" s="516" t="s">
        <v>7</v>
      </c>
      <c r="M40" s="469">
        <f t="shared" si="3"/>
        <v>368.046</v>
      </c>
      <c r="N40" s="469">
        <v>147.218</v>
      </c>
      <c r="O40" s="469">
        <v>110.414</v>
      </c>
      <c r="P40" s="469">
        <v>55.207</v>
      </c>
      <c r="Q40" s="469">
        <v>55.207</v>
      </c>
    </row>
    <row r="41" spans="1:17" ht="12.75">
      <c r="A41" s="291" t="s">
        <v>913</v>
      </c>
      <c r="B41" s="293" t="s">
        <v>914</v>
      </c>
      <c r="C41" s="244">
        <v>12600</v>
      </c>
      <c r="D41" s="244">
        <v>1015</v>
      </c>
      <c r="E41" s="244">
        <v>0</v>
      </c>
      <c r="F41" s="244" t="s">
        <v>7</v>
      </c>
      <c r="G41" s="467">
        <f t="shared" si="0"/>
        <v>13615</v>
      </c>
      <c r="H41" s="468">
        <v>210</v>
      </c>
      <c r="I41" s="469">
        <f t="shared" si="1"/>
        <v>285.915</v>
      </c>
      <c r="J41" s="469">
        <f t="shared" si="2"/>
        <v>285.915</v>
      </c>
      <c r="K41" s="516" t="s">
        <v>7</v>
      </c>
      <c r="L41" s="516" t="s">
        <v>7</v>
      </c>
      <c r="M41" s="469">
        <f t="shared" si="3"/>
        <v>57.182</v>
      </c>
      <c r="N41" s="469">
        <v>22.873</v>
      </c>
      <c r="O41" s="469">
        <v>17.155</v>
      </c>
      <c r="P41" s="469">
        <v>8.577</v>
      </c>
      <c r="Q41" s="469">
        <v>8.577</v>
      </c>
    </row>
    <row r="42" spans="1:17" ht="51">
      <c r="A42" s="291" t="s">
        <v>915</v>
      </c>
      <c r="B42" s="293" t="s">
        <v>916</v>
      </c>
      <c r="C42" s="244">
        <v>37031</v>
      </c>
      <c r="D42" s="244">
        <v>5529</v>
      </c>
      <c r="E42" s="244">
        <v>0</v>
      </c>
      <c r="F42" s="244" t="s">
        <v>7</v>
      </c>
      <c r="G42" s="467">
        <f t="shared" si="0"/>
        <v>42560</v>
      </c>
      <c r="H42" s="468">
        <v>210</v>
      </c>
      <c r="I42" s="469">
        <f t="shared" si="1"/>
        <v>893.76</v>
      </c>
      <c r="J42" s="469">
        <f t="shared" si="2"/>
        <v>893.76</v>
      </c>
      <c r="K42" s="516" t="s">
        <v>7</v>
      </c>
      <c r="L42" s="516" t="s">
        <v>7</v>
      </c>
      <c r="M42" s="469">
        <f t="shared" si="3"/>
        <v>178.75699999999998</v>
      </c>
      <c r="N42" s="469">
        <v>71.505</v>
      </c>
      <c r="O42" s="469">
        <v>53.626</v>
      </c>
      <c r="P42" s="469">
        <v>26.813</v>
      </c>
      <c r="Q42" s="469">
        <v>26.813</v>
      </c>
    </row>
    <row r="43" spans="1:17" ht="38.25">
      <c r="A43" s="291" t="s">
        <v>917</v>
      </c>
      <c r="B43" s="293" t="s">
        <v>918</v>
      </c>
      <c r="C43" s="244">
        <v>26718</v>
      </c>
      <c r="D43" s="244">
        <v>221</v>
      </c>
      <c r="E43" s="244">
        <v>0</v>
      </c>
      <c r="F43" s="244" t="s">
        <v>7</v>
      </c>
      <c r="G43" s="467">
        <f t="shared" si="0"/>
        <v>26939</v>
      </c>
      <c r="H43" s="468">
        <v>210</v>
      </c>
      <c r="I43" s="469">
        <f t="shared" si="1"/>
        <v>565.719</v>
      </c>
      <c r="J43" s="469">
        <f t="shared" si="2"/>
        <v>565.719</v>
      </c>
      <c r="K43" s="516" t="s">
        <v>7</v>
      </c>
      <c r="L43" s="516" t="s">
        <v>7</v>
      </c>
      <c r="M43" s="469">
        <f t="shared" si="3"/>
        <v>113.14500000000001</v>
      </c>
      <c r="N43" s="469">
        <v>45.258</v>
      </c>
      <c r="O43" s="469">
        <v>33.943</v>
      </c>
      <c r="P43" s="469">
        <v>16.972</v>
      </c>
      <c r="Q43" s="469">
        <v>16.972</v>
      </c>
    </row>
    <row r="44" spans="1:17" ht="12.75">
      <c r="A44" s="3" t="s">
        <v>19</v>
      </c>
      <c r="B44" s="19"/>
      <c r="C44" s="245">
        <f>SUM(C11:C43)</f>
        <v>2549836</v>
      </c>
      <c r="D44" s="245">
        <f>SUM(D11:D43)</f>
        <v>168598</v>
      </c>
      <c r="E44" s="244">
        <f>SUM(E11:E43)</f>
        <v>0</v>
      </c>
      <c r="F44" s="244">
        <f>SUM(F11:F43)</f>
        <v>0</v>
      </c>
      <c r="G44" s="244">
        <f>SUM(G11:G43)</f>
        <v>2718434</v>
      </c>
      <c r="H44" s="468">
        <v>210</v>
      </c>
      <c r="I44" s="469">
        <f aca="true" t="shared" si="4" ref="I44:Q44">SUM(I11:I43)</f>
        <v>57087.114</v>
      </c>
      <c r="J44" s="469">
        <f t="shared" si="4"/>
        <v>57087.114</v>
      </c>
      <c r="K44" s="469">
        <f t="shared" si="4"/>
        <v>0</v>
      </c>
      <c r="L44" s="469">
        <f t="shared" si="4"/>
        <v>0</v>
      </c>
      <c r="M44" s="469">
        <f t="shared" si="4"/>
        <v>11417.425000000003</v>
      </c>
      <c r="N44" s="471">
        <f t="shared" si="4"/>
        <v>4566.972999999998</v>
      </c>
      <c r="O44" s="471">
        <f t="shared" si="4"/>
        <v>3425.2280000000005</v>
      </c>
      <c r="P44" s="471">
        <f t="shared" si="4"/>
        <v>1712.6120000000003</v>
      </c>
      <c r="Q44" s="471">
        <f t="shared" si="4"/>
        <v>1712.6120000000003</v>
      </c>
    </row>
    <row r="45" spans="1:17" ht="12.75">
      <c r="A45" s="246"/>
      <c r="B45" s="246"/>
      <c r="C45" s="246"/>
      <c r="D45" s="246"/>
      <c r="E45" s="246"/>
      <c r="F45" s="246"/>
      <c r="G45" s="246">
        <v>2654</v>
      </c>
      <c r="H45" s="246"/>
      <c r="I45" s="243"/>
      <c r="J45" s="243"/>
      <c r="K45" s="243"/>
      <c r="L45" s="243"/>
      <c r="M45" s="243"/>
      <c r="N45" s="243"/>
      <c r="O45" s="243"/>
      <c r="P45" s="243"/>
      <c r="Q45" s="243"/>
    </row>
    <row r="46" spans="1:17" ht="12.75">
      <c r="A46" s="247" t="s">
        <v>8</v>
      </c>
      <c r="B46" s="248"/>
      <c r="C46" s="248"/>
      <c r="D46" s="246"/>
      <c r="E46" s="246"/>
      <c r="F46" s="246"/>
      <c r="G46" s="246">
        <f>SUM(G44:G45)</f>
        <v>2721088</v>
      </c>
      <c r="H46" s="246"/>
      <c r="I46" s="243"/>
      <c r="J46" s="243"/>
      <c r="K46" s="243"/>
      <c r="L46" s="243"/>
      <c r="M46" s="472"/>
      <c r="N46" s="472"/>
      <c r="O46" s="472"/>
      <c r="P46" s="472"/>
      <c r="Q46" s="472"/>
    </row>
    <row r="47" spans="1:17" ht="12.75">
      <c r="A47" s="249" t="s">
        <v>9</v>
      </c>
      <c r="B47" s="249"/>
      <c r="C47" s="249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</row>
    <row r="48" spans="1:17" ht="12.75">
      <c r="A48" s="249" t="s">
        <v>10</v>
      </c>
      <c r="B48" s="249"/>
      <c r="C48" s="249"/>
      <c r="D48" s="243"/>
      <c r="E48" s="243"/>
      <c r="F48" s="243"/>
      <c r="G48" s="243"/>
      <c r="H48" s="243"/>
      <c r="I48" s="243"/>
      <c r="J48" s="243"/>
      <c r="K48" s="243"/>
      <c r="L48" s="243"/>
      <c r="M48" s="472"/>
      <c r="N48" s="472"/>
      <c r="O48" s="472"/>
      <c r="P48" s="472"/>
      <c r="Q48" s="472"/>
    </row>
    <row r="49" spans="1:17" ht="12.75">
      <c r="A49" s="249"/>
      <c r="B49" s="249"/>
      <c r="C49" s="249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</row>
    <row r="50" spans="1:17" ht="12.75">
      <c r="A50" s="249"/>
      <c r="B50" s="249"/>
      <c r="C50" s="249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</row>
    <row r="51" spans="1:17" ht="12.75">
      <c r="A51" s="249" t="s">
        <v>12</v>
      </c>
      <c r="B51" s="243"/>
      <c r="C51" s="243"/>
      <c r="D51" s="243"/>
      <c r="E51" s="243"/>
      <c r="F51" s="243"/>
      <c r="G51" s="243"/>
      <c r="H51" s="249"/>
      <c r="I51" s="243"/>
      <c r="J51" s="249"/>
      <c r="K51" s="249"/>
      <c r="L51" s="249"/>
      <c r="M51" s="249"/>
      <c r="N51" s="249"/>
      <c r="O51" s="249"/>
      <c r="P51" s="249"/>
      <c r="Q51" s="249"/>
    </row>
    <row r="52" spans="1:17" ht="12.75">
      <c r="A52" s="243"/>
      <c r="B52" s="243"/>
      <c r="C52" s="243"/>
      <c r="D52" s="243"/>
      <c r="E52" s="243"/>
      <c r="F52" s="243"/>
      <c r="G52" s="243"/>
      <c r="H52" s="243"/>
      <c r="I52" s="249"/>
      <c r="J52" s="897" t="s">
        <v>14</v>
      </c>
      <c r="K52" s="897"/>
      <c r="L52" s="897"/>
      <c r="M52" s="897"/>
      <c r="N52" s="897"/>
      <c r="O52" s="897"/>
      <c r="P52" s="897"/>
      <c r="Q52" s="897"/>
    </row>
    <row r="53" spans="1:17" ht="12.75">
      <c r="A53" s="243"/>
      <c r="B53" s="243"/>
      <c r="C53" s="243"/>
      <c r="D53" s="243"/>
      <c r="E53" s="243"/>
      <c r="F53" s="243"/>
      <c r="G53" s="243"/>
      <c r="H53" s="243"/>
      <c r="I53" s="897" t="s">
        <v>89</v>
      </c>
      <c r="J53" s="897"/>
      <c r="K53" s="897"/>
      <c r="L53" s="897"/>
      <c r="M53" s="897"/>
      <c r="N53" s="897"/>
      <c r="O53" s="897"/>
      <c r="P53" s="897"/>
      <c r="Q53" s="897"/>
    </row>
    <row r="54" spans="1:17" ht="12.75">
      <c r="A54" s="249"/>
      <c r="B54" s="249"/>
      <c r="C54" s="243"/>
      <c r="D54" s="243"/>
      <c r="E54" s="243"/>
      <c r="F54" s="243"/>
      <c r="G54" s="243"/>
      <c r="H54" s="243"/>
      <c r="I54" s="243"/>
      <c r="J54" s="249"/>
      <c r="K54" s="249"/>
      <c r="L54" s="249"/>
      <c r="M54" s="249"/>
      <c r="N54" s="249"/>
      <c r="O54" s="249"/>
      <c r="P54" s="249"/>
      <c r="Q54" s="249"/>
    </row>
  </sheetData>
  <sheetProtection/>
  <mergeCells count="15">
    <mergeCell ref="J52:Q52"/>
    <mergeCell ref="I53:Q53"/>
    <mergeCell ref="A8:A9"/>
    <mergeCell ref="B8:B9"/>
    <mergeCell ref="C8:G8"/>
    <mergeCell ref="H8:H9"/>
    <mergeCell ref="I8:L8"/>
    <mergeCell ref="M8:Q8"/>
    <mergeCell ref="G1:I1"/>
    <mergeCell ref="A2:Q2"/>
    <mergeCell ref="A3:Q3"/>
    <mergeCell ref="A4:Q5"/>
    <mergeCell ref="A6:Q6"/>
    <mergeCell ref="A7:B7"/>
    <mergeCell ref="L7:Q7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Normal="70" zoomScaleSheetLayoutView="100" zoomScalePageLayoutView="0" workbookViewId="0" topLeftCell="A25">
      <selection activeCell="G46" sqref="G46"/>
    </sheetView>
  </sheetViews>
  <sheetFormatPr defaultColWidth="9.140625" defaultRowHeight="12.75"/>
  <cols>
    <col min="1" max="1" width="5.57421875" style="243" customWidth="1"/>
    <col min="2" max="2" width="17.421875" style="243" customWidth="1"/>
    <col min="3" max="3" width="10.28125" style="243" customWidth="1"/>
    <col min="4" max="4" width="8.421875" style="243" customWidth="1"/>
    <col min="5" max="6" width="9.8515625" style="243" customWidth="1"/>
    <col min="7" max="7" width="10.8515625" style="243" customWidth="1"/>
    <col min="8" max="8" width="12.8515625" style="243" customWidth="1"/>
    <col min="9" max="10" width="9.57421875" style="232" bestFit="1" customWidth="1"/>
    <col min="11" max="11" width="8.00390625" style="232" customWidth="1"/>
    <col min="12" max="12" width="8.140625" style="232" customWidth="1"/>
    <col min="13" max="13" width="9.00390625" style="232" bestFit="1" customWidth="1"/>
    <col min="14" max="14" width="9.00390625" style="232" customWidth="1"/>
    <col min="15" max="15" width="8.421875" style="232" customWidth="1"/>
    <col min="16" max="17" width="8.8515625" style="232" customWidth="1"/>
    <col min="18" max="16384" width="9.140625" style="232" customWidth="1"/>
  </cols>
  <sheetData>
    <row r="1" spans="7:17" ht="12.75" customHeight="1">
      <c r="G1" s="890"/>
      <c r="H1" s="890"/>
      <c r="I1" s="890"/>
      <c r="J1" s="243"/>
      <c r="K1" s="243"/>
      <c r="L1" s="243"/>
      <c r="M1" s="243"/>
      <c r="N1" s="243"/>
      <c r="O1" s="243"/>
      <c r="P1" s="243"/>
      <c r="Q1" s="457" t="s">
        <v>554</v>
      </c>
    </row>
    <row r="2" spans="1:17" ht="15.75">
      <c r="A2" s="891" t="s">
        <v>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</row>
    <row r="3" spans="1:17" ht="18">
      <c r="A3" s="892" t="s">
        <v>656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</row>
    <row r="4" spans="1:17" ht="12.75" customHeight="1">
      <c r="A4" s="893" t="s">
        <v>743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</row>
    <row r="5" spans="1:17" s="233" customFormat="1" ht="7.5" customHeight="1">
      <c r="A5" s="893"/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</row>
    <row r="6" spans="1:17" ht="12.75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</row>
    <row r="7" spans="1:17" ht="12.75">
      <c r="A7" s="895" t="s">
        <v>919</v>
      </c>
      <c r="B7" s="895"/>
      <c r="H7" s="268"/>
      <c r="I7" s="243"/>
      <c r="J7" s="243"/>
      <c r="K7" s="243"/>
      <c r="L7" s="896"/>
      <c r="M7" s="896"/>
      <c r="N7" s="896"/>
      <c r="O7" s="896"/>
      <c r="P7" s="896"/>
      <c r="Q7" s="896"/>
    </row>
    <row r="8" spans="1:17" ht="30.75" customHeight="1">
      <c r="A8" s="821" t="s">
        <v>2</v>
      </c>
      <c r="B8" s="821" t="s">
        <v>3</v>
      </c>
      <c r="C8" s="898" t="s">
        <v>505</v>
      </c>
      <c r="D8" s="899"/>
      <c r="E8" s="899"/>
      <c r="F8" s="899"/>
      <c r="G8" s="900"/>
      <c r="H8" s="901" t="s">
        <v>87</v>
      </c>
      <c r="I8" s="898" t="s">
        <v>88</v>
      </c>
      <c r="J8" s="899"/>
      <c r="K8" s="899"/>
      <c r="L8" s="900"/>
      <c r="M8" s="898" t="s">
        <v>735</v>
      </c>
      <c r="N8" s="899"/>
      <c r="O8" s="899"/>
      <c r="P8" s="899"/>
      <c r="Q8" s="899"/>
    </row>
    <row r="9" spans="1:17" ht="44.25" customHeight="1">
      <c r="A9" s="821"/>
      <c r="B9" s="821"/>
      <c r="C9" s="269" t="s">
        <v>5</v>
      </c>
      <c r="D9" s="269" t="s">
        <v>6</v>
      </c>
      <c r="E9" s="269" t="s">
        <v>370</v>
      </c>
      <c r="F9" s="270" t="s">
        <v>104</v>
      </c>
      <c r="G9" s="270" t="s">
        <v>233</v>
      </c>
      <c r="H9" s="902"/>
      <c r="I9" s="284" t="s">
        <v>93</v>
      </c>
      <c r="J9" s="284" t="s">
        <v>22</v>
      </c>
      <c r="K9" s="284" t="s">
        <v>44</v>
      </c>
      <c r="L9" s="284" t="s">
        <v>842</v>
      </c>
      <c r="M9" s="269" t="s">
        <v>19</v>
      </c>
      <c r="N9" s="456" t="s">
        <v>952</v>
      </c>
      <c r="O9" s="456" t="s">
        <v>953</v>
      </c>
      <c r="P9" s="456" t="s">
        <v>954</v>
      </c>
      <c r="Q9" s="456" t="s">
        <v>955</v>
      </c>
    </row>
    <row r="10" spans="1:17" s="234" customFormat="1" ht="12.75">
      <c r="A10" s="269">
        <v>1</v>
      </c>
      <c r="B10" s="269">
        <v>2</v>
      </c>
      <c r="C10" s="269">
        <v>3</v>
      </c>
      <c r="D10" s="269">
        <v>4</v>
      </c>
      <c r="E10" s="269">
        <v>5</v>
      </c>
      <c r="F10" s="269">
        <v>6</v>
      </c>
      <c r="G10" s="269">
        <v>7</v>
      </c>
      <c r="H10" s="269">
        <v>8</v>
      </c>
      <c r="I10" s="269">
        <v>9</v>
      </c>
      <c r="J10" s="269">
        <v>10</v>
      </c>
      <c r="K10" s="269">
        <v>11</v>
      </c>
      <c r="L10" s="269">
        <v>12</v>
      </c>
      <c r="M10" s="269">
        <v>13</v>
      </c>
      <c r="N10" s="456">
        <v>14</v>
      </c>
      <c r="O10" s="456">
        <v>15</v>
      </c>
      <c r="P10" s="456">
        <v>16</v>
      </c>
      <c r="Q10" s="456">
        <v>17</v>
      </c>
    </row>
    <row r="11" spans="1:17" s="234" customFormat="1" ht="12.75">
      <c r="A11" s="291" t="s">
        <v>273</v>
      </c>
      <c r="B11" s="292" t="s">
        <v>868</v>
      </c>
      <c r="C11" s="467">
        <v>34886</v>
      </c>
      <c r="D11" s="467">
        <v>5025</v>
      </c>
      <c r="E11" s="467">
        <v>515</v>
      </c>
      <c r="F11" s="467" t="s">
        <v>7</v>
      </c>
      <c r="G11" s="467">
        <f>SUM(C11:F11)</f>
        <v>40426</v>
      </c>
      <c r="H11" s="468">
        <v>220</v>
      </c>
      <c r="I11" s="467">
        <f>ROUND(G11*150*220/1000000,3)</f>
        <v>1334.058</v>
      </c>
      <c r="J11" s="469">
        <f>I11</f>
        <v>1334.058</v>
      </c>
      <c r="K11" s="473" t="s">
        <v>7</v>
      </c>
      <c r="L11" s="473" t="s">
        <v>7</v>
      </c>
      <c r="M11" s="469">
        <f>N11+O11+P11+Q11</f>
        <v>266.813</v>
      </c>
      <c r="N11" s="469">
        <v>106.725</v>
      </c>
      <c r="O11" s="469">
        <v>80.044</v>
      </c>
      <c r="P11" s="469">
        <v>40.022</v>
      </c>
      <c r="Q11" s="469">
        <v>40.022</v>
      </c>
    </row>
    <row r="12" spans="1:17" s="234" customFormat="1" ht="12.75">
      <c r="A12" s="291" t="s">
        <v>274</v>
      </c>
      <c r="B12" s="292" t="s">
        <v>869</v>
      </c>
      <c r="C12" s="467">
        <v>63259</v>
      </c>
      <c r="D12" s="467">
        <v>19201</v>
      </c>
      <c r="E12" s="467">
        <v>889</v>
      </c>
      <c r="F12" s="467" t="s">
        <v>7</v>
      </c>
      <c r="G12" s="467">
        <f aca="true" t="shared" si="0" ref="G12:G43">SUM(C12:F12)</f>
        <v>83349</v>
      </c>
      <c r="H12" s="468">
        <v>220</v>
      </c>
      <c r="I12" s="467">
        <f aca="true" t="shared" si="1" ref="I12:I43">ROUND(G12*150*220/1000000,3)</f>
        <v>2750.517</v>
      </c>
      <c r="J12" s="469">
        <f aca="true" t="shared" si="2" ref="J12:J43">I12</f>
        <v>2750.517</v>
      </c>
      <c r="K12" s="473" t="s">
        <v>7</v>
      </c>
      <c r="L12" s="473" t="s">
        <v>7</v>
      </c>
      <c r="M12" s="469">
        <f aca="true" t="shared" si="3" ref="M12:M43">N12+O12+P12+Q12</f>
        <v>550.102</v>
      </c>
      <c r="N12" s="469">
        <v>220.041</v>
      </c>
      <c r="O12" s="469">
        <v>165.031</v>
      </c>
      <c r="P12" s="469">
        <v>82.515</v>
      </c>
      <c r="Q12" s="469">
        <v>82.515</v>
      </c>
    </row>
    <row r="13" spans="1:17" s="234" customFormat="1" ht="12.75">
      <c r="A13" s="291" t="s">
        <v>275</v>
      </c>
      <c r="B13" s="292" t="s">
        <v>870</v>
      </c>
      <c r="C13" s="467">
        <v>27765</v>
      </c>
      <c r="D13" s="467">
        <v>10243</v>
      </c>
      <c r="E13" s="467">
        <v>327</v>
      </c>
      <c r="F13" s="467" t="s">
        <v>7</v>
      </c>
      <c r="G13" s="467">
        <f t="shared" si="0"/>
        <v>38335</v>
      </c>
      <c r="H13" s="468">
        <v>220</v>
      </c>
      <c r="I13" s="467">
        <f t="shared" si="1"/>
        <v>1265.055</v>
      </c>
      <c r="J13" s="469">
        <f t="shared" si="2"/>
        <v>1265.055</v>
      </c>
      <c r="K13" s="473" t="s">
        <v>7</v>
      </c>
      <c r="L13" s="473" t="s">
        <v>7</v>
      </c>
      <c r="M13" s="469">
        <f t="shared" si="3"/>
        <v>253.011</v>
      </c>
      <c r="N13" s="469">
        <v>101.204</v>
      </c>
      <c r="O13" s="469">
        <v>75.903</v>
      </c>
      <c r="P13" s="469">
        <v>37.952</v>
      </c>
      <c r="Q13" s="469">
        <v>37.952</v>
      </c>
    </row>
    <row r="14" spans="1:17" s="234" customFormat="1" ht="12.75">
      <c r="A14" s="291" t="s">
        <v>276</v>
      </c>
      <c r="B14" s="292" t="s">
        <v>871</v>
      </c>
      <c r="C14" s="467">
        <v>62674</v>
      </c>
      <c r="D14" s="467">
        <v>8830</v>
      </c>
      <c r="E14" s="467">
        <v>554</v>
      </c>
      <c r="F14" s="467" t="s">
        <v>7</v>
      </c>
      <c r="G14" s="467">
        <f t="shared" si="0"/>
        <v>72058</v>
      </c>
      <c r="H14" s="468">
        <v>220</v>
      </c>
      <c r="I14" s="467">
        <f t="shared" si="1"/>
        <v>2377.914</v>
      </c>
      <c r="J14" s="469">
        <f t="shared" si="2"/>
        <v>2377.914</v>
      </c>
      <c r="K14" s="473" t="s">
        <v>7</v>
      </c>
      <c r="L14" s="473" t="s">
        <v>7</v>
      </c>
      <c r="M14" s="469">
        <f t="shared" si="3"/>
        <v>475.582</v>
      </c>
      <c r="N14" s="469">
        <v>190.233</v>
      </c>
      <c r="O14" s="469">
        <v>142.675</v>
      </c>
      <c r="P14" s="469">
        <v>71.337</v>
      </c>
      <c r="Q14" s="469">
        <v>71.337</v>
      </c>
    </row>
    <row r="15" spans="1:17" s="234" customFormat="1" ht="12.75">
      <c r="A15" s="291" t="s">
        <v>277</v>
      </c>
      <c r="B15" s="292" t="s">
        <v>872</v>
      </c>
      <c r="C15" s="467">
        <v>20213</v>
      </c>
      <c r="D15" s="467">
        <v>3804</v>
      </c>
      <c r="E15" s="467">
        <v>299</v>
      </c>
      <c r="F15" s="467" t="s">
        <v>7</v>
      </c>
      <c r="G15" s="467">
        <f t="shared" si="0"/>
        <v>24316</v>
      </c>
      <c r="H15" s="468">
        <v>220</v>
      </c>
      <c r="I15" s="467">
        <f t="shared" si="1"/>
        <v>802.428</v>
      </c>
      <c r="J15" s="469">
        <f t="shared" si="2"/>
        <v>802.428</v>
      </c>
      <c r="K15" s="473" t="s">
        <v>7</v>
      </c>
      <c r="L15" s="473" t="s">
        <v>7</v>
      </c>
      <c r="M15" s="469">
        <f t="shared" si="3"/>
        <v>160.48600000000002</v>
      </c>
      <c r="N15" s="469">
        <v>64.194</v>
      </c>
      <c r="O15" s="469">
        <v>48.146</v>
      </c>
      <c r="P15" s="469">
        <v>24.073</v>
      </c>
      <c r="Q15" s="469">
        <v>24.073</v>
      </c>
    </row>
    <row r="16" spans="1:17" s="234" customFormat="1" ht="12.75">
      <c r="A16" s="291" t="s">
        <v>278</v>
      </c>
      <c r="B16" s="292" t="s">
        <v>873</v>
      </c>
      <c r="C16" s="467">
        <v>27452</v>
      </c>
      <c r="D16" s="467">
        <v>7550</v>
      </c>
      <c r="E16" s="467">
        <v>497</v>
      </c>
      <c r="F16" s="467" t="s">
        <v>7</v>
      </c>
      <c r="G16" s="467">
        <f t="shared" si="0"/>
        <v>35499</v>
      </c>
      <c r="H16" s="468">
        <v>220</v>
      </c>
      <c r="I16" s="467">
        <f t="shared" si="1"/>
        <v>1171.467</v>
      </c>
      <c r="J16" s="469">
        <f t="shared" si="2"/>
        <v>1171.467</v>
      </c>
      <c r="K16" s="473" t="s">
        <v>7</v>
      </c>
      <c r="L16" s="473" t="s">
        <v>7</v>
      </c>
      <c r="M16" s="469">
        <f t="shared" si="3"/>
        <v>234.293</v>
      </c>
      <c r="N16" s="469">
        <v>93.717</v>
      </c>
      <c r="O16" s="469">
        <v>70.288</v>
      </c>
      <c r="P16" s="469">
        <v>35.144</v>
      </c>
      <c r="Q16" s="469">
        <v>35.144</v>
      </c>
    </row>
    <row r="17" spans="1:17" s="234" customFormat="1" ht="12.75">
      <c r="A17" s="291" t="s">
        <v>279</v>
      </c>
      <c r="B17" s="292" t="s">
        <v>874</v>
      </c>
      <c r="C17" s="467">
        <v>24058</v>
      </c>
      <c r="D17" s="467">
        <v>13836</v>
      </c>
      <c r="E17" s="467">
        <v>305</v>
      </c>
      <c r="F17" s="467" t="s">
        <v>7</v>
      </c>
      <c r="G17" s="467">
        <f t="shared" si="0"/>
        <v>38199</v>
      </c>
      <c r="H17" s="468">
        <v>220</v>
      </c>
      <c r="I17" s="467">
        <f t="shared" si="1"/>
        <v>1260.567</v>
      </c>
      <c r="J17" s="469">
        <f t="shared" si="2"/>
        <v>1260.567</v>
      </c>
      <c r="K17" s="473" t="s">
        <v>7</v>
      </c>
      <c r="L17" s="473" t="s">
        <v>7</v>
      </c>
      <c r="M17" s="469">
        <f t="shared" si="3"/>
        <v>252.113</v>
      </c>
      <c r="N17" s="469">
        <v>100.845</v>
      </c>
      <c r="O17" s="469">
        <v>75.634</v>
      </c>
      <c r="P17" s="469">
        <v>37.817</v>
      </c>
      <c r="Q17" s="469">
        <v>37.817</v>
      </c>
    </row>
    <row r="18" spans="1:17" s="234" customFormat="1" ht="12.75">
      <c r="A18" s="291" t="s">
        <v>280</v>
      </c>
      <c r="B18" s="292" t="s">
        <v>875</v>
      </c>
      <c r="C18" s="467">
        <v>57412</v>
      </c>
      <c r="D18" s="467">
        <v>31622</v>
      </c>
      <c r="E18" s="467">
        <v>879</v>
      </c>
      <c r="F18" s="467" t="s">
        <v>7</v>
      </c>
      <c r="G18" s="467">
        <f t="shared" si="0"/>
        <v>89913</v>
      </c>
      <c r="H18" s="468">
        <v>220</v>
      </c>
      <c r="I18" s="467">
        <f t="shared" si="1"/>
        <v>2967.129</v>
      </c>
      <c r="J18" s="469">
        <f t="shared" si="2"/>
        <v>2967.129</v>
      </c>
      <c r="K18" s="473" t="s">
        <v>7</v>
      </c>
      <c r="L18" s="473" t="s">
        <v>7</v>
      </c>
      <c r="M18" s="469">
        <f t="shared" si="3"/>
        <v>593.426</v>
      </c>
      <c r="N18" s="469">
        <v>237.37</v>
      </c>
      <c r="O18" s="469">
        <v>178.028</v>
      </c>
      <c r="P18" s="469">
        <v>89.014</v>
      </c>
      <c r="Q18" s="469">
        <v>89.014</v>
      </c>
    </row>
    <row r="19" spans="1:17" s="234" customFormat="1" ht="12.75">
      <c r="A19" s="291" t="s">
        <v>299</v>
      </c>
      <c r="B19" s="292" t="s">
        <v>876</v>
      </c>
      <c r="C19" s="467">
        <v>37001</v>
      </c>
      <c r="D19" s="467">
        <v>6111</v>
      </c>
      <c r="E19" s="467">
        <v>413</v>
      </c>
      <c r="F19" s="467" t="s">
        <v>7</v>
      </c>
      <c r="G19" s="467">
        <f t="shared" si="0"/>
        <v>43525</v>
      </c>
      <c r="H19" s="468">
        <v>220</v>
      </c>
      <c r="I19" s="467">
        <f t="shared" si="1"/>
        <v>1436.325</v>
      </c>
      <c r="J19" s="469">
        <f t="shared" si="2"/>
        <v>1436.325</v>
      </c>
      <c r="K19" s="473" t="s">
        <v>7</v>
      </c>
      <c r="L19" s="473" t="s">
        <v>7</v>
      </c>
      <c r="M19" s="469">
        <f t="shared" si="3"/>
        <v>287.266</v>
      </c>
      <c r="N19" s="469">
        <v>114.906</v>
      </c>
      <c r="O19" s="469">
        <v>86.18</v>
      </c>
      <c r="P19" s="469">
        <v>43.09</v>
      </c>
      <c r="Q19" s="469">
        <v>43.09</v>
      </c>
    </row>
    <row r="20" spans="1:17" s="234" customFormat="1" ht="12.75">
      <c r="A20" s="291" t="s">
        <v>300</v>
      </c>
      <c r="B20" s="292" t="s">
        <v>877</v>
      </c>
      <c r="C20" s="467">
        <v>6338</v>
      </c>
      <c r="D20" s="467">
        <v>1078</v>
      </c>
      <c r="E20" s="467">
        <v>308</v>
      </c>
      <c r="F20" s="467" t="s">
        <v>7</v>
      </c>
      <c r="G20" s="467">
        <f t="shared" si="0"/>
        <v>7724</v>
      </c>
      <c r="H20" s="468">
        <v>220</v>
      </c>
      <c r="I20" s="467">
        <f t="shared" si="1"/>
        <v>254.892</v>
      </c>
      <c r="J20" s="469">
        <f t="shared" si="2"/>
        <v>254.892</v>
      </c>
      <c r="K20" s="473" t="s">
        <v>7</v>
      </c>
      <c r="L20" s="473" t="s">
        <v>7</v>
      </c>
      <c r="M20" s="469">
        <f t="shared" si="3"/>
        <v>50.977999999999994</v>
      </c>
      <c r="N20" s="469">
        <v>20.391</v>
      </c>
      <c r="O20" s="469">
        <v>15.293</v>
      </c>
      <c r="P20" s="469">
        <v>7.647</v>
      </c>
      <c r="Q20" s="469">
        <v>7.647</v>
      </c>
    </row>
    <row r="21" spans="1:17" s="234" customFormat="1" ht="12.75">
      <c r="A21" s="291" t="s">
        <v>301</v>
      </c>
      <c r="B21" s="292" t="s">
        <v>878</v>
      </c>
      <c r="C21" s="467">
        <v>37560</v>
      </c>
      <c r="D21" s="467">
        <v>12045</v>
      </c>
      <c r="E21" s="467">
        <v>327</v>
      </c>
      <c r="F21" s="467" t="s">
        <v>7</v>
      </c>
      <c r="G21" s="467">
        <f t="shared" si="0"/>
        <v>49932</v>
      </c>
      <c r="H21" s="468">
        <v>220</v>
      </c>
      <c r="I21" s="467">
        <f t="shared" si="1"/>
        <v>1647.756</v>
      </c>
      <c r="J21" s="469">
        <f t="shared" si="2"/>
        <v>1647.756</v>
      </c>
      <c r="K21" s="473" t="s">
        <v>7</v>
      </c>
      <c r="L21" s="473" t="s">
        <v>7</v>
      </c>
      <c r="M21" s="469">
        <f t="shared" si="3"/>
        <v>329.551</v>
      </c>
      <c r="N21" s="469">
        <v>131.82</v>
      </c>
      <c r="O21" s="469">
        <v>98.865</v>
      </c>
      <c r="P21" s="469">
        <v>49.433</v>
      </c>
      <c r="Q21" s="469">
        <v>49.433</v>
      </c>
    </row>
    <row r="22" spans="1:17" s="234" customFormat="1" ht="12.75">
      <c r="A22" s="291" t="s">
        <v>329</v>
      </c>
      <c r="B22" s="292" t="s">
        <v>879</v>
      </c>
      <c r="C22" s="467">
        <v>31284</v>
      </c>
      <c r="D22" s="467">
        <v>7855</v>
      </c>
      <c r="E22" s="467">
        <v>234</v>
      </c>
      <c r="F22" s="467" t="s">
        <v>7</v>
      </c>
      <c r="G22" s="467">
        <f t="shared" si="0"/>
        <v>39373</v>
      </c>
      <c r="H22" s="468">
        <v>220</v>
      </c>
      <c r="I22" s="467">
        <f t="shared" si="1"/>
        <v>1299.309</v>
      </c>
      <c r="J22" s="469">
        <f t="shared" si="2"/>
        <v>1299.309</v>
      </c>
      <c r="K22" s="473" t="s">
        <v>7</v>
      </c>
      <c r="L22" s="473" t="s">
        <v>7</v>
      </c>
      <c r="M22" s="469">
        <f t="shared" si="3"/>
        <v>259.86199999999997</v>
      </c>
      <c r="N22" s="469">
        <v>103.945</v>
      </c>
      <c r="O22" s="469">
        <v>77.959</v>
      </c>
      <c r="P22" s="469">
        <v>38.979</v>
      </c>
      <c r="Q22" s="469">
        <v>38.979</v>
      </c>
    </row>
    <row r="23" spans="1:17" s="234" customFormat="1" ht="12.75">
      <c r="A23" s="291" t="s">
        <v>330</v>
      </c>
      <c r="B23" s="292" t="s">
        <v>880</v>
      </c>
      <c r="C23" s="467">
        <v>23451</v>
      </c>
      <c r="D23" s="467">
        <v>7774</v>
      </c>
      <c r="E23" s="467">
        <v>374</v>
      </c>
      <c r="F23" s="467" t="s">
        <v>7</v>
      </c>
      <c r="G23" s="467">
        <f t="shared" si="0"/>
        <v>31599</v>
      </c>
      <c r="H23" s="468">
        <v>220</v>
      </c>
      <c r="I23" s="467">
        <f t="shared" si="1"/>
        <v>1042.767</v>
      </c>
      <c r="J23" s="469">
        <f t="shared" si="2"/>
        <v>1042.767</v>
      </c>
      <c r="K23" s="473" t="s">
        <v>7</v>
      </c>
      <c r="L23" s="473" t="s">
        <v>7</v>
      </c>
      <c r="M23" s="469">
        <f t="shared" si="3"/>
        <v>208.55300000000005</v>
      </c>
      <c r="N23" s="469">
        <v>83.421</v>
      </c>
      <c r="O23" s="469">
        <v>62.566</v>
      </c>
      <c r="P23" s="469">
        <v>31.283</v>
      </c>
      <c r="Q23" s="469">
        <v>31.283</v>
      </c>
    </row>
    <row r="24" spans="1:17" s="234" customFormat="1" ht="12.75">
      <c r="A24" s="291" t="s">
        <v>331</v>
      </c>
      <c r="B24" s="292" t="s">
        <v>881</v>
      </c>
      <c r="C24" s="467">
        <v>25585</v>
      </c>
      <c r="D24" s="467">
        <v>4427</v>
      </c>
      <c r="E24" s="467">
        <v>141</v>
      </c>
      <c r="F24" s="467" t="s">
        <v>7</v>
      </c>
      <c r="G24" s="467">
        <f t="shared" si="0"/>
        <v>30153</v>
      </c>
      <c r="H24" s="468">
        <v>220</v>
      </c>
      <c r="I24" s="467">
        <f t="shared" si="1"/>
        <v>995.049</v>
      </c>
      <c r="J24" s="469">
        <f t="shared" si="2"/>
        <v>995.049</v>
      </c>
      <c r="K24" s="473" t="s">
        <v>7</v>
      </c>
      <c r="L24" s="473" t="s">
        <v>7</v>
      </c>
      <c r="M24" s="469">
        <f t="shared" si="3"/>
        <v>199.01100000000002</v>
      </c>
      <c r="N24" s="469">
        <v>79.604</v>
      </c>
      <c r="O24" s="469">
        <v>59.703</v>
      </c>
      <c r="P24" s="469">
        <v>29.852</v>
      </c>
      <c r="Q24" s="469">
        <v>29.852</v>
      </c>
    </row>
    <row r="25" spans="1:17" s="234" customFormat="1" ht="12.75">
      <c r="A25" s="291" t="s">
        <v>332</v>
      </c>
      <c r="B25" s="292" t="s">
        <v>922</v>
      </c>
      <c r="C25" s="467">
        <v>23626</v>
      </c>
      <c r="D25" s="467">
        <v>2630</v>
      </c>
      <c r="E25" s="467">
        <v>100</v>
      </c>
      <c r="F25" s="467" t="s">
        <v>7</v>
      </c>
      <c r="G25" s="467">
        <f t="shared" si="0"/>
        <v>26356</v>
      </c>
      <c r="H25" s="468">
        <v>220</v>
      </c>
      <c r="I25" s="467">
        <f t="shared" si="1"/>
        <v>869.748</v>
      </c>
      <c r="J25" s="469">
        <f t="shared" si="2"/>
        <v>869.748</v>
      </c>
      <c r="K25" s="473" t="s">
        <v>7</v>
      </c>
      <c r="L25" s="473" t="s">
        <v>7</v>
      </c>
      <c r="M25" s="469">
        <f t="shared" si="3"/>
        <v>173.951</v>
      </c>
      <c r="N25" s="469">
        <v>69.58</v>
      </c>
      <c r="O25" s="469">
        <v>52.185</v>
      </c>
      <c r="P25" s="469">
        <v>26.093</v>
      </c>
      <c r="Q25" s="469">
        <v>26.093</v>
      </c>
    </row>
    <row r="26" spans="1:17" s="234" customFormat="1" ht="12.75">
      <c r="A26" s="291" t="s">
        <v>883</v>
      </c>
      <c r="B26" s="292" t="s">
        <v>884</v>
      </c>
      <c r="C26" s="467">
        <v>50056</v>
      </c>
      <c r="D26" s="467">
        <v>12768</v>
      </c>
      <c r="E26" s="467">
        <v>402</v>
      </c>
      <c r="F26" s="467" t="s">
        <v>7</v>
      </c>
      <c r="G26" s="467">
        <f t="shared" si="0"/>
        <v>63226</v>
      </c>
      <c r="H26" s="468">
        <v>220</v>
      </c>
      <c r="I26" s="467">
        <f t="shared" si="1"/>
        <v>2086.458</v>
      </c>
      <c r="J26" s="469">
        <f t="shared" si="2"/>
        <v>2086.458</v>
      </c>
      <c r="K26" s="473" t="s">
        <v>7</v>
      </c>
      <c r="L26" s="473" t="s">
        <v>7</v>
      </c>
      <c r="M26" s="469">
        <f t="shared" si="3"/>
        <v>417.293</v>
      </c>
      <c r="N26" s="469">
        <v>166.917</v>
      </c>
      <c r="O26" s="469">
        <v>125.188</v>
      </c>
      <c r="P26" s="469">
        <v>62.594</v>
      </c>
      <c r="Q26" s="469">
        <v>62.594</v>
      </c>
    </row>
    <row r="27" spans="1:17" s="234" customFormat="1" ht="12.75">
      <c r="A27" s="291" t="s">
        <v>885</v>
      </c>
      <c r="B27" s="292" t="s">
        <v>886</v>
      </c>
      <c r="C27" s="467">
        <v>21573</v>
      </c>
      <c r="D27" s="467">
        <v>4333</v>
      </c>
      <c r="E27" s="467">
        <v>788</v>
      </c>
      <c r="F27" s="467" t="s">
        <v>7</v>
      </c>
      <c r="G27" s="467">
        <f t="shared" si="0"/>
        <v>26694</v>
      </c>
      <c r="H27" s="468">
        <v>220</v>
      </c>
      <c r="I27" s="467">
        <f t="shared" si="1"/>
        <v>880.902</v>
      </c>
      <c r="J27" s="469">
        <f t="shared" si="2"/>
        <v>880.902</v>
      </c>
      <c r="K27" s="473" t="s">
        <v>7</v>
      </c>
      <c r="L27" s="473" t="s">
        <v>7</v>
      </c>
      <c r="M27" s="469">
        <f t="shared" si="3"/>
        <v>176.17999999999998</v>
      </c>
      <c r="N27" s="469">
        <v>70.472</v>
      </c>
      <c r="O27" s="469">
        <v>52.854</v>
      </c>
      <c r="P27" s="469">
        <v>26.427</v>
      </c>
      <c r="Q27" s="469">
        <v>26.427</v>
      </c>
    </row>
    <row r="28" spans="1:17" s="234" customFormat="1" ht="12.75">
      <c r="A28" s="291" t="s">
        <v>887</v>
      </c>
      <c r="B28" s="292" t="s">
        <v>888</v>
      </c>
      <c r="C28" s="467">
        <v>47145</v>
      </c>
      <c r="D28" s="467">
        <v>6394</v>
      </c>
      <c r="E28" s="467">
        <v>425</v>
      </c>
      <c r="F28" s="467" t="s">
        <v>7</v>
      </c>
      <c r="G28" s="467">
        <f t="shared" si="0"/>
        <v>53964</v>
      </c>
      <c r="H28" s="468">
        <v>220</v>
      </c>
      <c r="I28" s="467">
        <f t="shared" si="1"/>
        <v>1780.812</v>
      </c>
      <c r="J28" s="469">
        <f t="shared" si="2"/>
        <v>1780.812</v>
      </c>
      <c r="K28" s="473" t="s">
        <v>7</v>
      </c>
      <c r="L28" s="473" t="s">
        <v>7</v>
      </c>
      <c r="M28" s="469">
        <f t="shared" si="3"/>
        <v>356.162</v>
      </c>
      <c r="N28" s="469">
        <v>142.465</v>
      </c>
      <c r="O28" s="469">
        <v>106.849</v>
      </c>
      <c r="P28" s="469">
        <v>53.424</v>
      </c>
      <c r="Q28" s="469">
        <v>53.424</v>
      </c>
    </row>
    <row r="29" spans="1:17" s="234" customFormat="1" ht="12.75">
      <c r="A29" s="291" t="s">
        <v>889</v>
      </c>
      <c r="B29" s="292" t="s">
        <v>890</v>
      </c>
      <c r="C29" s="467">
        <v>34362</v>
      </c>
      <c r="D29" s="467">
        <v>8194</v>
      </c>
      <c r="E29" s="467">
        <v>608</v>
      </c>
      <c r="F29" s="467" t="s">
        <v>7</v>
      </c>
      <c r="G29" s="467">
        <f t="shared" si="0"/>
        <v>43164</v>
      </c>
      <c r="H29" s="468">
        <v>220</v>
      </c>
      <c r="I29" s="467">
        <f t="shared" si="1"/>
        <v>1424.412</v>
      </c>
      <c r="J29" s="469">
        <f t="shared" si="2"/>
        <v>1424.412</v>
      </c>
      <c r="K29" s="473" t="s">
        <v>7</v>
      </c>
      <c r="L29" s="473" t="s">
        <v>7</v>
      </c>
      <c r="M29" s="469">
        <f t="shared" si="3"/>
        <v>284.882</v>
      </c>
      <c r="N29" s="469">
        <v>113.953</v>
      </c>
      <c r="O29" s="469">
        <v>85.465</v>
      </c>
      <c r="P29" s="469">
        <v>42.732</v>
      </c>
      <c r="Q29" s="469">
        <v>42.732</v>
      </c>
    </row>
    <row r="30" spans="1:17" s="234" customFormat="1" ht="12.75">
      <c r="A30" s="291" t="s">
        <v>891</v>
      </c>
      <c r="B30" s="292" t="s">
        <v>892</v>
      </c>
      <c r="C30" s="467">
        <v>44256</v>
      </c>
      <c r="D30" s="467">
        <v>13435</v>
      </c>
      <c r="E30" s="467">
        <v>391</v>
      </c>
      <c r="F30" s="467" t="s">
        <v>7</v>
      </c>
      <c r="G30" s="467">
        <f t="shared" si="0"/>
        <v>58082</v>
      </c>
      <c r="H30" s="468">
        <v>220</v>
      </c>
      <c r="I30" s="467">
        <f t="shared" si="1"/>
        <v>1916.706</v>
      </c>
      <c r="J30" s="469">
        <f t="shared" si="2"/>
        <v>1916.706</v>
      </c>
      <c r="K30" s="473" t="s">
        <v>7</v>
      </c>
      <c r="L30" s="473" t="s">
        <v>7</v>
      </c>
      <c r="M30" s="469">
        <f t="shared" si="3"/>
        <v>383.34</v>
      </c>
      <c r="N30" s="469">
        <v>153.336</v>
      </c>
      <c r="O30" s="469">
        <v>115.002</v>
      </c>
      <c r="P30" s="469">
        <v>57.501</v>
      </c>
      <c r="Q30" s="469">
        <v>57.501</v>
      </c>
    </row>
    <row r="31" spans="1:17" s="234" customFormat="1" ht="12.75">
      <c r="A31" s="291" t="s">
        <v>893</v>
      </c>
      <c r="B31" s="292" t="s">
        <v>894</v>
      </c>
      <c r="C31" s="467">
        <v>37070</v>
      </c>
      <c r="D31" s="467">
        <v>9725</v>
      </c>
      <c r="E31" s="467">
        <v>234</v>
      </c>
      <c r="F31" s="467" t="s">
        <v>7</v>
      </c>
      <c r="G31" s="467">
        <f t="shared" si="0"/>
        <v>47029</v>
      </c>
      <c r="H31" s="468">
        <v>220</v>
      </c>
      <c r="I31" s="467">
        <f t="shared" si="1"/>
        <v>1551.957</v>
      </c>
      <c r="J31" s="469">
        <f t="shared" si="2"/>
        <v>1551.957</v>
      </c>
      <c r="K31" s="473" t="s">
        <v>7</v>
      </c>
      <c r="L31" s="473" t="s">
        <v>7</v>
      </c>
      <c r="M31" s="469">
        <f t="shared" si="3"/>
        <v>310.39099999999996</v>
      </c>
      <c r="N31" s="469">
        <v>124.156</v>
      </c>
      <c r="O31" s="469">
        <v>93.117</v>
      </c>
      <c r="P31" s="469">
        <v>46.559</v>
      </c>
      <c r="Q31" s="469">
        <v>46.559</v>
      </c>
    </row>
    <row r="32" spans="1:17" s="234" customFormat="1" ht="12.75">
      <c r="A32" s="291" t="s">
        <v>895</v>
      </c>
      <c r="B32" s="292" t="s">
        <v>896</v>
      </c>
      <c r="C32" s="467">
        <v>64930</v>
      </c>
      <c r="D32" s="467">
        <v>21785</v>
      </c>
      <c r="E32" s="467">
        <v>510</v>
      </c>
      <c r="F32" s="467" t="s">
        <v>7</v>
      </c>
      <c r="G32" s="467">
        <f t="shared" si="0"/>
        <v>87225</v>
      </c>
      <c r="H32" s="468">
        <v>220</v>
      </c>
      <c r="I32" s="467">
        <f t="shared" si="1"/>
        <v>2878.425</v>
      </c>
      <c r="J32" s="469">
        <f t="shared" si="2"/>
        <v>2878.425</v>
      </c>
      <c r="K32" s="473" t="s">
        <v>7</v>
      </c>
      <c r="L32" s="473" t="s">
        <v>7</v>
      </c>
      <c r="M32" s="469">
        <f t="shared" si="3"/>
        <v>575.686</v>
      </c>
      <c r="N32" s="469">
        <v>230.274</v>
      </c>
      <c r="O32" s="469">
        <v>172.706</v>
      </c>
      <c r="P32" s="469">
        <v>86.353</v>
      </c>
      <c r="Q32" s="469">
        <v>86.353</v>
      </c>
    </row>
    <row r="33" spans="1:17" s="234" customFormat="1" ht="12.75">
      <c r="A33" s="291" t="s">
        <v>897</v>
      </c>
      <c r="B33" s="292" t="s">
        <v>898</v>
      </c>
      <c r="C33" s="467">
        <v>25436</v>
      </c>
      <c r="D33" s="467">
        <v>4788</v>
      </c>
      <c r="E33" s="467">
        <v>327</v>
      </c>
      <c r="F33" s="467" t="s">
        <v>7</v>
      </c>
      <c r="G33" s="467">
        <f t="shared" si="0"/>
        <v>30551</v>
      </c>
      <c r="H33" s="468">
        <v>220</v>
      </c>
      <c r="I33" s="467">
        <f t="shared" si="1"/>
        <v>1008.183</v>
      </c>
      <c r="J33" s="469">
        <f t="shared" si="2"/>
        <v>1008.183</v>
      </c>
      <c r="K33" s="473" t="s">
        <v>7</v>
      </c>
      <c r="L33" s="473" t="s">
        <v>7</v>
      </c>
      <c r="M33" s="469">
        <f t="shared" si="3"/>
        <v>201.63800000000003</v>
      </c>
      <c r="N33" s="469">
        <v>80.655</v>
      </c>
      <c r="O33" s="469">
        <v>60.491</v>
      </c>
      <c r="P33" s="469">
        <v>30.246</v>
      </c>
      <c r="Q33" s="469">
        <v>30.246</v>
      </c>
    </row>
    <row r="34" spans="1:17" s="234" customFormat="1" ht="12.75">
      <c r="A34" s="291" t="s">
        <v>899</v>
      </c>
      <c r="B34" s="292" t="s">
        <v>900</v>
      </c>
      <c r="C34" s="467">
        <v>21471</v>
      </c>
      <c r="D34" s="467">
        <v>1798</v>
      </c>
      <c r="E34" s="467">
        <v>80</v>
      </c>
      <c r="F34" s="467" t="s">
        <v>7</v>
      </c>
      <c r="G34" s="467">
        <f t="shared" si="0"/>
        <v>23349</v>
      </c>
      <c r="H34" s="468">
        <v>220</v>
      </c>
      <c r="I34" s="467">
        <f t="shared" si="1"/>
        <v>770.517</v>
      </c>
      <c r="J34" s="469">
        <f t="shared" si="2"/>
        <v>770.517</v>
      </c>
      <c r="K34" s="473" t="s">
        <v>7</v>
      </c>
      <c r="L34" s="473" t="s">
        <v>7</v>
      </c>
      <c r="M34" s="469">
        <f t="shared" si="3"/>
        <v>154.102</v>
      </c>
      <c r="N34" s="469">
        <v>61.641</v>
      </c>
      <c r="O34" s="469">
        <v>46.231</v>
      </c>
      <c r="P34" s="469">
        <v>23.115</v>
      </c>
      <c r="Q34" s="469">
        <v>23.115</v>
      </c>
    </row>
    <row r="35" spans="1:17" s="234" customFormat="1" ht="12.75">
      <c r="A35" s="291" t="s">
        <v>901</v>
      </c>
      <c r="B35" s="292" t="s">
        <v>902</v>
      </c>
      <c r="C35" s="467">
        <v>33648</v>
      </c>
      <c r="D35" s="467">
        <v>9310</v>
      </c>
      <c r="E35" s="467">
        <v>316</v>
      </c>
      <c r="F35" s="467" t="s">
        <v>7</v>
      </c>
      <c r="G35" s="467">
        <f t="shared" si="0"/>
        <v>43274</v>
      </c>
      <c r="H35" s="468">
        <v>220</v>
      </c>
      <c r="I35" s="467">
        <f t="shared" si="1"/>
        <v>1428.042</v>
      </c>
      <c r="J35" s="469">
        <f t="shared" si="2"/>
        <v>1428.042</v>
      </c>
      <c r="K35" s="473" t="s">
        <v>7</v>
      </c>
      <c r="L35" s="473" t="s">
        <v>7</v>
      </c>
      <c r="M35" s="469">
        <f t="shared" si="3"/>
        <v>285.607</v>
      </c>
      <c r="N35" s="469">
        <v>114.243</v>
      </c>
      <c r="O35" s="469">
        <v>85.682</v>
      </c>
      <c r="P35" s="469">
        <v>42.841</v>
      </c>
      <c r="Q35" s="469">
        <v>42.841</v>
      </c>
    </row>
    <row r="36" spans="1:17" s="234" customFormat="1" ht="12.75">
      <c r="A36" s="291" t="s">
        <v>903</v>
      </c>
      <c r="B36" s="292" t="s">
        <v>904</v>
      </c>
      <c r="C36" s="467">
        <v>35802</v>
      </c>
      <c r="D36" s="467">
        <v>6084</v>
      </c>
      <c r="E36" s="467">
        <v>374</v>
      </c>
      <c r="F36" s="467" t="s">
        <v>7</v>
      </c>
      <c r="G36" s="467">
        <f t="shared" si="0"/>
        <v>42260</v>
      </c>
      <c r="H36" s="468">
        <v>220</v>
      </c>
      <c r="I36" s="467">
        <f t="shared" si="1"/>
        <v>1394.58</v>
      </c>
      <c r="J36" s="469">
        <f t="shared" si="2"/>
        <v>1394.58</v>
      </c>
      <c r="K36" s="473" t="s">
        <v>7</v>
      </c>
      <c r="L36" s="473" t="s">
        <v>7</v>
      </c>
      <c r="M36" s="469">
        <f t="shared" si="3"/>
        <v>278.91499999999996</v>
      </c>
      <c r="N36" s="469">
        <v>111.566</v>
      </c>
      <c r="O36" s="469">
        <v>83.675</v>
      </c>
      <c r="P36" s="469">
        <v>41.837</v>
      </c>
      <c r="Q36" s="469">
        <v>41.837</v>
      </c>
    </row>
    <row r="37" spans="1:17" s="234" customFormat="1" ht="12.75">
      <c r="A37" s="291" t="s">
        <v>905</v>
      </c>
      <c r="B37" s="292" t="s">
        <v>906</v>
      </c>
      <c r="C37" s="467">
        <v>29313</v>
      </c>
      <c r="D37" s="467">
        <v>2648</v>
      </c>
      <c r="E37" s="467">
        <v>327</v>
      </c>
      <c r="F37" s="467" t="s">
        <v>7</v>
      </c>
      <c r="G37" s="467">
        <f t="shared" si="0"/>
        <v>32288</v>
      </c>
      <c r="H37" s="468">
        <v>220</v>
      </c>
      <c r="I37" s="467">
        <f t="shared" si="1"/>
        <v>1065.504</v>
      </c>
      <c r="J37" s="469">
        <f t="shared" si="2"/>
        <v>1065.504</v>
      </c>
      <c r="K37" s="473" t="s">
        <v>7</v>
      </c>
      <c r="L37" s="473" t="s">
        <v>7</v>
      </c>
      <c r="M37" s="469">
        <f t="shared" si="3"/>
        <v>213.1</v>
      </c>
      <c r="N37" s="469">
        <v>85.24</v>
      </c>
      <c r="O37" s="469">
        <v>63.93</v>
      </c>
      <c r="P37" s="469">
        <v>31.965</v>
      </c>
      <c r="Q37" s="469">
        <v>31.965</v>
      </c>
    </row>
    <row r="38" spans="1:17" s="234" customFormat="1" ht="12.75">
      <c r="A38" s="291" t="s">
        <v>907</v>
      </c>
      <c r="B38" s="293" t="s">
        <v>908</v>
      </c>
      <c r="C38" s="467">
        <v>23165</v>
      </c>
      <c r="D38" s="467">
        <v>8557</v>
      </c>
      <c r="E38" s="467">
        <v>0</v>
      </c>
      <c r="F38" s="467" t="s">
        <v>7</v>
      </c>
      <c r="G38" s="467">
        <f t="shared" si="0"/>
        <v>31722</v>
      </c>
      <c r="H38" s="468">
        <v>220</v>
      </c>
      <c r="I38" s="467">
        <f t="shared" si="1"/>
        <v>1046.826</v>
      </c>
      <c r="J38" s="469">
        <f t="shared" si="2"/>
        <v>1046.826</v>
      </c>
      <c r="K38" s="473" t="s">
        <v>7</v>
      </c>
      <c r="L38" s="473" t="s">
        <v>7</v>
      </c>
      <c r="M38" s="469">
        <f t="shared" si="3"/>
        <v>209.36599999999999</v>
      </c>
      <c r="N38" s="469">
        <v>83.746</v>
      </c>
      <c r="O38" s="469">
        <v>62.81</v>
      </c>
      <c r="P38" s="469">
        <v>31.405</v>
      </c>
      <c r="Q38" s="469">
        <v>31.405</v>
      </c>
    </row>
    <row r="39" spans="1:17" ht="12.75">
      <c r="A39" s="291" t="s">
        <v>909</v>
      </c>
      <c r="B39" s="293" t="s">
        <v>910</v>
      </c>
      <c r="C39" s="244">
        <v>16271</v>
      </c>
      <c r="D39" s="244">
        <v>747</v>
      </c>
      <c r="E39" s="244">
        <v>0</v>
      </c>
      <c r="F39" s="244" t="s">
        <v>7</v>
      </c>
      <c r="G39" s="467">
        <f t="shared" si="0"/>
        <v>17018</v>
      </c>
      <c r="H39" s="468">
        <v>220</v>
      </c>
      <c r="I39" s="467">
        <f t="shared" si="1"/>
        <v>561.594</v>
      </c>
      <c r="J39" s="469">
        <f t="shared" si="2"/>
        <v>561.594</v>
      </c>
      <c r="K39" s="473" t="s">
        <v>7</v>
      </c>
      <c r="L39" s="473" t="s">
        <v>7</v>
      </c>
      <c r="M39" s="469">
        <f t="shared" si="3"/>
        <v>112.32</v>
      </c>
      <c r="N39" s="469">
        <v>44.928</v>
      </c>
      <c r="O39" s="469">
        <v>33.696</v>
      </c>
      <c r="P39" s="469">
        <v>16.848</v>
      </c>
      <c r="Q39" s="469">
        <v>16.848</v>
      </c>
    </row>
    <row r="40" spans="1:17" ht="12.75">
      <c r="A40" s="291" t="s">
        <v>911</v>
      </c>
      <c r="B40" s="293" t="s">
        <v>912</v>
      </c>
      <c r="C40" s="244">
        <v>32770</v>
      </c>
      <c r="D40" s="244">
        <v>5917</v>
      </c>
      <c r="E40" s="244">
        <v>0</v>
      </c>
      <c r="F40" s="244" t="s">
        <v>7</v>
      </c>
      <c r="G40" s="467">
        <f t="shared" si="0"/>
        <v>38687</v>
      </c>
      <c r="H40" s="468">
        <v>220</v>
      </c>
      <c r="I40" s="467">
        <f t="shared" si="1"/>
        <v>1276.671</v>
      </c>
      <c r="J40" s="469">
        <f t="shared" si="2"/>
        <v>1276.671</v>
      </c>
      <c r="K40" s="473" t="s">
        <v>7</v>
      </c>
      <c r="L40" s="473" t="s">
        <v>7</v>
      </c>
      <c r="M40" s="469">
        <f t="shared" si="3"/>
        <v>255.33300000000003</v>
      </c>
      <c r="N40" s="469">
        <v>102.133</v>
      </c>
      <c r="O40" s="469">
        <v>76.6</v>
      </c>
      <c r="P40" s="469">
        <v>38.3</v>
      </c>
      <c r="Q40" s="469">
        <v>38.3</v>
      </c>
    </row>
    <row r="41" spans="1:17" ht="12.75">
      <c r="A41" s="291" t="s">
        <v>913</v>
      </c>
      <c r="B41" s="293" t="s">
        <v>914</v>
      </c>
      <c r="C41" s="244">
        <v>7175</v>
      </c>
      <c r="D41" s="244">
        <v>1890</v>
      </c>
      <c r="E41" s="244">
        <v>0</v>
      </c>
      <c r="F41" s="244" t="s">
        <v>7</v>
      </c>
      <c r="G41" s="467">
        <f t="shared" si="0"/>
        <v>9065</v>
      </c>
      <c r="H41" s="468">
        <v>220</v>
      </c>
      <c r="I41" s="467">
        <f t="shared" si="1"/>
        <v>299.145</v>
      </c>
      <c r="J41" s="469">
        <f t="shared" si="2"/>
        <v>299.145</v>
      </c>
      <c r="K41" s="473" t="s">
        <v>7</v>
      </c>
      <c r="L41" s="473" t="s">
        <v>7</v>
      </c>
      <c r="M41" s="469">
        <f t="shared" si="3"/>
        <v>59.82900000000001</v>
      </c>
      <c r="N41" s="469">
        <v>23.932</v>
      </c>
      <c r="O41" s="469">
        <v>17.949</v>
      </c>
      <c r="P41" s="469">
        <v>8.974</v>
      </c>
      <c r="Q41" s="469">
        <v>8.974</v>
      </c>
    </row>
    <row r="42" spans="1:17" ht="25.5">
      <c r="A42" s="291" t="s">
        <v>915</v>
      </c>
      <c r="B42" s="293" t="s">
        <v>916</v>
      </c>
      <c r="C42" s="244">
        <v>11486</v>
      </c>
      <c r="D42" s="244">
        <v>9069</v>
      </c>
      <c r="E42" s="244">
        <v>0</v>
      </c>
      <c r="F42" s="244" t="s">
        <v>7</v>
      </c>
      <c r="G42" s="467">
        <f t="shared" si="0"/>
        <v>20555</v>
      </c>
      <c r="H42" s="468">
        <v>220</v>
      </c>
      <c r="I42" s="467">
        <f t="shared" si="1"/>
        <v>678.315</v>
      </c>
      <c r="J42" s="469">
        <f t="shared" si="2"/>
        <v>678.315</v>
      </c>
      <c r="K42" s="473" t="s">
        <v>7</v>
      </c>
      <c r="L42" s="473" t="s">
        <v>7</v>
      </c>
      <c r="M42" s="469">
        <f t="shared" si="3"/>
        <v>135.662</v>
      </c>
      <c r="N42" s="469">
        <v>54.265</v>
      </c>
      <c r="O42" s="469">
        <v>40.699</v>
      </c>
      <c r="P42" s="469">
        <v>20.349</v>
      </c>
      <c r="Q42" s="469">
        <v>20.349</v>
      </c>
    </row>
    <row r="43" spans="1:17" ht="21.75" customHeight="1">
      <c r="A43" s="291" t="s">
        <v>917</v>
      </c>
      <c r="B43" s="293" t="s">
        <v>918</v>
      </c>
      <c r="C43" s="244">
        <v>11459</v>
      </c>
      <c r="D43" s="244">
        <v>2116</v>
      </c>
      <c r="E43" s="244">
        <v>0</v>
      </c>
      <c r="F43" s="244" t="s">
        <v>7</v>
      </c>
      <c r="G43" s="467">
        <f t="shared" si="0"/>
        <v>13575</v>
      </c>
      <c r="H43" s="468">
        <v>220</v>
      </c>
      <c r="I43" s="467">
        <f t="shared" si="1"/>
        <v>447.975</v>
      </c>
      <c r="J43" s="469">
        <f t="shared" si="2"/>
        <v>447.975</v>
      </c>
      <c r="K43" s="473" t="s">
        <v>7</v>
      </c>
      <c r="L43" s="473" t="s">
        <v>7</v>
      </c>
      <c r="M43" s="469">
        <f t="shared" si="3"/>
        <v>89.595</v>
      </c>
      <c r="N43" s="469">
        <v>35.838</v>
      </c>
      <c r="O43" s="469">
        <v>26.879</v>
      </c>
      <c r="P43" s="469">
        <v>13.439</v>
      </c>
      <c r="Q43" s="469">
        <v>13.439</v>
      </c>
    </row>
    <row r="44" spans="1:17" ht="12.75">
      <c r="A44" s="245"/>
      <c r="B44" s="3" t="s">
        <v>19</v>
      </c>
      <c r="C44" s="244">
        <f>SUM(C11:C43)</f>
        <v>1049952</v>
      </c>
      <c r="D44" s="244">
        <f>SUM(D11:D43)</f>
        <v>271589</v>
      </c>
      <c r="E44" s="244">
        <f>SUM(E11:E43)</f>
        <v>10944</v>
      </c>
      <c r="F44" s="244">
        <f>SUM(F11:F43)</f>
        <v>0</v>
      </c>
      <c r="G44" s="244">
        <f>SUM(G11:G43)</f>
        <v>1332485</v>
      </c>
      <c r="H44" s="468">
        <v>220</v>
      </c>
      <c r="I44" s="470">
        <f>SUM(I11:I43)</f>
        <v>43972.005</v>
      </c>
      <c r="J44" s="470">
        <f>SUM(J11:J43)</f>
        <v>43972.005</v>
      </c>
      <c r="K44" s="473" t="s">
        <v>7</v>
      </c>
      <c r="L44" s="473" t="s">
        <v>7</v>
      </c>
      <c r="M44" s="470">
        <f>SUM(M11:M43)</f>
        <v>8794.399</v>
      </c>
      <c r="N44" s="470">
        <f>SUM(N11:N43)</f>
        <v>3517.7559999999994</v>
      </c>
      <c r="O44" s="470">
        <f>SUM(O11:O43)</f>
        <v>2638.323</v>
      </c>
      <c r="P44" s="470">
        <f>SUM(P11:P43)</f>
        <v>1319.1599999999996</v>
      </c>
      <c r="Q44" s="470">
        <f>SUM(Q11:Q43)</f>
        <v>1319.1599999999996</v>
      </c>
    </row>
    <row r="45" spans="1:17" ht="12.75">
      <c r="A45" s="246"/>
      <c r="B45" s="246"/>
      <c r="C45" s="246"/>
      <c r="D45" s="246"/>
      <c r="E45" s="246"/>
      <c r="F45" s="246"/>
      <c r="G45" s="246"/>
      <c r="H45" s="246"/>
      <c r="I45" s="243"/>
      <c r="J45" s="243"/>
      <c r="K45" s="243"/>
      <c r="L45" s="243"/>
      <c r="M45" s="243"/>
      <c r="N45" s="243"/>
      <c r="O45" s="243"/>
      <c r="P45" s="243"/>
      <c r="Q45" s="243"/>
    </row>
    <row r="46" spans="1:17" ht="12.75">
      <c r="A46" s="247" t="s">
        <v>8</v>
      </c>
      <c r="B46" s="248"/>
      <c r="C46" s="248"/>
      <c r="D46" s="246"/>
      <c r="E46" s="246"/>
      <c r="F46" s="246"/>
      <c r="G46" s="246">
        <v>1332485</v>
      </c>
      <c r="H46" s="246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1:17" ht="12.75">
      <c r="A47" s="249" t="s">
        <v>9</v>
      </c>
      <c r="B47" s="249"/>
      <c r="C47" s="249"/>
      <c r="I47" s="243"/>
      <c r="J47" s="243"/>
      <c r="K47" s="243"/>
      <c r="L47" s="243"/>
      <c r="M47" s="243"/>
      <c r="N47" s="243"/>
      <c r="O47" s="243"/>
      <c r="P47" s="243"/>
      <c r="Q47" s="243"/>
    </row>
    <row r="48" spans="1:17" ht="12.75">
      <c r="A48" s="249" t="s">
        <v>10</v>
      </c>
      <c r="B48" s="249"/>
      <c r="C48" s="249"/>
      <c r="I48" s="243"/>
      <c r="J48" s="243"/>
      <c r="K48" s="243"/>
      <c r="L48" s="243"/>
      <c r="M48" s="243"/>
      <c r="N48" s="243"/>
      <c r="O48" s="243"/>
      <c r="P48" s="243"/>
      <c r="Q48" s="243"/>
    </row>
    <row r="49" spans="1:17" ht="12.75">
      <c r="A49" s="249"/>
      <c r="B49" s="249"/>
      <c r="C49" s="249"/>
      <c r="I49" s="243"/>
      <c r="J49" s="243"/>
      <c r="K49" s="243"/>
      <c r="L49" s="243"/>
      <c r="M49" s="243"/>
      <c r="N49" s="243"/>
      <c r="O49" s="243"/>
      <c r="P49" s="243"/>
      <c r="Q49" s="243"/>
    </row>
    <row r="50" spans="1:17" ht="12.75">
      <c r="A50" s="249"/>
      <c r="B50" s="249"/>
      <c r="C50" s="249"/>
      <c r="I50" s="243"/>
      <c r="J50" s="243"/>
      <c r="K50" s="243"/>
      <c r="L50" s="243"/>
      <c r="M50" s="243"/>
      <c r="N50" s="243"/>
      <c r="O50" s="243"/>
      <c r="P50" s="243"/>
      <c r="Q50" s="243"/>
    </row>
    <row r="51" spans="1:17" ht="12.75">
      <c r="A51" s="249" t="s">
        <v>12</v>
      </c>
      <c r="H51" s="249"/>
      <c r="I51" s="243"/>
      <c r="J51" s="249"/>
      <c r="K51" s="249"/>
      <c r="L51" s="249"/>
      <c r="M51" s="249"/>
      <c r="N51" s="249"/>
      <c r="O51" s="249"/>
      <c r="P51" s="249"/>
      <c r="Q51" s="249"/>
    </row>
    <row r="52" spans="9:17" ht="12.75" customHeight="1">
      <c r="I52" s="249"/>
      <c r="J52" s="897" t="s">
        <v>14</v>
      </c>
      <c r="K52" s="897"/>
      <c r="L52" s="897"/>
      <c r="M52" s="897"/>
      <c r="N52" s="897"/>
      <c r="O52" s="897"/>
      <c r="P52" s="897"/>
      <c r="Q52" s="897"/>
    </row>
    <row r="53" spans="9:17" ht="12.75" customHeight="1">
      <c r="I53" s="897" t="s">
        <v>89</v>
      </c>
      <c r="J53" s="897"/>
      <c r="K53" s="897"/>
      <c r="L53" s="897"/>
      <c r="M53" s="897"/>
      <c r="N53" s="897"/>
      <c r="O53" s="897"/>
      <c r="P53" s="897"/>
      <c r="Q53" s="897"/>
    </row>
    <row r="54" spans="1:17" ht="12.75">
      <c r="A54" s="249"/>
      <c r="B54" s="249"/>
      <c r="I54" s="243"/>
      <c r="J54" s="249"/>
      <c r="K54" s="249"/>
      <c r="L54" s="249"/>
      <c r="M54" s="249"/>
      <c r="N54" s="249"/>
      <c r="O54" s="249"/>
      <c r="P54" s="249"/>
      <c r="Q54" s="249"/>
    </row>
    <row r="56" spans="1:17" ht="12.75">
      <c r="A56" s="903"/>
      <c r="B56" s="903"/>
      <c r="C56" s="903"/>
      <c r="D56" s="903"/>
      <c r="E56" s="903"/>
      <c r="F56" s="903"/>
      <c r="G56" s="903"/>
      <c r="H56" s="903"/>
      <c r="I56" s="903"/>
      <c r="J56" s="903"/>
      <c r="K56" s="903"/>
      <c r="L56" s="903"/>
      <c r="M56" s="903"/>
      <c r="N56" s="903"/>
      <c r="O56" s="903"/>
      <c r="P56" s="903"/>
      <c r="Q56" s="903"/>
    </row>
  </sheetData>
  <sheetProtection/>
  <mergeCells count="16">
    <mergeCell ref="J52:Q52"/>
    <mergeCell ref="I53:Q53"/>
    <mergeCell ref="A56:Q56"/>
    <mergeCell ref="A8:A9"/>
    <mergeCell ref="B8:B9"/>
    <mergeCell ref="C8:G8"/>
    <mergeCell ref="H8:H9"/>
    <mergeCell ref="I8:L8"/>
    <mergeCell ref="M8:Q8"/>
    <mergeCell ref="G1:I1"/>
    <mergeCell ref="A2:Q2"/>
    <mergeCell ref="A3:Q3"/>
    <mergeCell ref="A4:Q5"/>
    <mergeCell ref="A6:Q6"/>
    <mergeCell ref="A7:B7"/>
    <mergeCell ref="L7:Q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Normal="70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.57421875" style="243" customWidth="1"/>
    <col min="2" max="2" width="17.8515625" style="243" customWidth="1"/>
    <col min="3" max="3" width="10.28125" style="243" customWidth="1"/>
    <col min="4" max="4" width="12.8515625" style="243" customWidth="1"/>
    <col min="5" max="5" width="8.7109375" style="232" customWidth="1"/>
    <col min="6" max="7" width="8.00390625" style="232" customWidth="1"/>
    <col min="8" max="10" width="8.140625" style="232" customWidth="1"/>
    <col min="11" max="11" width="8.421875" style="232" customWidth="1"/>
    <col min="12" max="12" width="8.140625" style="232" customWidth="1"/>
    <col min="13" max="13" width="8.8515625" style="232" customWidth="1"/>
    <col min="14" max="16384" width="9.140625" style="232" customWidth="1"/>
  </cols>
  <sheetData>
    <row r="1" spans="4:13" ht="12.75" customHeight="1">
      <c r="D1" s="890"/>
      <c r="E1" s="890"/>
      <c r="F1" s="243"/>
      <c r="G1" s="243"/>
      <c r="H1" s="243"/>
      <c r="I1" s="243"/>
      <c r="J1" s="243"/>
      <c r="K1" s="243"/>
      <c r="L1" s="243"/>
      <c r="M1" s="457" t="s">
        <v>555</v>
      </c>
    </row>
    <row r="2" spans="1:13" ht="15.75">
      <c r="A2" s="891" t="s">
        <v>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</row>
    <row r="3" spans="1:13" ht="18">
      <c r="A3" s="892" t="s">
        <v>656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</row>
    <row r="4" spans="1:13" ht="12.75" customHeight="1">
      <c r="A4" s="893" t="s">
        <v>744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</row>
    <row r="5" spans="1:13" s="233" customFormat="1" ht="7.5" customHeight="1">
      <c r="A5" s="893"/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</row>
    <row r="6" spans="1:13" ht="12.75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</row>
    <row r="7" spans="1:13" ht="12.75">
      <c r="A7" s="895" t="s">
        <v>919</v>
      </c>
      <c r="B7" s="895"/>
      <c r="D7" s="268"/>
      <c r="E7" s="243"/>
      <c r="F7" s="243"/>
      <c r="G7" s="243"/>
      <c r="H7" s="896"/>
      <c r="I7" s="896"/>
      <c r="J7" s="896"/>
      <c r="K7" s="896"/>
      <c r="L7" s="896"/>
      <c r="M7" s="896"/>
    </row>
    <row r="8" spans="1:13" ht="30.75" customHeight="1">
      <c r="A8" s="821" t="s">
        <v>2</v>
      </c>
      <c r="B8" s="821" t="s">
        <v>3</v>
      </c>
      <c r="C8" s="904" t="s">
        <v>505</v>
      </c>
      <c r="D8" s="901" t="s">
        <v>87</v>
      </c>
      <c r="E8" s="898" t="s">
        <v>88</v>
      </c>
      <c r="F8" s="899"/>
      <c r="G8" s="899"/>
      <c r="H8" s="900"/>
      <c r="I8" s="898" t="s">
        <v>735</v>
      </c>
      <c r="J8" s="899"/>
      <c r="K8" s="899"/>
      <c r="L8" s="899"/>
      <c r="M8" s="899"/>
    </row>
    <row r="9" spans="1:13" ht="44.25" customHeight="1">
      <c r="A9" s="821"/>
      <c r="B9" s="821"/>
      <c r="C9" s="905"/>
      <c r="D9" s="902"/>
      <c r="E9" s="284" t="s">
        <v>93</v>
      </c>
      <c r="F9" s="284" t="s">
        <v>22</v>
      </c>
      <c r="G9" s="284" t="s">
        <v>44</v>
      </c>
      <c r="H9" s="284" t="s">
        <v>842</v>
      </c>
      <c r="I9" s="269" t="s">
        <v>19</v>
      </c>
      <c r="J9" s="269" t="s">
        <v>952</v>
      </c>
      <c r="K9" s="269" t="s">
        <v>953</v>
      </c>
      <c r="L9" s="269" t="s">
        <v>954</v>
      </c>
      <c r="M9" s="269" t="s">
        <v>955</v>
      </c>
    </row>
    <row r="10" spans="1:13" s="234" customFormat="1" ht="12.75">
      <c r="A10" s="269">
        <v>1</v>
      </c>
      <c r="B10" s="269">
        <v>2</v>
      </c>
      <c r="C10" s="269">
        <v>3</v>
      </c>
      <c r="D10" s="269">
        <v>8</v>
      </c>
      <c r="E10" s="269">
        <v>9</v>
      </c>
      <c r="F10" s="269">
        <v>10</v>
      </c>
      <c r="G10" s="269">
        <v>11</v>
      </c>
      <c r="H10" s="269">
        <v>12</v>
      </c>
      <c r="I10" s="269">
        <v>13</v>
      </c>
      <c r="J10" s="269">
        <v>14</v>
      </c>
      <c r="K10" s="269">
        <v>15</v>
      </c>
      <c r="L10" s="269">
        <v>16</v>
      </c>
      <c r="M10" s="269">
        <v>17</v>
      </c>
    </row>
    <row r="11" spans="1:13" s="234" customFormat="1" ht="12.75">
      <c r="A11" s="291" t="s">
        <v>332</v>
      </c>
      <c r="B11" s="292" t="s">
        <v>922</v>
      </c>
      <c r="C11" s="467">
        <v>1844</v>
      </c>
      <c r="D11" s="468">
        <v>312</v>
      </c>
      <c r="E11" s="467">
        <f>ROUND(C11*150*312/1000000,3)</f>
        <v>86.299</v>
      </c>
      <c r="F11" s="467">
        <f>E11</f>
        <v>86.299</v>
      </c>
      <c r="G11" s="456" t="s">
        <v>7</v>
      </c>
      <c r="H11" s="456" t="s">
        <v>7</v>
      </c>
      <c r="I11" s="469">
        <f>J11+K11+L11+M11</f>
        <v>17.26</v>
      </c>
      <c r="J11" s="469">
        <v>6.904</v>
      </c>
      <c r="K11" s="469">
        <v>5.178</v>
      </c>
      <c r="L11" s="469">
        <v>2.589</v>
      </c>
      <c r="M11" s="469">
        <v>2.589</v>
      </c>
    </row>
    <row r="12" spans="1:13" s="234" customFormat="1" ht="12.75">
      <c r="A12" s="291" t="s">
        <v>891</v>
      </c>
      <c r="B12" s="292" t="s">
        <v>892</v>
      </c>
      <c r="C12" s="467">
        <v>810</v>
      </c>
      <c r="D12" s="468">
        <v>312</v>
      </c>
      <c r="E12" s="467">
        <f>ROUND(C12*150*312/1000000,3)</f>
        <v>37.908</v>
      </c>
      <c r="F12" s="467">
        <f>E12</f>
        <v>37.908</v>
      </c>
      <c r="G12" s="456" t="s">
        <v>7</v>
      </c>
      <c r="H12" s="456" t="s">
        <v>7</v>
      </c>
      <c r="I12" s="469">
        <f>J12+K12+L12+M12</f>
        <v>7.582000000000001</v>
      </c>
      <c r="J12" s="469">
        <v>3.033</v>
      </c>
      <c r="K12" s="469">
        <v>2.275</v>
      </c>
      <c r="L12" s="469">
        <v>1.137</v>
      </c>
      <c r="M12" s="469">
        <v>1.137</v>
      </c>
    </row>
    <row r="13" spans="1:14" ht="12.75">
      <c r="A13" s="245"/>
      <c r="B13" s="3" t="s">
        <v>19</v>
      </c>
      <c r="C13" s="244">
        <f>SUM(C11:C12)</f>
        <v>2654</v>
      </c>
      <c r="D13" s="244">
        <v>312</v>
      </c>
      <c r="E13" s="244">
        <f>SUM(E11:E12)</f>
        <v>124.20700000000001</v>
      </c>
      <c r="F13" s="244">
        <f>SUM(F11:F12)</f>
        <v>124.20700000000001</v>
      </c>
      <c r="G13" s="456" t="s">
        <v>7</v>
      </c>
      <c r="H13" s="456" t="s">
        <v>7</v>
      </c>
      <c r="I13" s="317">
        <f>SUM(I11:I12)</f>
        <v>24.842000000000002</v>
      </c>
      <c r="J13" s="471">
        <f>SUM(J11:J12)</f>
        <v>9.937</v>
      </c>
      <c r="K13" s="471">
        <f>SUM(K11:K12)</f>
        <v>7.452999999999999</v>
      </c>
      <c r="L13" s="471">
        <f>SUM(L11:L12)</f>
        <v>3.726</v>
      </c>
      <c r="M13" s="471">
        <f>SUM(M11:M12)</f>
        <v>3.726</v>
      </c>
      <c r="N13" s="232">
        <v>2654</v>
      </c>
    </row>
    <row r="14" spans="1:13" ht="12.75">
      <c r="A14" s="249"/>
      <c r="B14" s="249"/>
      <c r="C14" s="249"/>
      <c r="E14" s="243"/>
      <c r="F14" s="243"/>
      <c r="G14" s="243"/>
      <c r="H14" s="243"/>
      <c r="I14" s="243"/>
      <c r="J14" s="243"/>
      <c r="K14" s="243"/>
      <c r="L14" s="243"/>
      <c r="M14" s="243"/>
    </row>
    <row r="15" spans="1:13" ht="12.75">
      <c r="A15" s="249" t="s">
        <v>12</v>
      </c>
      <c r="D15" s="249"/>
      <c r="E15" s="243"/>
      <c r="F15" s="249"/>
      <c r="G15" s="249"/>
      <c r="H15" s="249"/>
      <c r="I15" s="249"/>
      <c r="J15" s="249"/>
      <c r="K15" s="249"/>
      <c r="L15" s="249"/>
      <c r="M15" s="249"/>
    </row>
    <row r="16" spans="5:13" ht="12.75" customHeight="1">
      <c r="E16" s="249"/>
      <c r="F16" s="897" t="s">
        <v>14</v>
      </c>
      <c r="G16" s="897"/>
      <c r="H16" s="897"/>
      <c r="I16" s="897"/>
      <c r="J16" s="897"/>
      <c r="K16" s="897"/>
      <c r="L16" s="897"/>
      <c r="M16" s="897"/>
    </row>
    <row r="17" spans="5:13" ht="12.75" customHeight="1">
      <c r="E17" s="897" t="s">
        <v>89</v>
      </c>
      <c r="F17" s="897"/>
      <c r="G17" s="897"/>
      <c r="H17" s="897"/>
      <c r="I17" s="897"/>
      <c r="J17" s="897"/>
      <c r="K17" s="897"/>
      <c r="L17" s="897"/>
      <c r="M17" s="897"/>
    </row>
    <row r="18" spans="1:13" ht="12.75">
      <c r="A18" s="249"/>
      <c r="B18" s="249"/>
      <c r="E18" s="243"/>
      <c r="F18" s="249"/>
      <c r="G18" s="249"/>
      <c r="H18" s="249"/>
      <c r="I18" s="249"/>
      <c r="J18" s="249"/>
      <c r="K18" s="249"/>
      <c r="L18" s="249"/>
      <c r="M18" s="249"/>
    </row>
    <row r="20" spans="1:13" ht="12.75">
      <c r="A20" s="903"/>
      <c r="B20" s="903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</row>
  </sheetData>
  <sheetProtection/>
  <mergeCells count="16">
    <mergeCell ref="F16:M16"/>
    <mergeCell ref="E17:M17"/>
    <mergeCell ref="A20:M20"/>
    <mergeCell ref="C8:C9"/>
    <mergeCell ref="A7:B7"/>
    <mergeCell ref="H7:M7"/>
    <mergeCell ref="A8:A9"/>
    <mergeCell ref="B8:B9"/>
    <mergeCell ref="D8:D9"/>
    <mergeCell ref="E8:H8"/>
    <mergeCell ref="I8:M8"/>
    <mergeCell ref="A6:M6"/>
    <mergeCell ref="D1:E1"/>
    <mergeCell ref="A2:M2"/>
    <mergeCell ref="A3:M3"/>
    <mergeCell ref="A4:M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85" zoomScaleNormal="85" zoomScaleSheetLayoutView="80" zoomScalePageLayoutView="0" workbookViewId="0" topLeftCell="A1">
      <selection activeCell="F15" sqref="F15"/>
    </sheetView>
  </sheetViews>
  <sheetFormatPr defaultColWidth="9.140625" defaultRowHeight="12.75"/>
  <cols>
    <col min="1" max="1" width="7.28125" style="164" customWidth="1"/>
    <col min="2" max="2" width="26.00390625" style="164" customWidth="1"/>
    <col min="3" max="3" width="9.8515625" style="164" bestFit="1" customWidth="1"/>
    <col min="4" max="4" width="9.8515625" style="164" customWidth="1"/>
    <col min="5" max="5" width="8.7109375" style="164" bestFit="1" customWidth="1"/>
    <col min="6" max="6" width="16.00390625" style="164" customWidth="1"/>
    <col min="7" max="9" width="10.7109375" style="164" customWidth="1"/>
    <col min="10" max="10" width="13.7109375" style="164" customWidth="1"/>
    <col min="11" max="13" width="9.140625" style="164" customWidth="1"/>
    <col min="14" max="14" width="12.00390625" style="164" customWidth="1"/>
    <col min="15" max="18" width="9.140625" style="164" customWidth="1"/>
    <col min="19" max="19" width="9.8515625" style="164" bestFit="1" customWidth="1"/>
    <col min="20" max="21" width="8.8515625" style="164" customWidth="1"/>
    <col min="22" max="16384" width="9.140625" style="164" customWidth="1"/>
  </cols>
  <sheetData>
    <row r="1" ht="15">
      <c r="V1" s="165" t="s">
        <v>560</v>
      </c>
    </row>
    <row r="2" spans="7:18" ht="15.75">
      <c r="G2" s="110" t="s">
        <v>0</v>
      </c>
      <c r="H2" s="110"/>
      <c r="I2" s="110"/>
      <c r="O2" s="78"/>
      <c r="P2" s="78"/>
      <c r="Q2" s="78"/>
      <c r="R2" s="78"/>
    </row>
    <row r="3" spans="3:24" ht="20.25">
      <c r="C3" s="650" t="s">
        <v>656</v>
      </c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3:22" ht="18"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2:22" ht="15.75">
      <c r="B5" s="651" t="s">
        <v>659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79"/>
      <c r="U5" s="652" t="s">
        <v>262</v>
      </c>
      <c r="V5" s="653"/>
    </row>
    <row r="6" spans="11:18" ht="15">
      <c r="K6" s="78"/>
      <c r="L6" s="78"/>
      <c r="M6" s="78"/>
      <c r="N6" s="78"/>
      <c r="O6" s="78"/>
      <c r="P6" s="78"/>
      <c r="Q6" s="78"/>
      <c r="R6" s="78"/>
    </row>
    <row r="7" spans="1:22" ht="12.75">
      <c r="A7" s="654" t="s">
        <v>994</v>
      </c>
      <c r="B7" s="654"/>
      <c r="O7" s="655" t="s">
        <v>825</v>
      </c>
      <c r="P7" s="655"/>
      <c r="Q7" s="655"/>
      <c r="R7" s="655"/>
      <c r="S7" s="655"/>
      <c r="T7" s="655"/>
      <c r="U7" s="655"/>
      <c r="V7" s="655"/>
    </row>
    <row r="8" spans="1:22" ht="35.25" customHeight="1">
      <c r="A8" s="649" t="s">
        <v>2</v>
      </c>
      <c r="B8" s="649" t="s">
        <v>152</v>
      </c>
      <c r="C8" s="656" t="s">
        <v>153</v>
      </c>
      <c r="D8" s="656"/>
      <c r="E8" s="656"/>
      <c r="F8" s="656" t="s">
        <v>154</v>
      </c>
      <c r="G8" s="649" t="s">
        <v>183</v>
      </c>
      <c r="H8" s="649"/>
      <c r="I8" s="649"/>
      <c r="J8" s="649"/>
      <c r="K8" s="649"/>
      <c r="L8" s="649"/>
      <c r="M8" s="649"/>
      <c r="N8" s="649"/>
      <c r="O8" s="649" t="s">
        <v>184</v>
      </c>
      <c r="P8" s="649"/>
      <c r="Q8" s="649"/>
      <c r="R8" s="649"/>
      <c r="S8" s="649"/>
      <c r="T8" s="649"/>
      <c r="U8" s="649"/>
      <c r="V8" s="649"/>
    </row>
    <row r="9" spans="1:22" ht="15">
      <c r="A9" s="649"/>
      <c r="B9" s="649"/>
      <c r="C9" s="656" t="s">
        <v>263</v>
      </c>
      <c r="D9" s="656" t="s">
        <v>45</v>
      </c>
      <c r="E9" s="656" t="s">
        <v>46</v>
      </c>
      <c r="F9" s="656"/>
      <c r="G9" s="649" t="s">
        <v>185</v>
      </c>
      <c r="H9" s="649"/>
      <c r="I9" s="649"/>
      <c r="J9" s="649"/>
      <c r="K9" s="649" t="s">
        <v>169</v>
      </c>
      <c r="L9" s="649"/>
      <c r="M9" s="649"/>
      <c r="N9" s="649"/>
      <c r="O9" s="649" t="s">
        <v>155</v>
      </c>
      <c r="P9" s="649"/>
      <c r="Q9" s="649"/>
      <c r="R9" s="649"/>
      <c r="S9" s="649" t="s">
        <v>168</v>
      </c>
      <c r="T9" s="649"/>
      <c r="U9" s="649"/>
      <c r="V9" s="649"/>
    </row>
    <row r="10" spans="1:22" ht="12.75">
      <c r="A10" s="649"/>
      <c r="B10" s="649"/>
      <c r="C10" s="656"/>
      <c r="D10" s="656"/>
      <c r="E10" s="656"/>
      <c r="F10" s="656"/>
      <c r="G10" s="657" t="s">
        <v>156</v>
      </c>
      <c r="H10" s="658"/>
      <c r="I10" s="659"/>
      <c r="J10" s="640" t="s">
        <v>157</v>
      </c>
      <c r="K10" s="643" t="s">
        <v>156</v>
      </c>
      <c r="L10" s="644"/>
      <c r="M10" s="645"/>
      <c r="N10" s="640" t="s">
        <v>157</v>
      </c>
      <c r="O10" s="643" t="s">
        <v>156</v>
      </c>
      <c r="P10" s="644"/>
      <c r="Q10" s="645"/>
      <c r="R10" s="640" t="s">
        <v>157</v>
      </c>
      <c r="S10" s="643" t="s">
        <v>156</v>
      </c>
      <c r="T10" s="644"/>
      <c r="U10" s="645"/>
      <c r="V10" s="640" t="s">
        <v>157</v>
      </c>
    </row>
    <row r="11" spans="1:22" ht="15" customHeight="1">
      <c r="A11" s="649"/>
      <c r="B11" s="649"/>
      <c r="C11" s="656"/>
      <c r="D11" s="656"/>
      <c r="E11" s="656"/>
      <c r="F11" s="656"/>
      <c r="G11" s="660"/>
      <c r="H11" s="661"/>
      <c r="I11" s="662"/>
      <c r="J11" s="641"/>
      <c r="K11" s="646"/>
      <c r="L11" s="647"/>
      <c r="M11" s="648"/>
      <c r="N11" s="641"/>
      <c r="O11" s="646"/>
      <c r="P11" s="647"/>
      <c r="Q11" s="648"/>
      <c r="R11" s="641"/>
      <c r="S11" s="646"/>
      <c r="T11" s="647"/>
      <c r="U11" s="648"/>
      <c r="V11" s="641"/>
    </row>
    <row r="12" spans="1:22" ht="15">
      <c r="A12" s="649"/>
      <c r="B12" s="649"/>
      <c r="C12" s="656"/>
      <c r="D12" s="656"/>
      <c r="E12" s="656"/>
      <c r="F12" s="656"/>
      <c r="G12" s="168" t="s">
        <v>263</v>
      </c>
      <c r="H12" s="168" t="s">
        <v>45</v>
      </c>
      <c r="I12" s="169" t="s">
        <v>46</v>
      </c>
      <c r="J12" s="642"/>
      <c r="K12" s="167" t="s">
        <v>263</v>
      </c>
      <c r="L12" s="167" t="s">
        <v>45</v>
      </c>
      <c r="M12" s="167" t="s">
        <v>46</v>
      </c>
      <c r="N12" s="642"/>
      <c r="O12" s="167" t="s">
        <v>263</v>
      </c>
      <c r="P12" s="167" t="s">
        <v>45</v>
      </c>
      <c r="Q12" s="167" t="s">
        <v>46</v>
      </c>
      <c r="R12" s="642"/>
      <c r="S12" s="167" t="s">
        <v>263</v>
      </c>
      <c r="T12" s="167" t="s">
        <v>45</v>
      </c>
      <c r="U12" s="167" t="s">
        <v>46</v>
      </c>
      <c r="V12" s="642"/>
    </row>
    <row r="13" spans="1:22" ht="15">
      <c r="A13" s="167">
        <v>1</v>
      </c>
      <c r="B13" s="167">
        <v>2</v>
      </c>
      <c r="C13" s="167">
        <v>3</v>
      </c>
      <c r="D13" s="167">
        <v>4</v>
      </c>
      <c r="E13" s="167">
        <v>5</v>
      </c>
      <c r="F13" s="167">
        <v>6</v>
      </c>
      <c r="G13" s="167">
        <v>7</v>
      </c>
      <c r="H13" s="167">
        <v>8</v>
      </c>
      <c r="I13" s="167">
        <v>9</v>
      </c>
      <c r="J13" s="167">
        <v>10</v>
      </c>
      <c r="K13" s="167">
        <v>11</v>
      </c>
      <c r="L13" s="167">
        <v>12</v>
      </c>
      <c r="M13" s="167">
        <v>13</v>
      </c>
      <c r="N13" s="167">
        <v>14</v>
      </c>
      <c r="O13" s="167">
        <v>15</v>
      </c>
      <c r="P13" s="167">
        <v>16</v>
      </c>
      <c r="Q13" s="167">
        <v>17</v>
      </c>
      <c r="R13" s="167">
        <v>18</v>
      </c>
      <c r="S13" s="167">
        <v>19</v>
      </c>
      <c r="T13" s="167">
        <v>20</v>
      </c>
      <c r="U13" s="167">
        <v>21</v>
      </c>
      <c r="V13" s="167">
        <v>22</v>
      </c>
    </row>
    <row r="14" spans="1:22" ht="15">
      <c r="A14" s="663" t="s">
        <v>216</v>
      </c>
      <c r="B14" s="664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1:23" ht="28.5">
      <c r="A15" s="167">
        <v>1</v>
      </c>
      <c r="B15" s="170" t="s">
        <v>215</v>
      </c>
      <c r="C15" s="449">
        <v>12381.32</v>
      </c>
      <c r="D15" s="171">
        <v>1153.54</v>
      </c>
      <c r="E15" s="449">
        <v>1845.66</v>
      </c>
      <c r="F15" s="171" t="s">
        <v>968</v>
      </c>
      <c r="G15" s="171">
        <v>12381.32</v>
      </c>
      <c r="H15" s="171">
        <v>1153.54</v>
      </c>
      <c r="I15" s="171">
        <v>1845.66</v>
      </c>
      <c r="J15" s="171" t="s">
        <v>968</v>
      </c>
      <c r="K15" s="637">
        <v>989.25</v>
      </c>
      <c r="L15" s="638"/>
      <c r="M15" s="639"/>
      <c r="N15" s="513" t="s">
        <v>971</v>
      </c>
      <c r="O15" s="513" t="s">
        <v>7</v>
      </c>
      <c r="P15" s="513" t="s">
        <v>7</v>
      </c>
      <c r="Q15" s="513" t="s">
        <v>7</v>
      </c>
      <c r="R15" s="513" t="s">
        <v>7</v>
      </c>
      <c r="S15" s="667">
        <v>14391.27</v>
      </c>
      <c r="T15" s="668"/>
      <c r="U15" s="669"/>
      <c r="V15" s="171" t="s">
        <v>975</v>
      </c>
      <c r="W15" s="514"/>
    </row>
    <row r="16" spans="1:23" ht="28.5">
      <c r="A16" s="167">
        <v>2</v>
      </c>
      <c r="B16" s="170" t="s">
        <v>158</v>
      </c>
      <c r="C16" s="449">
        <v>14728.470000000003</v>
      </c>
      <c r="D16" s="171">
        <v>1372.22</v>
      </c>
      <c r="E16" s="449">
        <v>2195.55</v>
      </c>
      <c r="F16" s="171" t="s">
        <v>969</v>
      </c>
      <c r="G16" s="171">
        <v>14728.470000000003</v>
      </c>
      <c r="H16" s="171">
        <v>1372.22</v>
      </c>
      <c r="I16" s="171">
        <v>2195.55</v>
      </c>
      <c r="J16" s="171" t="s">
        <v>969</v>
      </c>
      <c r="K16" s="637">
        <v>806.94</v>
      </c>
      <c r="L16" s="638"/>
      <c r="M16" s="639"/>
      <c r="N16" s="513" t="s">
        <v>973</v>
      </c>
      <c r="O16" s="513" t="s">
        <v>7</v>
      </c>
      <c r="P16" s="513" t="s">
        <v>7</v>
      </c>
      <c r="Q16" s="513" t="s">
        <v>7</v>
      </c>
      <c r="R16" s="513" t="s">
        <v>7</v>
      </c>
      <c r="S16" s="667">
        <v>17489.3</v>
      </c>
      <c r="T16" s="668"/>
      <c r="U16" s="669"/>
      <c r="V16" s="171" t="s">
        <v>976</v>
      </c>
      <c r="W16" s="514"/>
    </row>
    <row r="17" spans="1:23" ht="28.5">
      <c r="A17" s="167">
        <v>3</v>
      </c>
      <c r="B17" s="170" t="s">
        <v>159</v>
      </c>
      <c r="C17" s="449">
        <v>19795.11</v>
      </c>
      <c r="D17" s="171">
        <v>1844.27</v>
      </c>
      <c r="E17" s="449">
        <v>2950.82</v>
      </c>
      <c r="F17" s="171" t="s">
        <v>970</v>
      </c>
      <c r="G17" s="171">
        <v>19795.11</v>
      </c>
      <c r="H17" s="171">
        <v>1844.27</v>
      </c>
      <c r="I17" s="171">
        <v>2950.82</v>
      </c>
      <c r="J17" s="171" t="s">
        <v>970</v>
      </c>
      <c r="K17" s="637">
        <v>2409.29</v>
      </c>
      <c r="L17" s="638"/>
      <c r="M17" s="639"/>
      <c r="N17" s="513" t="s">
        <v>974</v>
      </c>
      <c r="O17" s="513" t="s">
        <v>7</v>
      </c>
      <c r="P17" s="513" t="s">
        <v>7</v>
      </c>
      <c r="Q17" s="513" t="s">
        <v>7</v>
      </c>
      <c r="R17" s="513" t="s">
        <v>7</v>
      </c>
      <c r="S17" s="667">
        <v>19008.4</v>
      </c>
      <c r="T17" s="668"/>
      <c r="U17" s="669"/>
      <c r="V17" s="171" t="s">
        <v>972</v>
      </c>
      <c r="W17" s="514"/>
    </row>
    <row r="20" spans="1:22" ht="14.25">
      <c r="A20" s="665" t="s">
        <v>170</v>
      </c>
      <c r="B20" s="665"/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</row>
    <row r="21" spans="1:22" ht="14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</row>
    <row r="22" spans="1:18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22" ht="15.75">
      <c r="A23" s="88" t="s">
        <v>12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666" t="s">
        <v>13</v>
      </c>
      <c r="O23" s="666"/>
      <c r="P23" s="666"/>
      <c r="Q23" s="666"/>
      <c r="R23" s="666"/>
      <c r="S23" s="666"/>
      <c r="T23" s="666"/>
      <c r="U23" s="666"/>
      <c r="V23" s="666"/>
    </row>
    <row r="24" spans="1:22" ht="15.75">
      <c r="A24" s="666" t="s">
        <v>14</v>
      </c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</row>
    <row r="25" spans="1:22" ht="15.75">
      <c r="A25" s="666" t="s">
        <v>15</v>
      </c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</row>
    <row r="26" spans="1:24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V26" s="654" t="s">
        <v>86</v>
      </c>
      <c r="W26" s="654"/>
      <c r="X26" s="654"/>
    </row>
  </sheetData>
  <sheetProtection/>
  <mergeCells count="38">
    <mergeCell ref="V26:X26"/>
    <mergeCell ref="A14:B14"/>
    <mergeCell ref="A20:V20"/>
    <mergeCell ref="N23:V23"/>
    <mergeCell ref="A24:V24"/>
    <mergeCell ref="A25:V25"/>
    <mergeCell ref="S15:U15"/>
    <mergeCell ref="S16:U16"/>
    <mergeCell ref="S17:U17"/>
    <mergeCell ref="K15:M15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K16:M16"/>
    <mergeCell ref="K17:M17"/>
    <mergeCell ref="V10:V12"/>
    <mergeCell ref="S10:U11"/>
    <mergeCell ref="K9:N9"/>
    <mergeCell ref="O9:R9"/>
    <mergeCell ref="S9:V9"/>
    <mergeCell ref="R10:R12"/>
    <mergeCell ref="O10:Q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6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Normal="70" zoomScaleSheetLayoutView="100" zoomScalePageLayoutView="0" workbookViewId="0" topLeftCell="A19">
      <selection activeCell="Q9" sqref="Q9"/>
    </sheetView>
  </sheetViews>
  <sheetFormatPr defaultColWidth="9.140625" defaultRowHeight="12.75"/>
  <cols>
    <col min="1" max="1" width="5.57421875" style="243" customWidth="1"/>
    <col min="2" max="2" width="15.421875" style="243" bestFit="1" customWidth="1"/>
    <col min="3" max="3" width="10.28125" style="243" customWidth="1"/>
    <col min="4" max="4" width="12.8515625" style="243" customWidth="1"/>
    <col min="5" max="5" width="8.7109375" style="232" customWidth="1"/>
    <col min="6" max="7" width="8.00390625" style="232" customWidth="1"/>
    <col min="8" max="10" width="8.140625" style="232" customWidth="1"/>
    <col min="11" max="11" width="8.421875" style="232" customWidth="1"/>
    <col min="12" max="12" width="8.140625" style="232" customWidth="1"/>
    <col min="13" max="13" width="11.28125" style="232" customWidth="1"/>
    <col min="14" max="14" width="11.8515625" style="232" customWidth="1"/>
    <col min="15" max="16384" width="9.140625" style="232" customWidth="1"/>
  </cols>
  <sheetData>
    <row r="1" spans="4:14" ht="12.75" customHeight="1">
      <c r="D1" s="890"/>
      <c r="E1" s="890"/>
      <c r="F1" s="243"/>
      <c r="G1" s="243"/>
      <c r="H1" s="243"/>
      <c r="I1" s="243"/>
      <c r="J1" s="243"/>
      <c r="K1" s="243"/>
      <c r="L1" s="243"/>
      <c r="M1" s="906" t="s">
        <v>745</v>
      </c>
      <c r="N1" s="906"/>
    </row>
    <row r="2" spans="1:14" ht="15.75">
      <c r="A2" s="891" t="s">
        <v>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</row>
    <row r="3" spans="1:14" ht="18">
      <c r="A3" s="892" t="s">
        <v>656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1:14" ht="9.75" customHeight="1">
      <c r="A4" s="907" t="s">
        <v>742</v>
      </c>
      <c r="B4" s="907"/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</row>
    <row r="5" spans="1:14" s="233" customFormat="1" ht="18.75" customHeight="1">
      <c r="A5" s="907"/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</row>
    <row r="6" spans="1:14" ht="12.75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</row>
    <row r="7" spans="1:14" ht="12.75">
      <c r="A7" s="895" t="s">
        <v>919</v>
      </c>
      <c r="B7" s="895"/>
      <c r="D7" s="268"/>
      <c r="E7" s="243"/>
      <c r="F7" s="243"/>
      <c r="G7" s="243"/>
      <c r="H7" s="896"/>
      <c r="I7" s="896"/>
      <c r="J7" s="896"/>
      <c r="K7" s="896"/>
      <c r="L7" s="896"/>
      <c r="M7" s="896"/>
      <c r="N7" s="896"/>
    </row>
    <row r="8" spans="1:14" ht="24.75" customHeight="1">
      <c r="A8" s="821" t="s">
        <v>2</v>
      </c>
      <c r="B8" s="821" t="s">
        <v>3</v>
      </c>
      <c r="C8" s="904" t="s">
        <v>505</v>
      </c>
      <c r="D8" s="901" t="s">
        <v>87</v>
      </c>
      <c r="E8" s="898" t="s">
        <v>88</v>
      </c>
      <c r="F8" s="899"/>
      <c r="G8" s="899"/>
      <c r="H8" s="900"/>
      <c r="I8" s="898" t="s">
        <v>735</v>
      </c>
      <c r="J8" s="899"/>
      <c r="K8" s="899"/>
      <c r="L8" s="899"/>
      <c r="M8" s="899"/>
      <c r="N8" s="899"/>
    </row>
    <row r="9" spans="1:14" ht="25.5">
      <c r="A9" s="821"/>
      <c r="B9" s="821"/>
      <c r="C9" s="905"/>
      <c r="D9" s="902"/>
      <c r="E9" s="284" t="s">
        <v>93</v>
      </c>
      <c r="F9" s="284" t="s">
        <v>22</v>
      </c>
      <c r="G9" s="284" t="s">
        <v>44</v>
      </c>
      <c r="H9" s="284" t="s">
        <v>842</v>
      </c>
      <c r="I9" s="269" t="s">
        <v>19</v>
      </c>
      <c r="J9" s="269" t="s">
        <v>736</v>
      </c>
      <c r="K9" s="269" t="s">
        <v>737</v>
      </c>
      <c r="L9" s="269" t="s">
        <v>738</v>
      </c>
      <c r="M9" s="269" t="s">
        <v>739</v>
      </c>
      <c r="N9" s="269" t="s">
        <v>740</v>
      </c>
    </row>
    <row r="10" spans="1:14" s="234" customFormat="1" ht="12.75">
      <c r="A10" s="269">
        <v>1</v>
      </c>
      <c r="B10" s="269">
        <v>2</v>
      </c>
      <c r="C10" s="269">
        <v>3</v>
      </c>
      <c r="D10" s="269">
        <v>8</v>
      </c>
      <c r="E10" s="269">
        <v>9</v>
      </c>
      <c r="F10" s="269">
        <v>10</v>
      </c>
      <c r="G10" s="269">
        <v>11</v>
      </c>
      <c r="H10" s="269">
        <v>12</v>
      </c>
      <c r="I10" s="269">
        <v>13</v>
      </c>
      <c r="J10" s="269">
        <v>14</v>
      </c>
      <c r="K10" s="269">
        <v>15</v>
      </c>
      <c r="L10" s="269">
        <v>16</v>
      </c>
      <c r="M10" s="269">
        <v>17</v>
      </c>
      <c r="N10" s="269">
        <v>18</v>
      </c>
    </row>
    <row r="11" spans="1:14" s="234" customFormat="1" ht="12.75">
      <c r="A11" s="291" t="s">
        <v>273</v>
      </c>
      <c r="B11" s="292" t="s">
        <v>868</v>
      </c>
      <c r="C11" s="407" t="s">
        <v>7</v>
      </c>
      <c r="D11" s="407" t="s">
        <v>7</v>
      </c>
      <c r="E11" s="407" t="s">
        <v>7</v>
      </c>
      <c r="F11" s="407" t="s">
        <v>7</v>
      </c>
      <c r="G11" s="407" t="s">
        <v>7</v>
      </c>
      <c r="H11" s="407" t="s">
        <v>7</v>
      </c>
      <c r="I11" s="407" t="s">
        <v>7</v>
      </c>
      <c r="J11" s="407" t="s">
        <v>7</v>
      </c>
      <c r="K11" s="407" t="s">
        <v>7</v>
      </c>
      <c r="L11" s="407" t="s">
        <v>7</v>
      </c>
      <c r="M11" s="407" t="s">
        <v>7</v>
      </c>
      <c r="N11" s="407" t="s">
        <v>7</v>
      </c>
    </row>
    <row r="12" spans="1:14" s="234" customFormat="1" ht="12.75">
      <c r="A12" s="291" t="s">
        <v>274</v>
      </c>
      <c r="B12" s="292" t="s">
        <v>869</v>
      </c>
      <c r="C12" s="407" t="s">
        <v>7</v>
      </c>
      <c r="D12" s="407" t="s">
        <v>7</v>
      </c>
      <c r="E12" s="407" t="s">
        <v>7</v>
      </c>
      <c r="F12" s="407" t="s">
        <v>7</v>
      </c>
      <c r="G12" s="407" t="s">
        <v>7</v>
      </c>
      <c r="H12" s="407" t="s">
        <v>7</v>
      </c>
      <c r="I12" s="407" t="s">
        <v>7</v>
      </c>
      <c r="J12" s="407" t="s">
        <v>7</v>
      </c>
      <c r="K12" s="407" t="s">
        <v>7</v>
      </c>
      <c r="L12" s="407" t="s">
        <v>7</v>
      </c>
      <c r="M12" s="407" t="s">
        <v>7</v>
      </c>
      <c r="N12" s="407" t="s">
        <v>7</v>
      </c>
    </row>
    <row r="13" spans="1:14" s="234" customFormat="1" ht="12.75">
      <c r="A13" s="291" t="s">
        <v>275</v>
      </c>
      <c r="B13" s="292" t="s">
        <v>870</v>
      </c>
      <c r="C13" s="407" t="s">
        <v>7</v>
      </c>
      <c r="D13" s="407" t="s">
        <v>7</v>
      </c>
      <c r="E13" s="407" t="s">
        <v>7</v>
      </c>
      <c r="F13" s="407" t="s">
        <v>7</v>
      </c>
      <c r="G13" s="407" t="s">
        <v>7</v>
      </c>
      <c r="H13" s="407" t="s">
        <v>7</v>
      </c>
      <c r="I13" s="407" t="s">
        <v>7</v>
      </c>
      <c r="J13" s="407" t="s">
        <v>7</v>
      </c>
      <c r="K13" s="407" t="s">
        <v>7</v>
      </c>
      <c r="L13" s="407" t="s">
        <v>7</v>
      </c>
      <c r="M13" s="407" t="s">
        <v>7</v>
      </c>
      <c r="N13" s="407" t="s">
        <v>7</v>
      </c>
    </row>
    <row r="14" spans="1:14" s="234" customFormat="1" ht="12.75">
      <c r="A14" s="291" t="s">
        <v>276</v>
      </c>
      <c r="B14" s="292" t="s">
        <v>871</v>
      </c>
      <c r="C14" s="407" t="s">
        <v>7</v>
      </c>
      <c r="D14" s="407" t="s">
        <v>7</v>
      </c>
      <c r="E14" s="407" t="s">
        <v>7</v>
      </c>
      <c r="F14" s="407" t="s">
        <v>7</v>
      </c>
      <c r="G14" s="407" t="s">
        <v>7</v>
      </c>
      <c r="H14" s="407" t="s">
        <v>7</v>
      </c>
      <c r="I14" s="407" t="s">
        <v>7</v>
      </c>
      <c r="J14" s="407" t="s">
        <v>7</v>
      </c>
      <c r="K14" s="407" t="s">
        <v>7</v>
      </c>
      <c r="L14" s="407" t="s">
        <v>7</v>
      </c>
      <c r="M14" s="407" t="s">
        <v>7</v>
      </c>
      <c r="N14" s="407" t="s">
        <v>7</v>
      </c>
    </row>
    <row r="15" spans="1:14" s="234" customFormat="1" ht="12.75">
      <c r="A15" s="291" t="s">
        <v>277</v>
      </c>
      <c r="B15" s="292" t="s">
        <v>872</v>
      </c>
      <c r="C15" s="407" t="s">
        <v>7</v>
      </c>
      <c r="D15" s="407" t="s">
        <v>7</v>
      </c>
      <c r="E15" s="407" t="s">
        <v>7</v>
      </c>
      <c r="F15" s="407" t="s">
        <v>7</v>
      </c>
      <c r="G15" s="407" t="s">
        <v>7</v>
      </c>
      <c r="H15" s="407" t="s">
        <v>7</v>
      </c>
      <c r="I15" s="407" t="s">
        <v>7</v>
      </c>
      <c r="J15" s="407" t="s">
        <v>7</v>
      </c>
      <c r="K15" s="407" t="s">
        <v>7</v>
      </c>
      <c r="L15" s="407" t="s">
        <v>7</v>
      </c>
      <c r="M15" s="407" t="s">
        <v>7</v>
      </c>
      <c r="N15" s="407" t="s">
        <v>7</v>
      </c>
    </row>
    <row r="16" spans="1:14" s="234" customFormat="1" ht="12.75">
      <c r="A16" s="291" t="s">
        <v>278</v>
      </c>
      <c r="B16" s="292" t="s">
        <v>873</v>
      </c>
      <c r="C16" s="407" t="s">
        <v>7</v>
      </c>
      <c r="D16" s="407" t="s">
        <v>7</v>
      </c>
      <c r="E16" s="407" t="s">
        <v>7</v>
      </c>
      <c r="F16" s="407" t="s">
        <v>7</v>
      </c>
      <c r="G16" s="407" t="s">
        <v>7</v>
      </c>
      <c r="H16" s="407" t="s">
        <v>7</v>
      </c>
      <c r="I16" s="407" t="s">
        <v>7</v>
      </c>
      <c r="J16" s="407" t="s">
        <v>7</v>
      </c>
      <c r="K16" s="407" t="s">
        <v>7</v>
      </c>
      <c r="L16" s="407" t="s">
        <v>7</v>
      </c>
      <c r="M16" s="407" t="s">
        <v>7</v>
      </c>
      <c r="N16" s="407" t="s">
        <v>7</v>
      </c>
    </row>
    <row r="17" spans="1:14" s="234" customFormat="1" ht="12.75">
      <c r="A17" s="291" t="s">
        <v>279</v>
      </c>
      <c r="B17" s="292" t="s">
        <v>874</v>
      </c>
      <c r="C17" s="407" t="s">
        <v>7</v>
      </c>
      <c r="D17" s="407" t="s">
        <v>7</v>
      </c>
      <c r="E17" s="407" t="s">
        <v>7</v>
      </c>
      <c r="F17" s="407" t="s">
        <v>7</v>
      </c>
      <c r="G17" s="407" t="s">
        <v>7</v>
      </c>
      <c r="H17" s="407" t="s">
        <v>7</v>
      </c>
      <c r="I17" s="407" t="s">
        <v>7</v>
      </c>
      <c r="J17" s="407" t="s">
        <v>7</v>
      </c>
      <c r="K17" s="407" t="s">
        <v>7</v>
      </c>
      <c r="L17" s="407" t="s">
        <v>7</v>
      </c>
      <c r="M17" s="407" t="s">
        <v>7</v>
      </c>
      <c r="N17" s="407" t="s">
        <v>7</v>
      </c>
    </row>
    <row r="18" spans="1:14" s="234" customFormat="1" ht="12.75">
      <c r="A18" s="291" t="s">
        <v>280</v>
      </c>
      <c r="B18" s="292" t="s">
        <v>875</v>
      </c>
      <c r="C18" s="407" t="s">
        <v>7</v>
      </c>
      <c r="D18" s="407" t="s">
        <v>7</v>
      </c>
      <c r="E18" s="407" t="s">
        <v>7</v>
      </c>
      <c r="F18" s="407" t="s">
        <v>7</v>
      </c>
      <c r="G18" s="407" t="s">
        <v>7</v>
      </c>
      <c r="H18" s="407" t="s">
        <v>7</v>
      </c>
      <c r="I18" s="407" t="s">
        <v>7</v>
      </c>
      <c r="J18" s="407" t="s">
        <v>7</v>
      </c>
      <c r="K18" s="407" t="s">
        <v>7</v>
      </c>
      <c r="L18" s="407" t="s">
        <v>7</v>
      </c>
      <c r="M18" s="407" t="s">
        <v>7</v>
      </c>
      <c r="N18" s="407" t="s">
        <v>7</v>
      </c>
    </row>
    <row r="19" spans="1:14" s="234" customFormat="1" ht="12.75">
      <c r="A19" s="291" t="s">
        <v>299</v>
      </c>
      <c r="B19" s="292" t="s">
        <v>876</v>
      </c>
      <c r="C19" s="407" t="s">
        <v>7</v>
      </c>
      <c r="D19" s="407" t="s">
        <v>7</v>
      </c>
      <c r="E19" s="407" t="s">
        <v>7</v>
      </c>
      <c r="F19" s="407" t="s">
        <v>7</v>
      </c>
      <c r="G19" s="407" t="s">
        <v>7</v>
      </c>
      <c r="H19" s="407" t="s">
        <v>7</v>
      </c>
      <c r="I19" s="407" t="s">
        <v>7</v>
      </c>
      <c r="J19" s="407" t="s">
        <v>7</v>
      </c>
      <c r="K19" s="407" t="s">
        <v>7</v>
      </c>
      <c r="L19" s="407" t="s">
        <v>7</v>
      </c>
      <c r="M19" s="407" t="s">
        <v>7</v>
      </c>
      <c r="N19" s="407" t="s">
        <v>7</v>
      </c>
    </row>
    <row r="20" spans="1:14" s="234" customFormat="1" ht="12.75">
      <c r="A20" s="291" t="s">
        <v>300</v>
      </c>
      <c r="B20" s="292" t="s">
        <v>877</v>
      </c>
      <c r="C20" s="407" t="s">
        <v>7</v>
      </c>
      <c r="D20" s="407" t="s">
        <v>7</v>
      </c>
      <c r="E20" s="407" t="s">
        <v>7</v>
      </c>
      <c r="F20" s="407" t="s">
        <v>7</v>
      </c>
      <c r="G20" s="407" t="s">
        <v>7</v>
      </c>
      <c r="H20" s="407" t="s">
        <v>7</v>
      </c>
      <c r="I20" s="407" t="s">
        <v>7</v>
      </c>
      <c r="J20" s="407" t="s">
        <v>7</v>
      </c>
      <c r="K20" s="407" t="s">
        <v>7</v>
      </c>
      <c r="L20" s="407" t="s">
        <v>7</v>
      </c>
      <c r="M20" s="407" t="s">
        <v>7</v>
      </c>
      <c r="N20" s="407" t="s">
        <v>7</v>
      </c>
    </row>
    <row r="21" spans="1:14" s="234" customFormat="1" ht="12.75">
      <c r="A21" s="291" t="s">
        <v>301</v>
      </c>
      <c r="B21" s="292" t="s">
        <v>878</v>
      </c>
      <c r="C21" s="407" t="s">
        <v>7</v>
      </c>
      <c r="D21" s="407" t="s">
        <v>7</v>
      </c>
      <c r="E21" s="407" t="s">
        <v>7</v>
      </c>
      <c r="F21" s="407" t="s">
        <v>7</v>
      </c>
      <c r="G21" s="407" t="s">
        <v>7</v>
      </c>
      <c r="H21" s="407" t="s">
        <v>7</v>
      </c>
      <c r="I21" s="407" t="s">
        <v>7</v>
      </c>
      <c r="J21" s="407" t="s">
        <v>7</v>
      </c>
      <c r="K21" s="407" t="s">
        <v>7</v>
      </c>
      <c r="L21" s="407" t="s">
        <v>7</v>
      </c>
      <c r="M21" s="407" t="s">
        <v>7</v>
      </c>
      <c r="N21" s="407" t="s">
        <v>7</v>
      </c>
    </row>
    <row r="22" spans="1:14" s="234" customFormat="1" ht="12.75">
      <c r="A22" s="291" t="s">
        <v>329</v>
      </c>
      <c r="B22" s="292" t="s">
        <v>879</v>
      </c>
      <c r="C22" s="407" t="s">
        <v>7</v>
      </c>
      <c r="D22" s="407" t="s">
        <v>7</v>
      </c>
      <c r="E22" s="407" t="s">
        <v>7</v>
      </c>
      <c r="F22" s="407" t="s">
        <v>7</v>
      </c>
      <c r="G22" s="407" t="s">
        <v>7</v>
      </c>
      <c r="H22" s="407" t="s">
        <v>7</v>
      </c>
      <c r="I22" s="407" t="s">
        <v>7</v>
      </c>
      <c r="J22" s="407" t="s">
        <v>7</v>
      </c>
      <c r="K22" s="407" t="s">
        <v>7</v>
      </c>
      <c r="L22" s="407" t="s">
        <v>7</v>
      </c>
      <c r="M22" s="407" t="s">
        <v>7</v>
      </c>
      <c r="N22" s="407" t="s">
        <v>7</v>
      </c>
    </row>
    <row r="23" spans="1:14" s="234" customFormat="1" ht="12.75">
      <c r="A23" s="291" t="s">
        <v>330</v>
      </c>
      <c r="B23" s="292" t="s">
        <v>880</v>
      </c>
      <c r="C23" s="407" t="s">
        <v>7</v>
      </c>
      <c r="D23" s="407" t="s">
        <v>7</v>
      </c>
      <c r="E23" s="407" t="s">
        <v>7</v>
      </c>
      <c r="F23" s="407" t="s">
        <v>7</v>
      </c>
      <c r="G23" s="407" t="s">
        <v>7</v>
      </c>
      <c r="H23" s="407" t="s">
        <v>7</v>
      </c>
      <c r="I23" s="407" t="s">
        <v>7</v>
      </c>
      <c r="J23" s="407" t="s">
        <v>7</v>
      </c>
      <c r="K23" s="407" t="s">
        <v>7</v>
      </c>
      <c r="L23" s="407" t="s">
        <v>7</v>
      </c>
      <c r="M23" s="407" t="s">
        <v>7</v>
      </c>
      <c r="N23" s="407" t="s">
        <v>7</v>
      </c>
    </row>
    <row r="24" spans="1:14" s="234" customFormat="1" ht="12.75">
      <c r="A24" s="291" t="s">
        <v>331</v>
      </c>
      <c r="B24" s="292" t="s">
        <v>881</v>
      </c>
      <c r="C24" s="407" t="s">
        <v>7</v>
      </c>
      <c r="D24" s="407" t="s">
        <v>7</v>
      </c>
      <c r="E24" s="407" t="s">
        <v>7</v>
      </c>
      <c r="F24" s="407" t="s">
        <v>7</v>
      </c>
      <c r="G24" s="407" t="s">
        <v>7</v>
      </c>
      <c r="H24" s="407" t="s">
        <v>7</v>
      </c>
      <c r="I24" s="407" t="s">
        <v>7</v>
      </c>
      <c r="J24" s="407" t="s">
        <v>7</v>
      </c>
      <c r="K24" s="407" t="s">
        <v>7</v>
      </c>
      <c r="L24" s="407" t="s">
        <v>7</v>
      </c>
      <c r="M24" s="407" t="s">
        <v>7</v>
      </c>
      <c r="N24" s="407" t="s">
        <v>7</v>
      </c>
    </row>
    <row r="25" spans="1:14" s="234" customFormat="1" ht="12.75">
      <c r="A25" s="291" t="s">
        <v>332</v>
      </c>
      <c r="B25" s="292" t="s">
        <v>922</v>
      </c>
      <c r="C25" s="407" t="s">
        <v>7</v>
      </c>
      <c r="D25" s="407" t="s">
        <v>7</v>
      </c>
      <c r="E25" s="407" t="s">
        <v>7</v>
      </c>
      <c r="F25" s="407" t="s">
        <v>7</v>
      </c>
      <c r="G25" s="407" t="s">
        <v>7</v>
      </c>
      <c r="H25" s="407" t="s">
        <v>7</v>
      </c>
      <c r="I25" s="407" t="s">
        <v>7</v>
      </c>
      <c r="J25" s="407" t="s">
        <v>7</v>
      </c>
      <c r="K25" s="407" t="s">
        <v>7</v>
      </c>
      <c r="L25" s="407" t="s">
        <v>7</v>
      </c>
      <c r="M25" s="407" t="s">
        <v>7</v>
      </c>
      <c r="N25" s="407" t="s">
        <v>7</v>
      </c>
    </row>
    <row r="26" spans="1:14" s="234" customFormat="1" ht="12.75">
      <c r="A26" s="291" t="s">
        <v>883</v>
      </c>
      <c r="B26" s="292" t="s">
        <v>884</v>
      </c>
      <c r="C26" s="407" t="s">
        <v>7</v>
      </c>
      <c r="D26" s="407" t="s">
        <v>7</v>
      </c>
      <c r="E26" s="407" t="s">
        <v>7</v>
      </c>
      <c r="F26" s="407" t="s">
        <v>7</v>
      </c>
      <c r="G26" s="407" t="s">
        <v>7</v>
      </c>
      <c r="H26" s="407" t="s">
        <v>7</v>
      </c>
      <c r="I26" s="407" t="s">
        <v>7</v>
      </c>
      <c r="J26" s="407" t="s">
        <v>7</v>
      </c>
      <c r="K26" s="407" t="s">
        <v>7</v>
      </c>
      <c r="L26" s="407" t="s">
        <v>7</v>
      </c>
      <c r="M26" s="407" t="s">
        <v>7</v>
      </c>
      <c r="N26" s="407" t="s">
        <v>7</v>
      </c>
    </row>
    <row r="27" spans="1:14" s="234" customFormat="1" ht="12.75">
      <c r="A27" s="291" t="s">
        <v>885</v>
      </c>
      <c r="B27" s="292" t="s">
        <v>886</v>
      </c>
      <c r="C27" s="407" t="s">
        <v>7</v>
      </c>
      <c r="D27" s="407" t="s">
        <v>7</v>
      </c>
      <c r="E27" s="407" t="s">
        <v>7</v>
      </c>
      <c r="F27" s="407" t="s">
        <v>7</v>
      </c>
      <c r="G27" s="407" t="s">
        <v>7</v>
      </c>
      <c r="H27" s="407" t="s">
        <v>7</v>
      </c>
      <c r="I27" s="407" t="s">
        <v>7</v>
      </c>
      <c r="J27" s="407" t="s">
        <v>7</v>
      </c>
      <c r="K27" s="407" t="s">
        <v>7</v>
      </c>
      <c r="L27" s="407" t="s">
        <v>7</v>
      </c>
      <c r="M27" s="407" t="s">
        <v>7</v>
      </c>
      <c r="N27" s="407" t="s">
        <v>7</v>
      </c>
    </row>
    <row r="28" spans="1:14" s="234" customFormat="1" ht="12.75">
      <c r="A28" s="291" t="s">
        <v>887</v>
      </c>
      <c r="B28" s="292" t="s">
        <v>888</v>
      </c>
      <c r="C28" s="407" t="s">
        <v>7</v>
      </c>
      <c r="D28" s="407" t="s">
        <v>7</v>
      </c>
      <c r="E28" s="407" t="s">
        <v>7</v>
      </c>
      <c r="F28" s="407" t="s">
        <v>7</v>
      </c>
      <c r="G28" s="407" t="s">
        <v>7</v>
      </c>
      <c r="H28" s="407" t="s">
        <v>7</v>
      </c>
      <c r="I28" s="407" t="s">
        <v>7</v>
      </c>
      <c r="J28" s="407" t="s">
        <v>7</v>
      </c>
      <c r="K28" s="407" t="s">
        <v>7</v>
      </c>
      <c r="L28" s="407" t="s">
        <v>7</v>
      </c>
      <c r="M28" s="407" t="s">
        <v>7</v>
      </c>
      <c r="N28" s="407" t="s">
        <v>7</v>
      </c>
    </row>
    <row r="29" spans="1:14" s="234" customFormat="1" ht="12.75">
      <c r="A29" s="291" t="s">
        <v>889</v>
      </c>
      <c r="B29" s="292" t="s">
        <v>890</v>
      </c>
      <c r="C29" s="407" t="s">
        <v>7</v>
      </c>
      <c r="D29" s="407" t="s">
        <v>7</v>
      </c>
      <c r="E29" s="407" t="s">
        <v>7</v>
      </c>
      <c r="F29" s="407" t="s">
        <v>7</v>
      </c>
      <c r="G29" s="407" t="s">
        <v>7</v>
      </c>
      <c r="H29" s="407" t="s">
        <v>7</v>
      </c>
      <c r="I29" s="407" t="s">
        <v>7</v>
      </c>
      <c r="J29" s="407" t="s">
        <v>7</v>
      </c>
      <c r="K29" s="407" t="s">
        <v>7</v>
      </c>
      <c r="L29" s="407" t="s">
        <v>7</v>
      </c>
      <c r="M29" s="407" t="s">
        <v>7</v>
      </c>
      <c r="N29" s="407" t="s">
        <v>7</v>
      </c>
    </row>
    <row r="30" spans="1:14" s="234" customFormat="1" ht="12.75">
      <c r="A30" s="291" t="s">
        <v>891</v>
      </c>
      <c r="B30" s="292" t="s">
        <v>892</v>
      </c>
      <c r="C30" s="407" t="s">
        <v>7</v>
      </c>
      <c r="D30" s="407" t="s">
        <v>7</v>
      </c>
      <c r="E30" s="407" t="s">
        <v>7</v>
      </c>
      <c r="F30" s="407" t="s">
        <v>7</v>
      </c>
      <c r="G30" s="407" t="s">
        <v>7</v>
      </c>
      <c r="H30" s="407" t="s">
        <v>7</v>
      </c>
      <c r="I30" s="407" t="s">
        <v>7</v>
      </c>
      <c r="J30" s="407" t="s">
        <v>7</v>
      </c>
      <c r="K30" s="407" t="s">
        <v>7</v>
      </c>
      <c r="L30" s="407" t="s">
        <v>7</v>
      </c>
      <c r="M30" s="407" t="s">
        <v>7</v>
      </c>
      <c r="N30" s="407" t="s">
        <v>7</v>
      </c>
    </row>
    <row r="31" spans="1:14" s="234" customFormat="1" ht="12.75">
      <c r="A31" s="291" t="s">
        <v>893</v>
      </c>
      <c r="B31" s="292" t="s">
        <v>894</v>
      </c>
      <c r="C31" s="407" t="s">
        <v>7</v>
      </c>
      <c r="D31" s="407" t="s">
        <v>7</v>
      </c>
      <c r="E31" s="407" t="s">
        <v>7</v>
      </c>
      <c r="F31" s="407" t="s">
        <v>7</v>
      </c>
      <c r="G31" s="407" t="s">
        <v>7</v>
      </c>
      <c r="H31" s="407" t="s">
        <v>7</v>
      </c>
      <c r="I31" s="407" t="s">
        <v>7</v>
      </c>
      <c r="J31" s="407" t="s">
        <v>7</v>
      </c>
      <c r="K31" s="407" t="s">
        <v>7</v>
      </c>
      <c r="L31" s="407" t="s">
        <v>7</v>
      </c>
      <c r="M31" s="407" t="s">
        <v>7</v>
      </c>
      <c r="N31" s="407" t="s">
        <v>7</v>
      </c>
    </row>
    <row r="32" spans="1:14" s="234" customFormat="1" ht="12.75">
      <c r="A32" s="291" t="s">
        <v>895</v>
      </c>
      <c r="B32" s="292" t="s">
        <v>896</v>
      </c>
      <c r="C32" s="407" t="s">
        <v>7</v>
      </c>
      <c r="D32" s="407" t="s">
        <v>7</v>
      </c>
      <c r="E32" s="407" t="s">
        <v>7</v>
      </c>
      <c r="F32" s="407" t="s">
        <v>7</v>
      </c>
      <c r="G32" s="407" t="s">
        <v>7</v>
      </c>
      <c r="H32" s="407" t="s">
        <v>7</v>
      </c>
      <c r="I32" s="407" t="s">
        <v>7</v>
      </c>
      <c r="J32" s="407" t="s">
        <v>7</v>
      </c>
      <c r="K32" s="407" t="s">
        <v>7</v>
      </c>
      <c r="L32" s="407" t="s">
        <v>7</v>
      </c>
      <c r="M32" s="407" t="s">
        <v>7</v>
      </c>
      <c r="N32" s="407" t="s">
        <v>7</v>
      </c>
    </row>
    <row r="33" spans="1:14" s="234" customFormat="1" ht="12.75">
      <c r="A33" s="291" t="s">
        <v>897</v>
      </c>
      <c r="B33" s="292" t="s">
        <v>898</v>
      </c>
      <c r="C33" s="407" t="s">
        <v>7</v>
      </c>
      <c r="D33" s="407" t="s">
        <v>7</v>
      </c>
      <c r="E33" s="407" t="s">
        <v>7</v>
      </c>
      <c r="F33" s="407" t="s">
        <v>7</v>
      </c>
      <c r="G33" s="407" t="s">
        <v>7</v>
      </c>
      <c r="H33" s="407" t="s">
        <v>7</v>
      </c>
      <c r="I33" s="407" t="s">
        <v>7</v>
      </c>
      <c r="J33" s="407" t="s">
        <v>7</v>
      </c>
      <c r="K33" s="407" t="s">
        <v>7</v>
      </c>
      <c r="L33" s="407" t="s">
        <v>7</v>
      </c>
      <c r="M33" s="407" t="s">
        <v>7</v>
      </c>
      <c r="N33" s="407" t="s">
        <v>7</v>
      </c>
    </row>
    <row r="34" spans="1:14" s="234" customFormat="1" ht="12.75">
      <c r="A34" s="291" t="s">
        <v>899</v>
      </c>
      <c r="B34" s="292" t="s">
        <v>900</v>
      </c>
      <c r="C34" s="407" t="s">
        <v>7</v>
      </c>
      <c r="D34" s="407" t="s">
        <v>7</v>
      </c>
      <c r="E34" s="407" t="s">
        <v>7</v>
      </c>
      <c r="F34" s="407" t="s">
        <v>7</v>
      </c>
      <c r="G34" s="407" t="s">
        <v>7</v>
      </c>
      <c r="H34" s="407" t="s">
        <v>7</v>
      </c>
      <c r="I34" s="407" t="s">
        <v>7</v>
      </c>
      <c r="J34" s="407" t="s">
        <v>7</v>
      </c>
      <c r="K34" s="407" t="s">
        <v>7</v>
      </c>
      <c r="L34" s="407" t="s">
        <v>7</v>
      </c>
      <c r="M34" s="407" t="s">
        <v>7</v>
      </c>
      <c r="N34" s="407" t="s">
        <v>7</v>
      </c>
    </row>
    <row r="35" spans="1:14" s="234" customFormat="1" ht="12.75">
      <c r="A35" s="291" t="s">
        <v>901</v>
      </c>
      <c r="B35" s="292" t="s">
        <v>902</v>
      </c>
      <c r="C35" s="407" t="s">
        <v>7</v>
      </c>
      <c r="D35" s="407" t="s">
        <v>7</v>
      </c>
      <c r="E35" s="407" t="s">
        <v>7</v>
      </c>
      <c r="F35" s="407" t="s">
        <v>7</v>
      </c>
      <c r="G35" s="407" t="s">
        <v>7</v>
      </c>
      <c r="H35" s="407" t="s">
        <v>7</v>
      </c>
      <c r="I35" s="407" t="s">
        <v>7</v>
      </c>
      <c r="J35" s="407" t="s">
        <v>7</v>
      </c>
      <c r="K35" s="407" t="s">
        <v>7</v>
      </c>
      <c r="L35" s="407" t="s">
        <v>7</v>
      </c>
      <c r="M35" s="407" t="s">
        <v>7</v>
      </c>
      <c r="N35" s="407" t="s">
        <v>7</v>
      </c>
    </row>
    <row r="36" spans="1:14" s="234" customFormat="1" ht="12.75">
      <c r="A36" s="291" t="s">
        <v>903</v>
      </c>
      <c r="B36" s="292" t="s">
        <v>904</v>
      </c>
      <c r="C36" s="407" t="s">
        <v>7</v>
      </c>
      <c r="D36" s="407" t="s">
        <v>7</v>
      </c>
      <c r="E36" s="407" t="s">
        <v>7</v>
      </c>
      <c r="F36" s="407" t="s">
        <v>7</v>
      </c>
      <c r="G36" s="407" t="s">
        <v>7</v>
      </c>
      <c r="H36" s="407" t="s">
        <v>7</v>
      </c>
      <c r="I36" s="407" t="s">
        <v>7</v>
      </c>
      <c r="J36" s="407" t="s">
        <v>7</v>
      </c>
      <c r="K36" s="407" t="s">
        <v>7</v>
      </c>
      <c r="L36" s="407" t="s">
        <v>7</v>
      </c>
      <c r="M36" s="407" t="s">
        <v>7</v>
      </c>
      <c r="N36" s="407" t="s">
        <v>7</v>
      </c>
    </row>
    <row r="37" spans="1:14" s="234" customFormat="1" ht="12.75">
      <c r="A37" s="291" t="s">
        <v>905</v>
      </c>
      <c r="B37" s="292" t="s">
        <v>906</v>
      </c>
      <c r="C37" s="407" t="s">
        <v>7</v>
      </c>
      <c r="D37" s="407" t="s">
        <v>7</v>
      </c>
      <c r="E37" s="407" t="s">
        <v>7</v>
      </c>
      <c r="F37" s="407" t="s">
        <v>7</v>
      </c>
      <c r="G37" s="407" t="s">
        <v>7</v>
      </c>
      <c r="H37" s="407" t="s">
        <v>7</v>
      </c>
      <c r="I37" s="407" t="s">
        <v>7</v>
      </c>
      <c r="J37" s="407" t="s">
        <v>7</v>
      </c>
      <c r="K37" s="407" t="s">
        <v>7</v>
      </c>
      <c r="L37" s="407" t="s">
        <v>7</v>
      </c>
      <c r="M37" s="407" t="s">
        <v>7</v>
      </c>
      <c r="N37" s="407" t="s">
        <v>7</v>
      </c>
    </row>
    <row r="38" spans="1:14" s="234" customFormat="1" ht="12.75">
      <c r="A38" s="291" t="s">
        <v>907</v>
      </c>
      <c r="B38" s="293" t="s">
        <v>908</v>
      </c>
      <c r="C38" s="407" t="s">
        <v>7</v>
      </c>
      <c r="D38" s="407" t="s">
        <v>7</v>
      </c>
      <c r="E38" s="407" t="s">
        <v>7</v>
      </c>
      <c r="F38" s="407" t="s">
        <v>7</v>
      </c>
      <c r="G38" s="407" t="s">
        <v>7</v>
      </c>
      <c r="H38" s="407" t="s">
        <v>7</v>
      </c>
      <c r="I38" s="407" t="s">
        <v>7</v>
      </c>
      <c r="J38" s="407" t="s">
        <v>7</v>
      </c>
      <c r="K38" s="407" t="s">
        <v>7</v>
      </c>
      <c r="L38" s="407" t="s">
        <v>7</v>
      </c>
      <c r="M38" s="407" t="s">
        <v>7</v>
      </c>
      <c r="N38" s="407" t="s">
        <v>7</v>
      </c>
    </row>
    <row r="39" spans="1:14" s="234" customFormat="1" ht="12.75">
      <c r="A39" s="291" t="s">
        <v>909</v>
      </c>
      <c r="B39" s="293" t="s">
        <v>910</v>
      </c>
      <c r="C39" s="407" t="s">
        <v>7</v>
      </c>
      <c r="D39" s="407" t="s">
        <v>7</v>
      </c>
      <c r="E39" s="407" t="s">
        <v>7</v>
      </c>
      <c r="F39" s="407" t="s">
        <v>7</v>
      </c>
      <c r="G39" s="407" t="s">
        <v>7</v>
      </c>
      <c r="H39" s="407" t="s">
        <v>7</v>
      </c>
      <c r="I39" s="407" t="s">
        <v>7</v>
      </c>
      <c r="J39" s="407" t="s">
        <v>7</v>
      </c>
      <c r="K39" s="407" t="s">
        <v>7</v>
      </c>
      <c r="L39" s="407" t="s">
        <v>7</v>
      </c>
      <c r="M39" s="407" t="s">
        <v>7</v>
      </c>
      <c r="N39" s="407" t="s">
        <v>7</v>
      </c>
    </row>
    <row r="40" spans="1:14" s="234" customFormat="1" ht="12.75">
      <c r="A40" s="291" t="s">
        <v>911</v>
      </c>
      <c r="B40" s="293" t="s">
        <v>912</v>
      </c>
      <c r="C40" s="407" t="s">
        <v>7</v>
      </c>
      <c r="D40" s="407" t="s">
        <v>7</v>
      </c>
      <c r="E40" s="407" t="s">
        <v>7</v>
      </c>
      <c r="F40" s="407" t="s">
        <v>7</v>
      </c>
      <c r="G40" s="407" t="s">
        <v>7</v>
      </c>
      <c r="H40" s="407" t="s">
        <v>7</v>
      </c>
      <c r="I40" s="407" t="s">
        <v>7</v>
      </c>
      <c r="J40" s="407" t="s">
        <v>7</v>
      </c>
      <c r="K40" s="407" t="s">
        <v>7</v>
      </c>
      <c r="L40" s="407" t="s">
        <v>7</v>
      </c>
      <c r="M40" s="407" t="s">
        <v>7</v>
      </c>
      <c r="N40" s="407" t="s">
        <v>7</v>
      </c>
    </row>
    <row r="41" spans="1:14" s="234" customFormat="1" ht="12.75">
      <c r="A41" s="291" t="s">
        <v>913</v>
      </c>
      <c r="B41" s="293" t="s">
        <v>914</v>
      </c>
      <c r="C41" s="407" t="s">
        <v>7</v>
      </c>
      <c r="D41" s="407" t="s">
        <v>7</v>
      </c>
      <c r="E41" s="407" t="s">
        <v>7</v>
      </c>
      <c r="F41" s="407" t="s">
        <v>7</v>
      </c>
      <c r="G41" s="407" t="s">
        <v>7</v>
      </c>
      <c r="H41" s="407" t="s">
        <v>7</v>
      </c>
      <c r="I41" s="407" t="s">
        <v>7</v>
      </c>
      <c r="J41" s="407" t="s">
        <v>7</v>
      </c>
      <c r="K41" s="407" t="s">
        <v>7</v>
      </c>
      <c r="L41" s="407" t="s">
        <v>7</v>
      </c>
      <c r="M41" s="407" t="s">
        <v>7</v>
      </c>
      <c r="N41" s="407" t="s">
        <v>7</v>
      </c>
    </row>
    <row r="42" spans="1:14" s="234" customFormat="1" ht="25.5">
      <c r="A42" s="291" t="s">
        <v>915</v>
      </c>
      <c r="B42" s="293" t="s">
        <v>916</v>
      </c>
      <c r="C42" s="407" t="s">
        <v>7</v>
      </c>
      <c r="D42" s="407" t="s">
        <v>7</v>
      </c>
      <c r="E42" s="407" t="s">
        <v>7</v>
      </c>
      <c r="F42" s="407" t="s">
        <v>7</v>
      </c>
      <c r="G42" s="407" t="s">
        <v>7</v>
      </c>
      <c r="H42" s="407" t="s">
        <v>7</v>
      </c>
      <c r="I42" s="407" t="s">
        <v>7</v>
      </c>
      <c r="J42" s="407" t="s">
        <v>7</v>
      </c>
      <c r="K42" s="407" t="s">
        <v>7</v>
      </c>
      <c r="L42" s="407" t="s">
        <v>7</v>
      </c>
      <c r="M42" s="407" t="s">
        <v>7</v>
      </c>
      <c r="N42" s="407" t="s">
        <v>7</v>
      </c>
    </row>
    <row r="43" spans="1:14" s="234" customFormat="1" ht="25.5">
      <c r="A43" s="291" t="s">
        <v>917</v>
      </c>
      <c r="B43" s="293" t="s">
        <v>918</v>
      </c>
      <c r="C43" s="407" t="s">
        <v>7</v>
      </c>
      <c r="D43" s="407" t="s">
        <v>7</v>
      </c>
      <c r="E43" s="407" t="s">
        <v>7</v>
      </c>
      <c r="F43" s="407" t="s">
        <v>7</v>
      </c>
      <c r="G43" s="407" t="s">
        <v>7</v>
      </c>
      <c r="H43" s="407" t="s">
        <v>7</v>
      </c>
      <c r="I43" s="407" t="s">
        <v>7</v>
      </c>
      <c r="J43" s="407" t="s">
        <v>7</v>
      </c>
      <c r="K43" s="407" t="s">
        <v>7</v>
      </c>
      <c r="L43" s="407" t="s">
        <v>7</v>
      </c>
      <c r="M43" s="407" t="s">
        <v>7</v>
      </c>
      <c r="N43" s="407" t="s">
        <v>7</v>
      </c>
    </row>
    <row r="44" spans="1:14" s="234" customFormat="1" ht="12.75">
      <c r="A44" s="245"/>
      <c r="B44" s="3" t="s">
        <v>19</v>
      </c>
      <c r="C44" s="407" t="s">
        <v>7</v>
      </c>
      <c r="D44" s="407" t="s">
        <v>7</v>
      </c>
      <c r="E44" s="407" t="s">
        <v>7</v>
      </c>
      <c r="F44" s="407" t="s">
        <v>7</v>
      </c>
      <c r="G44" s="407" t="s">
        <v>7</v>
      </c>
      <c r="H44" s="407" t="s">
        <v>7</v>
      </c>
      <c r="I44" s="407" t="s">
        <v>7</v>
      </c>
      <c r="J44" s="407" t="s">
        <v>7</v>
      </c>
      <c r="K44" s="407" t="s">
        <v>7</v>
      </c>
      <c r="L44" s="407" t="s">
        <v>7</v>
      </c>
      <c r="M44" s="407" t="s">
        <v>7</v>
      </c>
      <c r="N44" s="407" t="s">
        <v>7</v>
      </c>
    </row>
    <row r="45" spans="1:14" ht="12.75">
      <c r="A45" s="249"/>
      <c r="B45" s="249"/>
      <c r="C45" s="249"/>
      <c r="E45" s="243"/>
      <c r="F45" s="243"/>
      <c r="G45" s="243"/>
      <c r="H45" s="243"/>
      <c r="I45" s="243"/>
      <c r="J45" s="243"/>
      <c r="K45" s="243"/>
      <c r="L45" s="243"/>
      <c r="M45" s="243"/>
      <c r="N45" s="243"/>
    </row>
    <row r="46" spans="1:14" ht="12.75">
      <c r="A46" s="249"/>
      <c r="B46" s="249"/>
      <c r="C46" s="249"/>
      <c r="E46" s="243"/>
      <c r="F46" s="243"/>
      <c r="G46" s="243"/>
      <c r="H46" s="243"/>
      <c r="I46" s="243"/>
      <c r="J46" s="243"/>
      <c r="K46" s="243"/>
      <c r="L46" s="243"/>
      <c r="M46" s="243"/>
      <c r="N46" s="243"/>
    </row>
    <row r="47" spans="1:14" ht="12.75">
      <c r="A47" s="249"/>
      <c r="B47" s="249"/>
      <c r="C47" s="249"/>
      <c r="E47" s="243"/>
      <c r="F47" s="243"/>
      <c r="G47" s="243"/>
      <c r="H47" s="243"/>
      <c r="I47" s="243"/>
      <c r="J47" s="243"/>
      <c r="K47" s="243"/>
      <c r="L47" s="243"/>
      <c r="M47" s="243"/>
      <c r="N47" s="243"/>
    </row>
    <row r="48" spans="1:14" ht="12.75">
      <c r="A48" s="249"/>
      <c r="B48" s="249"/>
      <c r="C48" s="249"/>
      <c r="E48" s="243"/>
      <c r="F48" s="243"/>
      <c r="G48" s="243"/>
      <c r="H48" s="243"/>
      <c r="I48" s="243"/>
      <c r="J48" s="243"/>
      <c r="K48" s="243"/>
      <c r="L48" s="243"/>
      <c r="M48" s="243"/>
      <c r="N48" s="243"/>
    </row>
    <row r="49" spans="1:14" ht="12.75">
      <c r="A49" s="249" t="s">
        <v>12</v>
      </c>
      <c r="D49" s="249"/>
      <c r="E49" s="243"/>
      <c r="F49" s="249"/>
      <c r="G49" s="249"/>
      <c r="H49" s="249"/>
      <c r="I49" s="249"/>
      <c r="J49" s="249"/>
      <c r="K49" s="249"/>
      <c r="L49" s="249"/>
      <c r="M49" s="249"/>
      <c r="N49" s="249"/>
    </row>
    <row r="50" spans="5:14" ht="12.75" customHeight="1">
      <c r="E50" s="249"/>
      <c r="F50" s="897" t="s">
        <v>14</v>
      </c>
      <c r="G50" s="897"/>
      <c r="H50" s="897"/>
      <c r="I50" s="897"/>
      <c r="J50" s="897"/>
      <c r="K50" s="897"/>
      <c r="L50" s="897"/>
      <c r="M50" s="897"/>
      <c r="N50" s="897"/>
    </row>
    <row r="51" spans="5:14" ht="12.75" customHeight="1">
      <c r="E51" s="897" t="s">
        <v>89</v>
      </c>
      <c r="F51" s="897"/>
      <c r="G51" s="897"/>
      <c r="H51" s="897"/>
      <c r="I51" s="897"/>
      <c r="J51" s="897"/>
      <c r="K51" s="897"/>
      <c r="L51" s="897"/>
      <c r="M51" s="897"/>
      <c r="N51" s="897"/>
    </row>
    <row r="52" spans="1:14" ht="12.75">
      <c r="A52" s="249"/>
      <c r="B52" s="249"/>
      <c r="E52" s="243"/>
      <c r="F52" s="249"/>
      <c r="G52" s="249"/>
      <c r="H52" s="249"/>
      <c r="I52" s="249"/>
      <c r="J52" s="249"/>
      <c r="K52" s="249"/>
      <c r="L52" s="249"/>
      <c r="M52" s="249"/>
      <c r="N52" s="249"/>
    </row>
    <row r="54" spans="1:14" ht="12.75">
      <c r="A54" s="903"/>
      <c r="B54" s="903"/>
      <c r="C54" s="903"/>
      <c r="D54" s="903"/>
      <c r="E54" s="903"/>
      <c r="F54" s="903"/>
      <c r="G54" s="903"/>
      <c r="H54" s="903"/>
      <c r="I54" s="903"/>
      <c r="J54" s="903"/>
      <c r="K54" s="903"/>
      <c r="L54" s="903"/>
      <c r="M54" s="903"/>
      <c r="N54" s="903"/>
    </row>
  </sheetData>
  <sheetProtection/>
  <mergeCells count="17">
    <mergeCell ref="F50:N50"/>
    <mergeCell ref="E51:N51"/>
    <mergeCell ref="A54:N54"/>
    <mergeCell ref="C8:C9"/>
    <mergeCell ref="A7:B7"/>
    <mergeCell ref="H7:N7"/>
    <mergeCell ref="A8:A9"/>
    <mergeCell ref="B8:B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Normal="70" zoomScaleSheetLayoutView="100" zoomScalePageLayoutView="0" workbookViewId="0" topLeftCell="A22">
      <selection activeCell="Q9" sqref="Q9"/>
    </sheetView>
  </sheetViews>
  <sheetFormatPr defaultColWidth="9.140625" defaultRowHeight="12.75"/>
  <cols>
    <col min="1" max="1" width="5.57421875" style="243" customWidth="1"/>
    <col min="2" max="2" width="20.00390625" style="243" customWidth="1"/>
    <col min="3" max="3" width="10.28125" style="243" customWidth="1"/>
    <col min="4" max="4" width="12.8515625" style="243" customWidth="1"/>
    <col min="5" max="5" width="8.7109375" style="232" customWidth="1"/>
    <col min="6" max="7" width="8.00390625" style="232" customWidth="1"/>
    <col min="8" max="10" width="8.140625" style="232" customWidth="1"/>
    <col min="11" max="11" width="8.421875" style="232" customWidth="1"/>
    <col min="12" max="12" width="8.140625" style="232" customWidth="1"/>
    <col min="13" max="13" width="11.28125" style="232" customWidth="1"/>
    <col min="14" max="14" width="11.8515625" style="232" customWidth="1"/>
    <col min="15" max="16384" width="9.140625" style="232" customWidth="1"/>
  </cols>
  <sheetData>
    <row r="1" spans="4:14" ht="12.75" customHeight="1">
      <c r="D1" s="890"/>
      <c r="E1" s="890"/>
      <c r="F1" s="243"/>
      <c r="G1" s="243"/>
      <c r="H1" s="243"/>
      <c r="I1" s="243"/>
      <c r="J1" s="243"/>
      <c r="K1" s="243"/>
      <c r="L1" s="243"/>
      <c r="M1" s="906" t="s">
        <v>768</v>
      </c>
      <c r="N1" s="906"/>
    </row>
    <row r="2" spans="1:14" ht="15.75">
      <c r="A2" s="891" t="s">
        <v>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</row>
    <row r="3" spans="1:14" ht="18">
      <c r="A3" s="892" t="s">
        <v>656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1:14" ht="9.75" customHeight="1">
      <c r="A4" s="907" t="s">
        <v>767</v>
      </c>
      <c r="B4" s="907"/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</row>
    <row r="5" spans="1:14" s="233" customFormat="1" ht="18.75" customHeight="1">
      <c r="A5" s="907"/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</row>
    <row r="6" spans="1:14" ht="12.75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</row>
    <row r="7" spans="1:14" ht="12.75">
      <c r="A7" s="895" t="s">
        <v>919</v>
      </c>
      <c r="B7" s="895"/>
      <c r="D7" s="268"/>
      <c r="E7" s="243"/>
      <c r="F7" s="243"/>
      <c r="G7" s="243"/>
      <c r="H7" s="896"/>
      <c r="I7" s="896"/>
      <c r="J7" s="896"/>
      <c r="K7" s="896"/>
      <c r="L7" s="896"/>
      <c r="M7" s="896"/>
      <c r="N7" s="896"/>
    </row>
    <row r="8" spans="1:14" ht="24.75" customHeight="1">
      <c r="A8" s="821" t="s">
        <v>2</v>
      </c>
      <c r="B8" s="821" t="s">
        <v>3</v>
      </c>
      <c r="C8" s="904" t="s">
        <v>505</v>
      </c>
      <c r="D8" s="901" t="s">
        <v>87</v>
      </c>
      <c r="E8" s="898" t="s">
        <v>88</v>
      </c>
      <c r="F8" s="899"/>
      <c r="G8" s="899"/>
      <c r="H8" s="900"/>
      <c r="I8" s="898" t="s">
        <v>735</v>
      </c>
      <c r="J8" s="899"/>
      <c r="K8" s="899"/>
      <c r="L8" s="899"/>
      <c r="M8" s="899"/>
      <c r="N8" s="899"/>
    </row>
    <row r="9" spans="1:14" ht="44.25" customHeight="1">
      <c r="A9" s="821"/>
      <c r="B9" s="821"/>
      <c r="C9" s="905"/>
      <c r="D9" s="902"/>
      <c r="E9" s="285" t="s">
        <v>93</v>
      </c>
      <c r="F9" s="285" t="s">
        <v>22</v>
      </c>
      <c r="G9" s="285" t="s">
        <v>44</v>
      </c>
      <c r="H9" s="285" t="s">
        <v>842</v>
      </c>
      <c r="I9" s="269" t="s">
        <v>19</v>
      </c>
      <c r="J9" s="269" t="s">
        <v>736</v>
      </c>
      <c r="K9" s="269" t="s">
        <v>737</v>
      </c>
      <c r="L9" s="269" t="s">
        <v>738</v>
      </c>
      <c r="M9" s="269" t="s">
        <v>739</v>
      </c>
      <c r="N9" s="269" t="s">
        <v>740</v>
      </c>
    </row>
    <row r="10" spans="1:14" s="234" customFormat="1" ht="12.75">
      <c r="A10" s="269">
        <v>1</v>
      </c>
      <c r="B10" s="269">
        <v>2</v>
      </c>
      <c r="C10" s="269">
        <v>3</v>
      </c>
      <c r="D10" s="269">
        <v>8</v>
      </c>
      <c r="E10" s="269">
        <v>9</v>
      </c>
      <c r="F10" s="269">
        <v>10</v>
      </c>
      <c r="G10" s="269">
        <v>11</v>
      </c>
      <c r="H10" s="269">
        <v>12</v>
      </c>
      <c r="I10" s="269">
        <v>13</v>
      </c>
      <c r="J10" s="269">
        <v>14</v>
      </c>
      <c r="K10" s="269">
        <v>15</v>
      </c>
      <c r="L10" s="269">
        <v>16</v>
      </c>
      <c r="M10" s="269">
        <v>17</v>
      </c>
      <c r="N10" s="269">
        <v>18</v>
      </c>
    </row>
    <row r="11" spans="1:14" s="234" customFormat="1" ht="12.75">
      <c r="A11" s="291" t="s">
        <v>273</v>
      </c>
      <c r="B11" s="292" t="s">
        <v>868</v>
      </c>
      <c r="C11" s="407" t="s">
        <v>7</v>
      </c>
      <c r="D11" s="407" t="s">
        <v>7</v>
      </c>
      <c r="E11" s="407" t="s">
        <v>7</v>
      </c>
      <c r="F11" s="407" t="s">
        <v>7</v>
      </c>
      <c r="G11" s="407" t="s">
        <v>7</v>
      </c>
      <c r="H11" s="407" t="s">
        <v>7</v>
      </c>
      <c r="I11" s="407" t="s">
        <v>7</v>
      </c>
      <c r="J11" s="407" t="s">
        <v>7</v>
      </c>
      <c r="K11" s="407" t="s">
        <v>7</v>
      </c>
      <c r="L11" s="407" t="s">
        <v>7</v>
      </c>
      <c r="M11" s="407" t="s">
        <v>7</v>
      </c>
      <c r="N11" s="407" t="s">
        <v>7</v>
      </c>
    </row>
    <row r="12" spans="1:14" s="234" customFormat="1" ht="12.75">
      <c r="A12" s="291" t="s">
        <v>274</v>
      </c>
      <c r="B12" s="292" t="s">
        <v>869</v>
      </c>
      <c r="C12" s="407" t="s">
        <v>7</v>
      </c>
      <c r="D12" s="407" t="s">
        <v>7</v>
      </c>
      <c r="E12" s="407" t="s">
        <v>7</v>
      </c>
      <c r="F12" s="407" t="s">
        <v>7</v>
      </c>
      <c r="G12" s="407" t="s">
        <v>7</v>
      </c>
      <c r="H12" s="407" t="s">
        <v>7</v>
      </c>
      <c r="I12" s="407" t="s">
        <v>7</v>
      </c>
      <c r="J12" s="407" t="s">
        <v>7</v>
      </c>
      <c r="K12" s="407" t="s">
        <v>7</v>
      </c>
      <c r="L12" s="407" t="s">
        <v>7</v>
      </c>
      <c r="M12" s="407" t="s">
        <v>7</v>
      </c>
      <c r="N12" s="407" t="s">
        <v>7</v>
      </c>
    </row>
    <row r="13" spans="1:14" s="234" customFormat="1" ht="12.75">
      <c r="A13" s="291" t="s">
        <v>275</v>
      </c>
      <c r="B13" s="292" t="s">
        <v>870</v>
      </c>
      <c r="C13" s="407" t="s">
        <v>7</v>
      </c>
      <c r="D13" s="407" t="s">
        <v>7</v>
      </c>
      <c r="E13" s="407" t="s">
        <v>7</v>
      </c>
      <c r="F13" s="407" t="s">
        <v>7</v>
      </c>
      <c r="G13" s="407" t="s">
        <v>7</v>
      </c>
      <c r="H13" s="407" t="s">
        <v>7</v>
      </c>
      <c r="I13" s="407" t="s">
        <v>7</v>
      </c>
      <c r="J13" s="407" t="s">
        <v>7</v>
      </c>
      <c r="K13" s="407" t="s">
        <v>7</v>
      </c>
      <c r="L13" s="407" t="s">
        <v>7</v>
      </c>
      <c r="M13" s="407" t="s">
        <v>7</v>
      </c>
      <c r="N13" s="407" t="s">
        <v>7</v>
      </c>
    </row>
    <row r="14" spans="1:14" s="234" customFormat="1" ht="12.75">
      <c r="A14" s="291" t="s">
        <v>276</v>
      </c>
      <c r="B14" s="292" t="s">
        <v>871</v>
      </c>
      <c r="C14" s="407" t="s">
        <v>7</v>
      </c>
      <c r="D14" s="407" t="s">
        <v>7</v>
      </c>
      <c r="E14" s="407" t="s">
        <v>7</v>
      </c>
      <c r="F14" s="407" t="s">
        <v>7</v>
      </c>
      <c r="G14" s="407" t="s">
        <v>7</v>
      </c>
      <c r="H14" s="407" t="s">
        <v>7</v>
      </c>
      <c r="I14" s="407" t="s">
        <v>7</v>
      </c>
      <c r="J14" s="407" t="s">
        <v>7</v>
      </c>
      <c r="K14" s="407" t="s">
        <v>7</v>
      </c>
      <c r="L14" s="407" t="s">
        <v>7</v>
      </c>
      <c r="M14" s="407" t="s">
        <v>7</v>
      </c>
      <c r="N14" s="407" t="s">
        <v>7</v>
      </c>
    </row>
    <row r="15" spans="1:14" s="234" customFormat="1" ht="12.75">
      <c r="A15" s="291" t="s">
        <v>277</v>
      </c>
      <c r="B15" s="292" t="s">
        <v>872</v>
      </c>
      <c r="C15" s="407" t="s">
        <v>7</v>
      </c>
      <c r="D15" s="407" t="s">
        <v>7</v>
      </c>
      <c r="E15" s="407" t="s">
        <v>7</v>
      </c>
      <c r="F15" s="407" t="s">
        <v>7</v>
      </c>
      <c r="G15" s="407" t="s">
        <v>7</v>
      </c>
      <c r="H15" s="407" t="s">
        <v>7</v>
      </c>
      <c r="I15" s="407" t="s">
        <v>7</v>
      </c>
      <c r="J15" s="407" t="s">
        <v>7</v>
      </c>
      <c r="K15" s="407" t="s">
        <v>7</v>
      </c>
      <c r="L15" s="407" t="s">
        <v>7</v>
      </c>
      <c r="M15" s="407" t="s">
        <v>7</v>
      </c>
      <c r="N15" s="407" t="s">
        <v>7</v>
      </c>
    </row>
    <row r="16" spans="1:14" s="234" customFormat="1" ht="12.75">
      <c r="A16" s="291" t="s">
        <v>278</v>
      </c>
      <c r="B16" s="292" t="s">
        <v>873</v>
      </c>
      <c r="C16" s="407" t="s">
        <v>7</v>
      </c>
      <c r="D16" s="407" t="s">
        <v>7</v>
      </c>
      <c r="E16" s="407" t="s">
        <v>7</v>
      </c>
      <c r="F16" s="407" t="s">
        <v>7</v>
      </c>
      <c r="G16" s="407" t="s">
        <v>7</v>
      </c>
      <c r="H16" s="407" t="s">
        <v>7</v>
      </c>
      <c r="I16" s="407" t="s">
        <v>7</v>
      </c>
      <c r="J16" s="407" t="s">
        <v>7</v>
      </c>
      <c r="K16" s="407" t="s">
        <v>7</v>
      </c>
      <c r="L16" s="407" t="s">
        <v>7</v>
      </c>
      <c r="M16" s="407" t="s">
        <v>7</v>
      </c>
      <c r="N16" s="407" t="s">
        <v>7</v>
      </c>
    </row>
    <row r="17" spans="1:14" s="234" customFormat="1" ht="12.75">
      <c r="A17" s="291" t="s">
        <v>279</v>
      </c>
      <c r="B17" s="292" t="s">
        <v>874</v>
      </c>
      <c r="C17" s="407" t="s">
        <v>7</v>
      </c>
      <c r="D17" s="407" t="s">
        <v>7</v>
      </c>
      <c r="E17" s="407" t="s">
        <v>7</v>
      </c>
      <c r="F17" s="407" t="s">
        <v>7</v>
      </c>
      <c r="G17" s="407" t="s">
        <v>7</v>
      </c>
      <c r="H17" s="407" t="s">
        <v>7</v>
      </c>
      <c r="I17" s="407" t="s">
        <v>7</v>
      </c>
      <c r="J17" s="407" t="s">
        <v>7</v>
      </c>
      <c r="K17" s="407" t="s">
        <v>7</v>
      </c>
      <c r="L17" s="407" t="s">
        <v>7</v>
      </c>
      <c r="M17" s="407" t="s">
        <v>7</v>
      </c>
      <c r="N17" s="407" t="s">
        <v>7</v>
      </c>
    </row>
    <row r="18" spans="1:14" s="234" customFormat="1" ht="12.75">
      <c r="A18" s="291" t="s">
        <v>280</v>
      </c>
      <c r="B18" s="292" t="s">
        <v>875</v>
      </c>
      <c r="C18" s="407" t="s">
        <v>7</v>
      </c>
      <c r="D18" s="407" t="s">
        <v>7</v>
      </c>
      <c r="E18" s="407" t="s">
        <v>7</v>
      </c>
      <c r="F18" s="407" t="s">
        <v>7</v>
      </c>
      <c r="G18" s="407" t="s">
        <v>7</v>
      </c>
      <c r="H18" s="407" t="s">
        <v>7</v>
      </c>
      <c r="I18" s="407" t="s">
        <v>7</v>
      </c>
      <c r="J18" s="407" t="s">
        <v>7</v>
      </c>
      <c r="K18" s="407" t="s">
        <v>7</v>
      </c>
      <c r="L18" s="407" t="s">
        <v>7</v>
      </c>
      <c r="M18" s="407" t="s">
        <v>7</v>
      </c>
      <c r="N18" s="407" t="s">
        <v>7</v>
      </c>
    </row>
    <row r="19" spans="1:14" s="234" customFormat="1" ht="12.75">
      <c r="A19" s="291" t="s">
        <v>299</v>
      </c>
      <c r="B19" s="292" t="s">
        <v>876</v>
      </c>
      <c r="C19" s="407" t="s">
        <v>7</v>
      </c>
      <c r="D19" s="407" t="s">
        <v>7</v>
      </c>
      <c r="E19" s="407" t="s">
        <v>7</v>
      </c>
      <c r="F19" s="407" t="s">
        <v>7</v>
      </c>
      <c r="G19" s="407" t="s">
        <v>7</v>
      </c>
      <c r="H19" s="407" t="s">
        <v>7</v>
      </c>
      <c r="I19" s="407" t="s">
        <v>7</v>
      </c>
      <c r="J19" s="407" t="s">
        <v>7</v>
      </c>
      <c r="K19" s="407" t="s">
        <v>7</v>
      </c>
      <c r="L19" s="407" t="s">
        <v>7</v>
      </c>
      <c r="M19" s="407" t="s">
        <v>7</v>
      </c>
      <c r="N19" s="407" t="s">
        <v>7</v>
      </c>
    </row>
    <row r="20" spans="1:14" s="234" customFormat="1" ht="12.75">
      <c r="A20" s="291" t="s">
        <v>300</v>
      </c>
      <c r="B20" s="292" t="s">
        <v>877</v>
      </c>
      <c r="C20" s="407" t="s">
        <v>7</v>
      </c>
      <c r="D20" s="407" t="s">
        <v>7</v>
      </c>
      <c r="E20" s="407" t="s">
        <v>7</v>
      </c>
      <c r="F20" s="407" t="s">
        <v>7</v>
      </c>
      <c r="G20" s="407" t="s">
        <v>7</v>
      </c>
      <c r="H20" s="407" t="s">
        <v>7</v>
      </c>
      <c r="I20" s="407" t="s">
        <v>7</v>
      </c>
      <c r="J20" s="407" t="s">
        <v>7</v>
      </c>
      <c r="K20" s="407" t="s">
        <v>7</v>
      </c>
      <c r="L20" s="407" t="s">
        <v>7</v>
      </c>
      <c r="M20" s="407" t="s">
        <v>7</v>
      </c>
      <c r="N20" s="407" t="s">
        <v>7</v>
      </c>
    </row>
    <row r="21" spans="1:14" s="234" customFormat="1" ht="12.75">
      <c r="A21" s="291" t="s">
        <v>301</v>
      </c>
      <c r="B21" s="292" t="s">
        <v>878</v>
      </c>
      <c r="C21" s="407" t="s">
        <v>7</v>
      </c>
      <c r="D21" s="407" t="s">
        <v>7</v>
      </c>
      <c r="E21" s="407" t="s">
        <v>7</v>
      </c>
      <c r="F21" s="407" t="s">
        <v>7</v>
      </c>
      <c r="G21" s="407" t="s">
        <v>7</v>
      </c>
      <c r="H21" s="407" t="s">
        <v>7</v>
      </c>
      <c r="I21" s="407" t="s">
        <v>7</v>
      </c>
      <c r="J21" s="407" t="s">
        <v>7</v>
      </c>
      <c r="K21" s="407" t="s">
        <v>7</v>
      </c>
      <c r="L21" s="407" t="s">
        <v>7</v>
      </c>
      <c r="M21" s="407" t="s">
        <v>7</v>
      </c>
      <c r="N21" s="407" t="s">
        <v>7</v>
      </c>
    </row>
    <row r="22" spans="1:14" s="234" customFormat="1" ht="12.75">
      <c r="A22" s="291" t="s">
        <v>329</v>
      </c>
      <c r="B22" s="292" t="s">
        <v>879</v>
      </c>
      <c r="C22" s="407" t="s">
        <v>7</v>
      </c>
      <c r="D22" s="407" t="s">
        <v>7</v>
      </c>
      <c r="E22" s="407" t="s">
        <v>7</v>
      </c>
      <c r="F22" s="407" t="s">
        <v>7</v>
      </c>
      <c r="G22" s="407" t="s">
        <v>7</v>
      </c>
      <c r="H22" s="407" t="s">
        <v>7</v>
      </c>
      <c r="I22" s="407" t="s">
        <v>7</v>
      </c>
      <c r="J22" s="407" t="s">
        <v>7</v>
      </c>
      <c r="K22" s="407" t="s">
        <v>7</v>
      </c>
      <c r="L22" s="407" t="s">
        <v>7</v>
      </c>
      <c r="M22" s="407" t="s">
        <v>7</v>
      </c>
      <c r="N22" s="407" t="s">
        <v>7</v>
      </c>
    </row>
    <row r="23" spans="1:14" s="234" customFormat="1" ht="12.75">
      <c r="A23" s="291" t="s">
        <v>330</v>
      </c>
      <c r="B23" s="292" t="s">
        <v>880</v>
      </c>
      <c r="C23" s="407" t="s">
        <v>7</v>
      </c>
      <c r="D23" s="407" t="s">
        <v>7</v>
      </c>
      <c r="E23" s="407" t="s">
        <v>7</v>
      </c>
      <c r="F23" s="407" t="s">
        <v>7</v>
      </c>
      <c r="G23" s="407" t="s">
        <v>7</v>
      </c>
      <c r="H23" s="407" t="s">
        <v>7</v>
      </c>
      <c r="I23" s="407" t="s">
        <v>7</v>
      </c>
      <c r="J23" s="407" t="s">
        <v>7</v>
      </c>
      <c r="K23" s="407" t="s">
        <v>7</v>
      </c>
      <c r="L23" s="407" t="s">
        <v>7</v>
      </c>
      <c r="M23" s="407" t="s">
        <v>7</v>
      </c>
      <c r="N23" s="407" t="s">
        <v>7</v>
      </c>
    </row>
    <row r="24" spans="1:14" s="234" customFormat="1" ht="12.75">
      <c r="A24" s="291" t="s">
        <v>331</v>
      </c>
      <c r="B24" s="292" t="s">
        <v>881</v>
      </c>
      <c r="C24" s="407" t="s">
        <v>7</v>
      </c>
      <c r="D24" s="407" t="s">
        <v>7</v>
      </c>
      <c r="E24" s="407" t="s">
        <v>7</v>
      </c>
      <c r="F24" s="407" t="s">
        <v>7</v>
      </c>
      <c r="G24" s="407" t="s">
        <v>7</v>
      </c>
      <c r="H24" s="407" t="s">
        <v>7</v>
      </c>
      <c r="I24" s="407" t="s">
        <v>7</v>
      </c>
      <c r="J24" s="407" t="s">
        <v>7</v>
      </c>
      <c r="K24" s="407" t="s">
        <v>7</v>
      </c>
      <c r="L24" s="407" t="s">
        <v>7</v>
      </c>
      <c r="M24" s="407" t="s">
        <v>7</v>
      </c>
      <c r="N24" s="407" t="s">
        <v>7</v>
      </c>
    </row>
    <row r="25" spans="1:14" s="234" customFormat="1" ht="12.75">
      <c r="A25" s="291" t="s">
        <v>332</v>
      </c>
      <c r="B25" s="292" t="s">
        <v>922</v>
      </c>
      <c r="C25" s="407" t="s">
        <v>7</v>
      </c>
      <c r="D25" s="407" t="s">
        <v>7</v>
      </c>
      <c r="E25" s="407" t="s">
        <v>7</v>
      </c>
      <c r="F25" s="407" t="s">
        <v>7</v>
      </c>
      <c r="G25" s="407" t="s">
        <v>7</v>
      </c>
      <c r="H25" s="407" t="s">
        <v>7</v>
      </c>
      <c r="I25" s="407" t="s">
        <v>7</v>
      </c>
      <c r="J25" s="407" t="s">
        <v>7</v>
      </c>
      <c r="K25" s="407" t="s">
        <v>7</v>
      </c>
      <c r="L25" s="407" t="s">
        <v>7</v>
      </c>
      <c r="M25" s="407" t="s">
        <v>7</v>
      </c>
      <c r="N25" s="407" t="s">
        <v>7</v>
      </c>
    </row>
    <row r="26" spans="1:14" s="234" customFormat="1" ht="12.75">
      <c r="A26" s="291" t="s">
        <v>883</v>
      </c>
      <c r="B26" s="292" t="s">
        <v>884</v>
      </c>
      <c r="C26" s="407" t="s">
        <v>7</v>
      </c>
      <c r="D26" s="407" t="s">
        <v>7</v>
      </c>
      <c r="E26" s="407" t="s">
        <v>7</v>
      </c>
      <c r="F26" s="407" t="s">
        <v>7</v>
      </c>
      <c r="G26" s="407" t="s">
        <v>7</v>
      </c>
      <c r="H26" s="407" t="s">
        <v>7</v>
      </c>
      <c r="I26" s="407" t="s">
        <v>7</v>
      </c>
      <c r="J26" s="407" t="s">
        <v>7</v>
      </c>
      <c r="K26" s="407" t="s">
        <v>7</v>
      </c>
      <c r="L26" s="407" t="s">
        <v>7</v>
      </c>
      <c r="M26" s="407" t="s">
        <v>7</v>
      </c>
      <c r="N26" s="407" t="s">
        <v>7</v>
      </c>
    </row>
    <row r="27" spans="1:14" s="234" customFormat="1" ht="12.75">
      <c r="A27" s="291" t="s">
        <v>885</v>
      </c>
      <c r="B27" s="292" t="s">
        <v>886</v>
      </c>
      <c r="C27" s="407" t="s">
        <v>7</v>
      </c>
      <c r="D27" s="407" t="s">
        <v>7</v>
      </c>
      <c r="E27" s="407" t="s">
        <v>7</v>
      </c>
      <c r="F27" s="407" t="s">
        <v>7</v>
      </c>
      <c r="G27" s="407" t="s">
        <v>7</v>
      </c>
      <c r="H27" s="407" t="s">
        <v>7</v>
      </c>
      <c r="I27" s="407" t="s">
        <v>7</v>
      </c>
      <c r="J27" s="407" t="s">
        <v>7</v>
      </c>
      <c r="K27" s="407" t="s">
        <v>7</v>
      </c>
      <c r="L27" s="407" t="s">
        <v>7</v>
      </c>
      <c r="M27" s="407" t="s">
        <v>7</v>
      </c>
      <c r="N27" s="407" t="s">
        <v>7</v>
      </c>
    </row>
    <row r="28" spans="1:14" s="234" customFormat="1" ht="12.75">
      <c r="A28" s="291" t="s">
        <v>887</v>
      </c>
      <c r="B28" s="292" t="s">
        <v>888</v>
      </c>
      <c r="C28" s="407" t="s">
        <v>7</v>
      </c>
      <c r="D28" s="407" t="s">
        <v>7</v>
      </c>
      <c r="E28" s="407" t="s">
        <v>7</v>
      </c>
      <c r="F28" s="407" t="s">
        <v>7</v>
      </c>
      <c r="G28" s="407" t="s">
        <v>7</v>
      </c>
      <c r="H28" s="407" t="s">
        <v>7</v>
      </c>
      <c r="I28" s="407" t="s">
        <v>7</v>
      </c>
      <c r="J28" s="407" t="s">
        <v>7</v>
      </c>
      <c r="K28" s="407" t="s">
        <v>7</v>
      </c>
      <c r="L28" s="407" t="s">
        <v>7</v>
      </c>
      <c r="M28" s="407" t="s">
        <v>7</v>
      </c>
      <c r="N28" s="407" t="s">
        <v>7</v>
      </c>
    </row>
    <row r="29" spans="1:14" s="234" customFormat="1" ht="12.75">
      <c r="A29" s="291" t="s">
        <v>889</v>
      </c>
      <c r="B29" s="292" t="s">
        <v>890</v>
      </c>
      <c r="C29" s="407" t="s">
        <v>7</v>
      </c>
      <c r="D29" s="407" t="s">
        <v>7</v>
      </c>
      <c r="E29" s="407" t="s">
        <v>7</v>
      </c>
      <c r="F29" s="407" t="s">
        <v>7</v>
      </c>
      <c r="G29" s="407" t="s">
        <v>7</v>
      </c>
      <c r="H29" s="407" t="s">
        <v>7</v>
      </c>
      <c r="I29" s="407" t="s">
        <v>7</v>
      </c>
      <c r="J29" s="407" t="s">
        <v>7</v>
      </c>
      <c r="K29" s="407" t="s">
        <v>7</v>
      </c>
      <c r="L29" s="407" t="s">
        <v>7</v>
      </c>
      <c r="M29" s="407" t="s">
        <v>7</v>
      </c>
      <c r="N29" s="407" t="s">
        <v>7</v>
      </c>
    </row>
    <row r="30" spans="1:14" s="234" customFormat="1" ht="12.75">
      <c r="A30" s="291" t="s">
        <v>891</v>
      </c>
      <c r="B30" s="292" t="s">
        <v>892</v>
      </c>
      <c r="C30" s="407" t="s">
        <v>7</v>
      </c>
      <c r="D30" s="407" t="s">
        <v>7</v>
      </c>
      <c r="E30" s="407" t="s">
        <v>7</v>
      </c>
      <c r="F30" s="407" t="s">
        <v>7</v>
      </c>
      <c r="G30" s="407" t="s">
        <v>7</v>
      </c>
      <c r="H30" s="407" t="s">
        <v>7</v>
      </c>
      <c r="I30" s="407" t="s">
        <v>7</v>
      </c>
      <c r="J30" s="407" t="s">
        <v>7</v>
      </c>
      <c r="K30" s="407" t="s">
        <v>7</v>
      </c>
      <c r="L30" s="407" t="s">
        <v>7</v>
      </c>
      <c r="M30" s="407" t="s">
        <v>7</v>
      </c>
      <c r="N30" s="407" t="s">
        <v>7</v>
      </c>
    </row>
    <row r="31" spans="1:14" s="234" customFormat="1" ht="12.75">
      <c r="A31" s="291" t="s">
        <v>893</v>
      </c>
      <c r="B31" s="292" t="s">
        <v>894</v>
      </c>
      <c r="C31" s="407" t="s">
        <v>7</v>
      </c>
      <c r="D31" s="407" t="s">
        <v>7</v>
      </c>
      <c r="E31" s="407" t="s">
        <v>7</v>
      </c>
      <c r="F31" s="407" t="s">
        <v>7</v>
      </c>
      <c r="G31" s="407" t="s">
        <v>7</v>
      </c>
      <c r="H31" s="407" t="s">
        <v>7</v>
      </c>
      <c r="I31" s="407" t="s">
        <v>7</v>
      </c>
      <c r="J31" s="407" t="s">
        <v>7</v>
      </c>
      <c r="K31" s="407" t="s">
        <v>7</v>
      </c>
      <c r="L31" s="407" t="s">
        <v>7</v>
      </c>
      <c r="M31" s="407" t="s">
        <v>7</v>
      </c>
      <c r="N31" s="407" t="s">
        <v>7</v>
      </c>
    </row>
    <row r="32" spans="1:14" s="234" customFormat="1" ht="12.75">
      <c r="A32" s="291" t="s">
        <v>895</v>
      </c>
      <c r="B32" s="292" t="s">
        <v>896</v>
      </c>
      <c r="C32" s="407" t="s">
        <v>7</v>
      </c>
      <c r="D32" s="407" t="s">
        <v>7</v>
      </c>
      <c r="E32" s="407" t="s">
        <v>7</v>
      </c>
      <c r="F32" s="407" t="s">
        <v>7</v>
      </c>
      <c r="G32" s="407" t="s">
        <v>7</v>
      </c>
      <c r="H32" s="407" t="s">
        <v>7</v>
      </c>
      <c r="I32" s="407" t="s">
        <v>7</v>
      </c>
      <c r="J32" s="407" t="s">
        <v>7</v>
      </c>
      <c r="K32" s="407" t="s">
        <v>7</v>
      </c>
      <c r="L32" s="407" t="s">
        <v>7</v>
      </c>
      <c r="M32" s="407" t="s">
        <v>7</v>
      </c>
      <c r="N32" s="407" t="s">
        <v>7</v>
      </c>
    </row>
    <row r="33" spans="1:14" s="234" customFormat="1" ht="12.75">
      <c r="A33" s="291" t="s">
        <v>897</v>
      </c>
      <c r="B33" s="292" t="s">
        <v>898</v>
      </c>
      <c r="C33" s="407" t="s">
        <v>7</v>
      </c>
      <c r="D33" s="407" t="s">
        <v>7</v>
      </c>
      <c r="E33" s="407" t="s">
        <v>7</v>
      </c>
      <c r="F33" s="407" t="s">
        <v>7</v>
      </c>
      <c r="G33" s="407" t="s">
        <v>7</v>
      </c>
      <c r="H33" s="407" t="s">
        <v>7</v>
      </c>
      <c r="I33" s="407" t="s">
        <v>7</v>
      </c>
      <c r="J33" s="407" t="s">
        <v>7</v>
      </c>
      <c r="K33" s="407" t="s">
        <v>7</v>
      </c>
      <c r="L33" s="407" t="s">
        <v>7</v>
      </c>
      <c r="M33" s="407" t="s">
        <v>7</v>
      </c>
      <c r="N33" s="407" t="s">
        <v>7</v>
      </c>
    </row>
    <row r="34" spans="1:14" s="234" customFormat="1" ht="12.75">
      <c r="A34" s="291" t="s">
        <v>899</v>
      </c>
      <c r="B34" s="292" t="s">
        <v>900</v>
      </c>
      <c r="C34" s="407" t="s">
        <v>7</v>
      </c>
      <c r="D34" s="407" t="s">
        <v>7</v>
      </c>
      <c r="E34" s="407" t="s">
        <v>7</v>
      </c>
      <c r="F34" s="407" t="s">
        <v>7</v>
      </c>
      <c r="G34" s="407" t="s">
        <v>7</v>
      </c>
      <c r="H34" s="407" t="s">
        <v>7</v>
      </c>
      <c r="I34" s="407" t="s">
        <v>7</v>
      </c>
      <c r="J34" s="407" t="s">
        <v>7</v>
      </c>
      <c r="K34" s="407" t="s">
        <v>7</v>
      </c>
      <c r="L34" s="407" t="s">
        <v>7</v>
      </c>
      <c r="M34" s="407" t="s">
        <v>7</v>
      </c>
      <c r="N34" s="407" t="s">
        <v>7</v>
      </c>
    </row>
    <row r="35" spans="1:14" s="234" customFormat="1" ht="12.75">
      <c r="A35" s="291" t="s">
        <v>901</v>
      </c>
      <c r="B35" s="292" t="s">
        <v>902</v>
      </c>
      <c r="C35" s="407" t="s">
        <v>7</v>
      </c>
      <c r="D35" s="407" t="s">
        <v>7</v>
      </c>
      <c r="E35" s="407" t="s">
        <v>7</v>
      </c>
      <c r="F35" s="407" t="s">
        <v>7</v>
      </c>
      <c r="G35" s="407" t="s">
        <v>7</v>
      </c>
      <c r="H35" s="407" t="s">
        <v>7</v>
      </c>
      <c r="I35" s="407" t="s">
        <v>7</v>
      </c>
      <c r="J35" s="407" t="s">
        <v>7</v>
      </c>
      <c r="K35" s="407" t="s">
        <v>7</v>
      </c>
      <c r="L35" s="407" t="s">
        <v>7</v>
      </c>
      <c r="M35" s="407" t="s">
        <v>7</v>
      </c>
      <c r="N35" s="407" t="s">
        <v>7</v>
      </c>
    </row>
    <row r="36" spans="1:14" s="234" customFormat="1" ht="12.75">
      <c r="A36" s="291" t="s">
        <v>903</v>
      </c>
      <c r="B36" s="292" t="s">
        <v>904</v>
      </c>
      <c r="C36" s="407" t="s">
        <v>7</v>
      </c>
      <c r="D36" s="407" t="s">
        <v>7</v>
      </c>
      <c r="E36" s="407" t="s">
        <v>7</v>
      </c>
      <c r="F36" s="407" t="s">
        <v>7</v>
      </c>
      <c r="G36" s="407" t="s">
        <v>7</v>
      </c>
      <c r="H36" s="407" t="s">
        <v>7</v>
      </c>
      <c r="I36" s="407" t="s">
        <v>7</v>
      </c>
      <c r="J36" s="407" t="s">
        <v>7</v>
      </c>
      <c r="K36" s="407" t="s">
        <v>7</v>
      </c>
      <c r="L36" s="407" t="s">
        <v>7</v>
      </c>
      <c r="M36" s="407" t="s">
        <v>7</v>
      </c>
      <c r="N36" s="407" t="s">
        <v>7</v>
      </c>
    </row>
    <row r="37" spans="1:14" s="234" customFormat="1" ht="12.75">
      <c r="A37" s="291" t="s">
        <v>905</v>
      </c>
      <c r="B37" s="292" t="s">
        <v>906</v>
      </c>
      <c r="C37" s="407" t="s">
        <v>7</v>
      </c>
      <c r="D37" s="407" t="s">
        <v>7</v>
      </c>
      <c r="E37" s="407" t="s">
        <v>7</v>
      </c>
      <c r="F37" s="407" t="s">
        <v>7</v>
      </c>
      <c r="G37" s="407" t="s">
        <v>7</v>
      </c>
      <c r="H37" s="407" t="s">
        <v>7</v>
      </c>
      <c r="I37" s="407" t="s">
        <v>7</v>
      </c>
      <c r="J37" s="407" t="s">
        <v>7</v>
      </c>
      <c r="K37" s="407" t="s">
        <v>7</v>
      </c>
      <c r="L37" s="407" t="s">
        <v>7</v>
      </c>
      <c r="M37" s="407" t="s">
        <v>7</v>
      </c>
      <c r="N37" s="407" t="s">
        <v>7</v>
      </c>
    </row>
    <row r="38" spans="1:14" s="234" customFormat="1" ht="12.75">
      <c r="A38" s="291" t="s">
        <v>907</v>
      </c>
      <c r="B38" s="293" t="s">
        <v>908</v>
      </c>
      <c r="C38" s="407" t="s">
        <v>7</v>
      </c>
      <c r="D38" s="407" t="s">
        <v>7</v>
      </c>
      <c r="E38" s="407" t="s">
        <v>7</v>
      </c>
      <c r="F38" s="407" t="s">
        <v>7</v>
      </c>
      <c r="G38" s="407" t="s">
        <v>7</v>
      </c>
      <c r="H38" s="407" t="s">
        <v>7</v>
      </c>
      <c r="I38" s="407" t="s">
        <v>7</v>
      </c>
      <c r="J38" s="407" t="s">
        <v>7</v>
      </c>
      <c r="K38" s="407" t="s">
        <v>7</v>
      </c>
      <c r="L38" s="407" t="s">
        <v>7</v>
      </c>
      <c r="M38" s="407" t="s">
        <v>7</v>
      </c>
      <c r="N38" s="407" t="s">
        <v>7</v>
      </c>
    </row>
    <row r="39" spans="1:14" s="234" customFormat="1" ht="12.75">
      <c r="A39" s="291" t="s">
        <v>909</v>
      </c>
      <c r="B39" s="293" t="s">
        <v>910</v>
      </c>
      <c r="C39" s="407" t="s">
        <v>7</v>
      </c>
      <c r="D39" s="407" t="s">
        <v>7</v>
      </c>
      <c r="E39" s="407" t="s">
        <v>7</v>
      </c>
      <c r="F39" s="407" t="s">
        <v>7</v>
      </c>
      <c r="G39" s="407" t="s">
        <v>7</v>
      </c>
      <c r="H39" s="407" t="s">
        <v>7</v>
      </c>
      <c r="I39" s="407" t="s">
        <v>7</v>
      </c>
      <c r="J39" s="407" t="s">
        <v>7</v>
      </c>
      <c r="K39" s="407" t="s">
        <v>7</v>
      </c>
      <c r="L39" s="407" t="s">
        <v>7</v>
      </c>
      <c r="M39" s="407" t="s">
        <v>7</v>
      </c>
      <c r="N39" s="407" t="s">
        <v>7</v>
      </c>
    </row>
    <row r="40" spans="1:14" s="234" customFormat="1" ht="12.75">
      <c r="A40" s="291" t="s">
        <v>911</v>
      </c>
      <c r="B40" s="293" t="s">
        <v>912</v>
      </c>
      <c r="C40" s="407" t="s">
        <v>7</v>
      </c>
      <c r="D40" s="407" t="s">
        <v>7</v>
      </c>
      <c r="E40" s="407" t="s">
        <v>7</v>
      </c>
      <c r="F40" s="407" t="s">
        <v>7</v>
      </c>
      <c r="G40" s="407" t="s">
        <v>7</v>
      </c>
      <c r="H40" s="407" t="s">
        <v>7</v>
      </c>
      <c r="I40" s="407" t="s">
        <v>7</v>
      </c>
      <c r="J40" s="407" t="s">
        <v>7</v>
      </c>
      <c r="K40" s="407" t="s">
        <v>7</v>
      </c>
      <c r="L40" s="407" t="s">
        <v>7</v>
      </c>
      <c r="M40" s="407" t="s">
        <v>7</v>
      </c>
      <c r="N40" s="407" t="s">
        <v>7</v>
      </c>
    </row>
    <row r="41" spans="1:14" s="234" customFormat="1" ht="12.75">
      <c r="A41" s="291" t="s">
        <v>913</v>
      </c>
      <c r="B41" s="293" t="s">
        <v>914</v>
      </c>
      <c r="C41" s="407" t="s">
        <v>7</v>
      </c>
      <c r="D41" s="407" t="s">
        <v>7</v>
      </c>
      <c r="E41" s="407" t="s">
        <v>7</v>
      </c>
      <c r="F41" s="407" t="s">
        <v>7</v>
      </c>
      <c r="G41" s="407" t="s">
        <v>7</v>
      </c>
      <c r="H41" s="407" t="s">
        <v>7</v>
      </c>
      <c r="I41" s="407" t="s">
        <v>7</v>
      </c>
      <c r="J41" s="407" t="s">
        <v>7</v>
      </c>
      <c r="K41" s="407" t="s">
        <v>7</v>
      </c>
      <c r="L41" s="407" t="s">
        <v>7</v>
      </c>
      <c r="M41" s="407" t="s">
        <v>7</v>
      </c>
      <c r="N41" s="407" t="s">
        <v>7</v>
      </c>
    </row>
    <row r="42" spans="1:14" s="234" customFormat="1" ht="25.5">
      <c r="A42" s="291" t="s">
        <v>915</v>
      </c>
      <c r="B42" s="293" t="s">
        <v>916</v>
      </c>
      <c r="C42" s="407" t="s">
        <v>7</v>
      </c>
      <c r="D42" s="407" t="s">
        <v>7</v>
      </c>
      <c r="E42" s="407" t="s">
        <v>7</v>
      </c>
      <c r="F42" s="407" t="s">
        <v>7</v>
      </c>
      <c r="G42" s="407" t="s">
        <v>7</v>
      </c>
      <c r="H42" s="407" t="s">
        <v>7</v>
      </c>
      <c r="I42" s="407" t="s">
        <v>7</v>
      </c>
      <c r="J42" s="407" t="s">
        <v>7</v>
      </c>
      <c r="K42" s="407" t="s">
        <v>7</v>
      </c>
      <c r="L42" s="407" t="s">
        <v>7</v>
      </c>
      <c r="M42" s="407" t="s">
        <v>7</v>
      </c>
      <c r="N42" s="407" t="s">
        <v>7</v>
      </c>
    </row>
    <row r="43" spans="1:14" s="234" customFormat="1" ht="12.75">
      <c r="A43" s="291" t="s">
        <v>917</v>
      </c>
      <c r="B43" s="293" t="s">
        <v>918</v>
      </c>
      <c r="C43" s="407" t="s">
        <v>7</v>
      </c>
      <c r="D43" s="407" t="s">
        <v>7</v>
      </c>
      <c r="E43" s="407" t="s">
        <v>7</v>
      </c>
      <c r="F43" s="407" t="s">
        <v>7</v>
      </c>
      <c r="G43" s="407" t="s">
        <v>7</v>
      </c>
      <c r="H43" s="407" t="s">
        <v>7</v>
      </c>
      <c r="I43" s="407" t="s">
        <v>7</v>
      </c>
      <c r="J43" s="407" t="s">
        <v>7</v>
      </c>
      <c r="K43" s="407" t="s">
        <v>7</v>
      </c>
      <c r="L43" s="407" t="s">
        <v>7</v>
      </c>
      <c r="M43" s="407" t="s">
        <v>7</v>
      </c>
      <c r="N43" s="407" t="s">
        <v>7</v>
      </c>
    </row>
    <row r="44" spans="1:14" s="234" customFormat="1" ht="12.75">
      <c r="A44" s="245"/>
      <c r="B44" s="3" t="s">
        <v>19</v>
      </c>
      <c r="C44" s="407" t="s">
        <v>7</v>
      </c>
      <c r="D44" s="407" t="s">
        <v>7</v>
      </c>
      <c r="E44" s="407" t="s">
        <v>7</v>
      </c>
      <c r="F44" s="407" t="s">
        <v>7</v>
      </c>
      <c r="G44" s="407" t="s">
        <v>7</v>
      </c>
      <c r="H44" s="407" t="s">
        <v>7</v>
      </c>
      <c r="I44" s="407" t="s">
        <v>7</v>
      </c>
      <c r="J44" s="407" t="s">
        <v>7</v>
      </c>
      <c r="K44" s="407" t="s">
        <v>7</v>
      </c>
      <c r="L44" s="407" t="s">
        <v>7</v>
      </c>
      <c r="M44" s="407" t="s">
        <v>7</v>
      </c>
      <c r="N44" s="407" t="s">
        <v>7</v>
      </c>
    </row>
    <row r="45" spans="1:14" ht="12.75">
      <c r="A45" s="246"/>
      <c r="B45" s="246"/>
      <c r="C45" s="246"/>
      <c r="D45" s="246"/>
      <c r="E45" s="243"/>
      <c r="F45" s="243"/>
      <c r="G45" s="243"/>
      <c r="H45" s="243"/>
      <c r="I45" s="243"/>
      <c r="J45" s="243"/>
      <c r="K45" s="243"/>
      <c r="L45" s="243"/>
      <c r="M45" s="243"/>
      <c r="N45" s="243"/>
    </row>
    <row r="46" spans="1:14" ht="12.75">
      <c r="A46" s="247"/>
      <c r="B46" s="248"/>
      <c r="C46" s="248"/>
      <c r="D46" s="246"/>
      <c r="E46" s="243"/>
      <c r="F46" s="243"/>
      <c r="G46" s="243"/>
      <c r="H46" s="243"/>
      <c r="I46" s="243"/>
      <c r="J46" s="243"/>
      <c r="K46" s="243"/>
      <c r="L46" s="243"/>
      <c r="M46" s="243"/>
      <c r="N46" s="243"/>
    </row>
    <row r="47" spans="1:14" ht="12.75">
      <c r="A47" s="249"/>
      <c r="B47" s="249"/>
      <c r="C47" s="249"/>
      <c r="E47" s="243"/>
      <c r="F47" s="243"/>
      <c r="G47" s="243"/>
      <c r="H47" s="243"/>
      <c r="I47" s="243"/>
      <c r="J47" s="243"/>
      <c r="K47" s="243"/>
      <c r="L47" s="243"/>
      <c r="M47" s="243"/>
      <c r="N47" s="243"/>
    </row>
    <row r="48" spans="1:14" ht="12.75">
      <c r="A48" s="249"/>
      <c r="B48" s="249"/>
      <c r="C48" s="249"/>
      <c r="E48" s="243"/>
      <c r="F48" s="243"/>
      <c r="G48" s="243"/>
      <c r="H48" s="243"/>
      <c r="I48" s="243"/>
      <c r="J48" s="243"/>
      <c r="K48" s="243"/>
      <c r="L48" s="243"/>
      <c r="M48" s="243"/>
      <c r="N48" s="243"/>
    </row>
    <row r="49" spans="1:14" ht="12.75">
      <c r="A49" s="249"/>
      <c r="B49" s="249"/>
      <c r="C49" s="249"/>
      <c r="E49" s="243"/>
      <c r="F49" s="243"/>
      <c r="G49" s="243"/>
      <c r="H49" s="243"/>
      <c r="I49" s="243"/>
      <c r="J49" s="243"/>
      <c r="K49" s="243"/>
      <c r="L49" s="243"/>
      <c r="M49" s="243"/>
      <c r="N49" s="243"/>
    </row>
    <row r="50" spans="1:14" ht="12.75">
      <c r="A50" s="249"/>
      <c r="B50" s="249"/>
      <c r="C50" s="249"/>
      <c r="E50" s="243"/>
      <c r="F50" s="243"/>
      <c r="G50" s="243"/>
      <c r="H50" s="243"/>
      <c r="I50" s="243"/>
      <c r="J50" s="243"/>
      <c r="K50" s="243"/>
      <c r="L50" s="243"/>
      <c r="M50" s="243"/>
      <c r="N50" s="243"/>
    </row>
    <row r="51" spans="1:14" ht="12.75">
      <c r="A51" s="249" t="s">
        <v>12</v>
      </c>
      <c r="D51" s="249"/>
      <c r="E51" s="243"/>
      <c r="F51" s="249"/>
      <c r="G51" s="249"/>
      <c r="H51" s="249"/>
      <c r="I51" s="249"/>
      <c r="J51" s="249"/>
      <c r="K51" s="249"/>
      <c r="L51" s="249"/>
      <c r="M51" s="249"/>
      <c r="N51" s="249"/>
    </row>
    <row r="52" spans="5:14" ht="12.75" customHeight="1">
      <c r="E52" s="249"/>
      <c r="F52" s="897" t="s">
        <v>14</v>
      </c>
      <c r="G52" s="897"/>
      <c r="H52" s="897"/>
      <c r="I52" s="897"/>
      <c r="J52" s="897"/>
      <c r="K52" s="897"/>
      <c r="L52" s="897"/>
      <c r="M52" s="897"/>
      <c r="N52" s="897"/>
    </row>
    <row r="53" spans="5:14" ht="12.75" customHeight="1">
      <c r="E53" s="897" t="s">
        <v>89</v>
      </c>
      <c r="F53" s="897"/>
      <c r="G53" s="897"/>
      <c r="H53" s="897"/>
      <c r="I53" s="897"/>
      <c r="J53" s="897"/>
      <c r="K53" s="897"/>
      <c r="L53" s="897"/>
      <c r="M53" s="897"/>
      <c r="N53" s="897"/>
    </row>
    <row r="54" spans="1:14" ht="12.75">
      <c r="A54" s="249"/>
      <c r="B54" s="249"/>
      <c r="E54" s="243"/>
      <c r="F54" s="249"/>
      <c r="G54" s="249"/>
      <c r="H54" s="249"/>
      <c r="I54" s="249"/>
      <c r="J54" s="249"/>
      <c r="K54" s="249"/>
      <c r="L54" s="249"/>
      <c r="M54" s="249"/>
      <c r="N54" s="249"/>
    </row>
    <row r="56" spans="1:14" ht="12.75">
      <c r="A56" s="903"/>
      <c r="B56" s="903"/>
      <c r="C56" s="903"/>
      <c r="D56" s="903"/>
      <c r="E56" s="903"/>
      <c r="F56" s="903"/>
      <c r="G56" s="903"/>
      <c r="H56" s="903"/>
      <c r="I56" s="903"/>
      <c r="J56" s="903"/>
      <c r="K56" s="903"/>
      <c r="L56" s="903"/>
      <c r="M56" s="903"/>
      <c r="N56" s="903"/>
    </row>
  </sheetData>
  <sheetProtection/>
  <mergeCells count="17">
    <mergeCell ref="F52:N52"/>
    <mergeCell ref="E53:N53"/>
    <mergeCell ref="A56:N56"/>
    <mergeCell ref="A7:B7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90" zoomScaleNormal="90" zoomScaleSheetLayoutView="115" zoomScalePageLayoutView="0" workbookViewId="0" topLeftCell="A30">
      <selection activeCell="Q9" sqref="Q9"/>
    </sheetView>
  </sheetViews>
  <sheetFormatPr defaultColWidth="9.140625" defaultRowHeight="12.75"/>
  <cols>
    <col min="1" max="1" width="9.140625" style="474" customWidth="1"/>
    <col min="2" max="2" width="24.57421875" style="474" bestFit="1" customWidth="1"/>
    <col min="3" max="4" width="8.57421875" style="474" customWidth="1"/>
    <col min="5" max="5" width="8.7109375" style="474" customWidth="1"/>
    <col min="6" max="6" width="8.57421875" style="474" customWidth="1"/>
    <col min="7" max="7" width="9.7109375" style="474" customWidth="1"/>
    <col min="8" max="8" width="10.28125" style="474" customWidth="1"/>
    <col min="9" max="9" width="9.7109375" style="474" customWidth="1"/>
    <col min="10" max="10" width="9.28125" style="474" customWidth="1"/>
    <col min="11" max="11" width="7.00390625" style="474" customWidth="1"/>
    <col min="12" max="12" width="7.28125" style="474" customWidth="1"/>
    <col min="13" max="13" width="7.421875" style="474" customWidth="1"/>
    <col min="14" max="14" width="7.8515625" style="474" customWidth="1"/>
    <col min="15" max="15" width="11.421875" style="474" customWidth="1"/>
    <col min="16" max="16" width="12.28125" style="474" customWidth="1"/>
    <col min="17" max="17" width="11.57421875" style="474" customWidth="1"/>
    <col min="18" max="18" width="16.00390625" style="474" customWidth="1"/>
    <col min="19" max="19" width="9.00390625" style="474" customWidth="1"/>
    <col min="20" max="20" width="9.140625" style="474" hidden="1" customWidth="1"/>
    <col min="21" max="16384" width="9.140625" style="474" customWidth="1"/>
  </cols>
  <sheetData>
    <row r="1" spans="7:19" s="300" customFormat="1" ht="15.75">
      <c r="G1" s="707" t="s">
        <v>0</v>
      </c>
      <c r="H1" s="707"/>
      <c r="I1" s="707"/>
      <c r="J1" s="707"/>
      <c r="K1" s="707"/>
      <c r="L1" s="707"/>
      <c r="M1" s="707"/>
      <c r="N1" s="364"/>
      <c r="O1" s="364"/>
      <c r="R1" s="745" t="s">
        <v>556</v>
      </c>
      <c r="S1" s="745"/>
    </row>
    <row r="2" spans="2:15" s="300" customFormat="1" ht="20.25">
      <c r="B2" s="455"/>
      <c r="E2" s="708" t="s">
        <v>656</v>
      </c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2:10" s="300" customFormat="1" ht="20.25">
      <c r="B3" s="365"/>
      <c r="C3" s="365"/>
      <c r="D3" s="365"/>
      <c r="E3" s="365"/>
      <c r="F3" s="365"/>
      <c r="G3" s="365"/>
      <c r="H3" s="365"/>
      <c r="I3" s="365"/>
      <c r="J3" s="365"/>
    </row>
    <row r="4" spans="2:20" ht="18">
      <c r="B4" s="913" t="s">
        <v>746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</row>
    <row r="5" spans="3:20" ht="15">
      <c r="C5" s="475"/>
      <c r="D5" s="475"/>
      <c r="E5" s="475"/>
      <c r="F5" s="475"/>
      <c r="G5" s="475"/>
      <c r="H5" s="475"/>
      <c r="M5" s="475"/>
      <c r="N5" s="475"/>
      <c r="O5" s="475"/>
      <c r="P5" s="475"/>
      <c r="Q5" s="475"/>
      <c r="R5" s="475"/>
      <c r="S5" s="475"/>
      <c r="T5" s="475"/>
    </row>
    <row r="6" spans="1:2" ht="15">
      <c r="A6" s="701" t="s">
        <v>919</v>
      </c>
      <c r="B6" s="701"/>
    </row>
    <row r="7" ht="15">
      <c r="B7" s="476"/>
    </row>
    <row r="8" spans="1:18" s="479" customFormat="1" ht="42" customHeight="1">
      <c r="A8" s="713" t="s">
        <v>2</v>
      </c>
      <c r="B8" s="914" t="s">
        <v>3</v>
      </c>
      <c r="C8" s="911" t="s">
        <v>252</v>
      </c>
      <c r="D8" s="911"/>
      <c r="E8" s="911"/>
      <c r="F8" s="911"/>
      <c r="G8" s="908" t="s">
        <v>769</v>
      </c>
      <c r="H8" s="909"/>
      <c r="I8" s="909"/>
      <c r="J8" s="912"/>
      <c r="K8" s="908" t="s">
        <v>214</v>
      </c>
      <c r="L8" s="909"/>
      <c r="M8" s="909"/>
      <c r="N8" s="912"/>
      <c r="O8" s="908" t="s">
        <v>111</v>
      </c>
      <c r="P8" s="909"/>
      <c r="Q8" s="909"/>
      <c r="R8" s="910"/>
    </row>
    <row r="9" spans="1:19" s="482" customFormat="1" ht="25.5">
      <c r="A9" s="713"/>
      <c r="B9" s="915"/>
      <c r="C9" s="477" t="s">
        <v>956</v>
      </c>
      <c r="D9" s="477" t="s">
        <v>101</v>
      </c>
      <c r="E9" s="477" t="s">
        <v>102</v>
      </c>
      <c r="F9" s="477" t="s">
        <v>19</v>
      </c>
      <c r="G9" s="477" t="s">
        <v>97</v>
      </c>
      <c r="H9" s="477" t="s">
        <v>101</v>
      </c>
      <c r="I9" s="477" t="s">
        <v>102</v>
      </c>
      <c r="J9" s="477" t="s">
        <v>19</v>
      </c>
      <c r="K9" s="477" t="s">
        <v>97</v>
      </c>
      <c r="L9" s="477" t="s">
        <v>101</v>
      </c>
      <c r="M9" s="477" t="s">
        <v>102</v>
      </c>
      <c r="N9" s="477" t="s">
        <v>19</v>
      </c>
      <c r="O9" s="477" t="s">
        <v>147</v>
      </c>
      <c r="P9" s="477" t="s">
        <v>148</v>
      </c>
      <c r="Q9" s="478" t="s">
        <v>149</v>
      </c>
      <c r="R9" s="477" t="s">
        <v>150</v>
      </c>
      <c r="S9" s="481"/>
    </row>
    <row r="10" spans="1:18" s="483" customFormat="1" ht="15.75" customHeight="1">
      <c r="A10" s="24">
        <v>1</v>
      </c>
      <c r="B10" s="480">
        <v>2</v>
      </c>
      <c r="C10" s="477">
        <v>3</v>
      </c>
      <c r="D10" s="477">
        <v>4</v>
      </c>
      <c r="E10" s="477">
        <v>5</v>
      </c>
      <c r="F10" s="477">
        <v>6</v>
      </c>
      <c r="G10" s="477">
        <v>7</v>
      </c>
      <c r="H10" s="477">
        <v>8</v>
      </c>
      <c r="I10" s="477">
        <v>9</v>
      </c>
      <c r="J10" s="477">
        <v>10</v>
      </c>
      <c r="K10" s="477">
        <v>11</v>
      </c>
      <c r="L10" s="477">
        <v>12</v>
      </c>
      <c r="M10" s="477">
        <v>13</v>
      </c>
      <c r="N10" s="477">
        <v>14</v>
      </c>
      <c r="O10" s="477">
        <v>15</v>
      </c>
      <c r="P10" s="477">
        <v>16</v>
      </c>
      <c r="Q10" s="477">
        <v>17</v>
      </c>
      <c r="R10" s="480">
        <v>18</v>
      </c>
    </row>
    <row r="11" spans="1:18" s="483" customFormat="1" ht="15.75" customHeight="1">
      <c r="A11" s="295" t="s">
        <v>273</v>
      </c>
      <c r="B11" s="296" t="s">
        <v>868</v>
      </c>
      <c r="C11" s="453">
        <v>1877</v>
      </c>
      <c r="D11" s="453">
        <v>259</v>
      </c>
      <c r="E11" s="453" t="s">
        <v>7</v>
      </c>
      <c r="F11" s="453">
        <f>SUM(C11:E11)</f>
        <v>2136</v>
      </c>
      <c r="G11" s="453">
        <v>2151</v>
      </c>
      <c r="H11" s="453">
        <v>0</v>
      </c>
      <c r="I11" s="453">
        <v>0</v>
      </c>
      <c r="J11" s="453">
        <v>2151</v>
      </c>
      <c r="K11" s="453">
        <v>0</v>
      </c>
      <c r="L11" s="453">
        <v>0</v>
      </c>
      <c r="M11" s="453">
        <v>0</v>
      </c>
      <c r="N11" s="453">
        <v>0</v>
      </c>
      <c r="O11" s="453">
        <v>0</v>
      </c>
      <c r="P11" s="453">
        <v>0</v>
      </c>
      <c r="Q11" s="453">
        <v>0</v>
      </c>
      <c r="R11" s="454">
        <v>0</v>
      </c>
    </row>
    <row r="12" spans="1:18" s="483" customFormat="1" ht="15.75" customHeight="1">
      <c r="A12" s="295" t="s">
        <v>274</v>
      </c>
      <c r="B12" s="296" t="s">
        <v>869</v>
      </c>
      <c r="C12" s="453">
        <v>2474</v>
      </c>
      <c r="D12" s="453">
        <v>406</v>
      </c>
      <c r="E12" s="453" t="s">
        <v>7</v>
      </c>
      <c r="F12" s="453">
        <f aca="true" t="shared" si="0" ref="F12:F43">SUM(C12:E12)</f>
        <v>2880</v>
      </c>
      <c r="G12" s="453">
        <v>2765</v>
      </c>
      <c r="H12" s="453">
        <v>0</v>
      </c>
      <c r="I12" s="453">
        <v>0</v>
      </c>
      <c r="J12" s="453">
        <v>2765</v>
      </c>
      <c r="K12" s="453">
        <v>0</v>
      </c>
      <c r="L12" s="453">
        <v>0</v>
      </c>
      <c r="M12" s="453">
        <v>0</v>
      </c>
      <c r="N12" s="453">
        <v>0</v>
      </c>
      <c r="O12" s="453">
        <v>0</v>
      </c>
      <c r="P12" s="453">
        <v>0</v>
      </c>
      <c r="Q12" s="453">
        <v>0</v>
      </c>
      <c r="R12" s="454">
        <v>0</v>
      </c>
    </row>
    <row r="13" spans="1:18" s="483" customFormat="1" ht="15.75" customHeight="1">
      <c r="A13" s="295" t="s">
        <v>275</v>
      </c>
      <c r="B13" s="296" t="s">
        <v>870</v>
      </c>
      <c r="C13" s="453">
        <v>1051</v>
      </c>
      <c r="D13" s="453">
        <v>263</v>
      </c>
      <c r="E13" s="453" t="s">
        <v>7</v>
      </c>
      <c r="F13" s="453">
        <f t="shared" si="0"/>
        <v>1314</v>
      </c>
      <c r="G13" s="453">
        <v>1282</v>
      </c>
      <c r="H13" s="453">
        <v>0</v>
      </c>
      <c r="I13" s="453">
        <v>0</v>
      </c>
      <c r="J13" s="453">
        <v>1282</v>
      </c>
      <c r="K13" s="453">
        <v>0</v>
      </c>
      <c r="L13" s="453">
        <v>0</v>
      </c>
      <c r="M13" s="453">
        <v>0</v>
      </c>
      <c r="N13" s="453">
        <v>0</v>
      </c>
      <c r="O13" s="453">
        <v>0</v>
      </c>
      <c r="P13" s="453">
        <v>0</v>
      </c>
      <c r="Q13" s="453">
        <v>0</v>
      </c>
      <c r="R13" s="454">
        <v>0</v>
      </c>
    </row>
    <row r="14" spans="1:18" s="483" customFormat="1" ht="15.75" customHeight="1">
      <c r="A14" s="295" t="s">
        <v>276</v>
      </c>
      <c r="B14" s="296" t="s">
        <v>871</v>
      </c>
      <c r="C14" s="453">
        <v>2461</v>
      </c>
      <c r="D14" s="453">
        <v>233</v>
      </c>
      <c r="E14" s="453" t="s">
        <v>7</v>
      </c>
      <c r="F14" s="453">
        <f t="shared" si="0"/>
        <v>2694</v>
      </c>
      <c r="G14" s="453">
        <v>2737</v>
      </c>
      <c r="H14" s="453">
        <v>0</v>
      </c>
      <c r="I14" s="453">
        <v>0</v>
      </c>
      <c r="J14" s="453">
        <v>2737</v>
      </c>
      <c r="K14" s="453">
        <v>0</v>
      </c>
      <c r="L14" s="453">
        <v>0</v>
      </c>
      <c r="M14" s="453">
        <v>0</v>
      </c>
      <c r="N14" s="453">
        <v>0</v>
      </c>
      <c r="O14" s="453">
        <v>0</v>
      </c>
      <c r="P14" s="453">
        <v>0</v>
      </c>
      <c r="Q14" s="453">
        <v>0</v>
      </c>
      <c r="R14" s="454">
        <v>0</v>
      </c>
    </row>
    <row r="15" spans="1:18" s="483" customFormat="1" ht="15.75" customHeight="1">
      <c r="A15" s="295" t="s">
        <v>277</v>
      </c>
      <c r="B15" s="296" t="s">
        <v>872</v>
      </c>
      <c r="C15" s="453">
        <v>955</v>
      </c>
      <c r="D15" s="453">
        <v>216</v>
      </c>
      <c r="E15" s="453" t="s">
        <v>7</v>
      </c>
      <c r="F15" s="453">
        <f t="shared" si="0"/>
        <v>1171</v>
      </c>
      <c r="G15" s="453">
        <v>1053</v>
      </c>
      <c r="H15" s="453">
        <v>0</v>
      </c>
      <c r="I15" s="453">
        <v>0</v>
      </c>
      <c r="J15" s="453">
        <v>1053</v>
      </c>
      <c r="K15" s="453">
        <v>0</v>
      </c>
      <c r="L15" s="453">
        <v>0</v>
      </c>
      <c r="M15" s="453">
        <v>0</v>
      </c>
      <c r="N15" s="453">
        <v>0</v>
      </c>
      <c r="O15" s="453">
        <v>0</v>
      </c>
      <c r="P15" s="453">
        <v>0</v>
      </c>
      <c r="Q15" s="453">
        <v>0</v>
      </c>
      <c r="R15" s="454">
        <v>0</v>
      </c>
    </row>
    <row r="16" spans="1:18" s="483" customFormat="1" ht="15.75" customHeight="1">
      <c r="A16" s="295" t="s">
        <v>278</v>
      </c>
      <c r="B16" s="296" t="s">
        <v>873</v>
      </c>
      <c r="C16" s="453">
        <v>1301</v>
      </c>
      <c r="D16" s="453">
        <v>150</v>
      </c>
      <c r="E16" s="453" t="s">
        <v>7</v>
      </c>
      <c r="F16" s="453">
        <f t="shared" si="0"/>
        <v>1451</v>
      </c>
      <c r="G16" s="453">
        <v>1507</v>
      </c>
      <c r="H16" s="453">
        <v>0</v>
      </c>
      <c r="I16" s="453">
        <v>0</v>
      </c>
      <c r="J16" s="453">
        <v>1507</v>
      </c>
      <c r="K16" s="453">
        <v>0</v>
      </c>
      <c r="L16" s="453">
        <v>0</v>
      </c>
      <c r="M16" s="453">
        <v>0</v>
      </c>
      <c r="N16" s="453">
        <v>0</v>
      </c>
      <c r="O16" s="453">
        <v>0</v>
      </c>
      <c r="P16" s="453">
        <v>0</v>
      </c>
      <c r="Q16" s="453">
        <v>0</v>
      </c>
      <c r="R16" s="454">
        <v>0</v>
      </c>
    </row>
    <row r="17" spans="1:18" s="483" customFormat="1" ht="15.75" customHeight="1">
      <c r="A17" s="295" t="s">
        <v>279</v>
      </c>
      <c r="B17" s="296" t="s">
        <v>874</v>
      </c>
      <c r="C17" s="453">
        <v>1536</v>
      </c>
      <c r="D17" s="453">
        <v>423</v>
      </c>
      <c r="E17" s="453" t="s">
        <v>7</v>
      </c>
      <c r="F17" s="453">
        <f t="shared" si="0"/>
        <v>1959</v>
      </c>
      <c r="G17" s="453">
        <v>1902</v>
      </c>
      <c r="H17" s="453">
        <v>0</v>
      </c>
      <c r="I17" s="453">
        <v>0</v>
      </c>
      <c r="J17" s="453">
        <v>1902</v>
      </c>
      <c r="K17" s="453">
        <v>0</v>
      </c>
      <c r="L17" s="453">
        <v>0</v>
      </c>
      <c r="M17" s="453">
        <v>0</v>
      </c>
      <c r="N17" s="453">
        <v>0</v>
      </c>
      <c r="O17" s="453">
        <v>0</v>
      </c>
      <c r="P17" s="453">
        <v>0</v>
      </c>
      <c r="Q17" s="453">
        <v>0</v>
      </c>
      <c r="R17" s="454">
        <v>0</v>
      </c>
    </row>
    <row r="18" spans="1:18" s="483" customFormat="1" ht="15.75" customHeight="1">
      <c r="A18" s="295" t="s">
        <v>280</v>
      </c>
      <c r="B18" s="296" t="s">
        <v>875</v>
      </c>
      <c r="C18" s="453">
        <v>2245</v>
      </c>
      <c r="D18" s="453">
        <v>666</v>
      </c>
      <c r="E18" s="453" t="s">
        <v>7</v>
      </c>
      <c r="F18" s="453">
        <f t="shared" si="0"/>
        <v>2911</v>
      </c>
      <c r="G18" s="453">
        <v>2536</v>
      </c>
      <c r="H18" s="453">
        <v>0</v>
      </c>
      <c r="I18" s="453">
        <v>0</v>
      </c>
      <c r="J18" s="453">
        <v>2536</v>
      </c>
      <c r="K18" s="453">
        <v>0</v>
      </c>
      <c r="L18" s="453">
        <v>0</v>
      </c>
      <c r="M18" s="453">
        <v>0</v>
      </c>
      <c r="N18" s="453">
        <v>0</v>
      </c>
      <c r="O18" s="453">
        <v>0</v>
      </c>
      <c r="P18" s="453">
        <v>0</v>
      </c>
      <c r="Q18" s="453">
        <v>0</v>
      </c>
      <c r="R18" s="454">
        <v>0</v>
      </c>
    </row>
    <row r="19" spans="1:18" s="483" customFormat="1" ht="15.75" customHeight="1">
      <c r="A19" s="295" t="s">
        <v>299</v>
      </c>
      <c r="B19" s="296" t="s">
        <v>876</v>
      </c>
      <c r="C19" s="453">
        <v>1858</v>
      </c>
      <c r="D19" s="453">
        <v>95</v>
      </c>
      <c r="E19" s="453" t="s">
        <v>7</v>
      </c>
      <c r="F19" s="453">
        <f t="shared" si="0"/>
        <v>1953</v>
      </c>
      <c r="G19" s="453">
        <v>2096</v>
      </c>
      <c r="H19" s="453">
        <v>0</v>
      </c>
      <c r="I19" s="453">
        <v>0</v>
      </c>
      <c r="J19" s="453">
        <v>2096</v>
      </c>
      <c r="K19" s="453">
        <v>0</v>
      </c>
      <c r="L19" s="453">
        <v>0</v>
      </c>
      <c r="M19" s="453">
        <v>0</v>
      </c>
      <c r="N19" s="453">
        <v>0</v>
      </c>
      <c r="O19" s="453">
        <v>0</v>
      </c>
      <c r="P19" s="453">
        <v>0</v>
      </c>
      <c r="Q19" s="453">
        <v>0</v>
      </c>
      <c r="R19" s="454">
        <v>0</v>
      </c>
    </row>
    <row r="20" spans="1:18" s="483" customFormat="1" ht="15.75" customHeight="1">
      <c r="A20" s="295" t="s">
        <v>300</v>
      </c>
      <c r="B20" s="296" t="s">
        <v>877</v>
      </c>
      <c r="C20" s="453">
        <v>957</v>
      </c>
      <c r="D20" s="453">
        <v>17</v>
      </c>
      <c r="E20" s="453" t="s">
        <v>7</v>
      </c>
      <c r="F20" s="453">
        <f t="shared" si="0"/>
        <v>974</v>
      </c>
      <c r="G20" s="453">
        <v>1291</v>
      </c>
      <c r="H20" s="453">
        <v>0</v>
      </c>
      <c r="I20" s="453">
        <v>0</v>
      </c>
      <c r="J20" s="453">
        <v>1291</v>
      </c>
      <c r="K20" s="453">
        <v>0</v>
      </c>
      <c r="L20" s="453">
        <v>0</v>
      </c>
      <c r="M20" s="453">
        <v>0</v>
      </c>
      <c r="N20" s="453">
        <v>0</v>
      </c>
      <c r="O20" s="453">
        <v>0</v>
      </c>
      <c r="P20" s="453">
        <v>0</v>
      </c>
      <c r="Q20" s="453">
        <v>0</v>
      </c>
      <c r="R20" s="454">
        <v>0</v>
      </c>
    </row>
    <row r="21" spans="1:18" s="483" customFormat="1" ht="15.75" customHeight="1">
      <c r="A21" s="295" t="s">
        <v>301</v>
      </c>
      <c r="B21" s="296" t="s">
        <v>878</v>
      </c>
      <c r="C21" s="453">
        <v>1777</v>
      </c>
      <c r="D21" s="453">
        <v>300</v>
      </c>
      <c r="E21" s="453" t="s">
        <v>7</v>
      </c>
      <c r="F21" s="453">
        <f t="shared" si="0"/>
        <v>2077</v>
      </c>
      <c r="G21" s="453">
        <v>2062</v>
      </c>
      <c r="H21" s="453">
        <v>0</v>
      </c>
      <c r="I21" s="453">
        <v>0</v>
      </c>
      <c r="J21" s="453">
        <v>2062</v>
      </c>
      <c r="K21" s="453">
        <v>0</v>
      </c>
      <c r="L21" s="453">
        <v>0</v>
      </c>
      <c r="M21" s="453">
        <v>0</v>
      </c>
      <c r="N21" s="453">
        <v>0</v>
      </c>
      <c r="O21" s="453">
        <v>0</v>
      </c>
      <c r="P21" s="453">
        <v>0</v>
      </c>
      <c r="Q21" s="453">
        <v>0</v>
      </c>
      <c r="R21" s="454">
        <v>0</v>
      </c>
    </row>
    <row r="22" spans="1:18" s="483" customFormat="1" ht="15.75" customHeight="1">
      <c r="A22" s="295" t="s">
        <v>329</v>
      </c>
      <c r="B22" s="296" t="s">
        <v>879</v>
      </c>
      <c r="C22" s="453">
        <v>1638</v>
      </c>
      <c r="D22" s="453">
        <v>159</v>
      </c>
      <c r="E22" s="453" t="s">
        <v>7</v>
      </c>
      <c r="F22" s="453">
        <f t="shared" si="0"/>
        <v>1797</v>
      </c>
      <c r="G22" s="453">
        <v>2166</v>
      </c>
      <c r="H22" s="453">
        <v>0</v>
      </c>
      <c r="I22" s="453">
        <v>0</v>
      </c>
      <c r="J22" s="453">
        <v>2166</v>
      </c>
      <c r="K22" s="453">
        <v>0</v>
      </c>
      <c r="L22" s="453">
        <v>0</v>
      </c>
      <c r="M22" s="453">
        <v>0</v>
      </c>
      <c r="N22" s="453">
        <v>0</v>
      </c>
      <c r="O22" s="453">
        <v>0</v>
      </c>
      <c r="P22" s="453">
        <v>0</v>
      </c>
      <c r="Q22" s="453">
        <v>0</v>
      </c>
      <c r="R22" s="454">
        <v>0</v>
      </c>
    </row>
    <row r="23" spans="1:18" s="483" customFormat="1" ht="15.75" customHeight="1">
      <c r="A23" s="295" t="s">
        <v>330</v>
      </c>
      <c r="B23" s="296" t="s">
        <v>880</v>
      </c>
      <c r="C23" s="453">
        <v>1571</v>
      </c>
      <c r="D23" s="453">
        <v>493</v>
      </c>
      <c r="E23" s="453" t="s">
        <v>7</v>
      </c>
      <c r="F23" s="453">
        <f t="shared" si="0"/>
        <v>2064</v>
      </c>
      <c r="G23" s="453">
        <v>1956</v>
      </c>
      <c r="H23" s="453">
        <v>0</v>
      </c>
      <c r="I23" s="453">
        <v>0</v>
      </c>
      <c r="J23" s="453">
        <v>1956</v>
      </c>
      <c r="K23" s="453">
        <v>0</v>
      </c>
      <c r="L23" s="453">
        <v>0</v>
      </c>
      <c r="M23" s="453">
        <v>0</v>
      </c>
      <c r="N23" s="453">
        <v>0</v>
      </c>
      <c r="O23" s="453">
        <v>0</v>
      </c>
      <c r="P23" s="453">
        <v>0</v>
      </c>
      <c r="Q23" s="453">
        <v>0</v>
      </c>
      <c r="R23" s="454">
        <v>0</v>
      </c>
    </row>
    <row r="24" spans="1:18" s="483" customFormat="1" ht="15.75" customHeight="1">
      <c r="A24" s="295" t="s">
        <v>331</v>
      </c>
      <c r="B24" s="296" t="s">
        <v>881</v>
      </c>
      <c r="C24" s="453">
        <v>1582</v>
      </c>
      <c r="D24" s="453">
        <v>134</v>
      </c>
      <c r="E24" s="453" t="s">
        <v>7</v>
      </c>
      <c r="F24" s="453">
        <f t="shared" si="0"/>
        <v>1716</v>
      </c>
      <c r="G24" s="453">
        <v>1725</v>
      </c>
      <c r="H24" s="453">
        <v>0</v>
      </c>
      <c r="I24" s="453">
        <v>0</v>
      </c>
      <c r="J24" s="453">
        <v>1725</v>
      </c>
      <c r="K24" s="453">
        <v>0</v>
      </c>
      <c r="L24" s="453">
        <v>0</v>
      </c>
      <c r="M24" s="453">
        <v>0</v>
      </c>
      <c r="N24" s="453">
        <v>0</v>
      </c>
      <c r="O24" s="453">
        <v>0</v>
      </c>
      <c r="P24" s="453">
        <v>0</v>
      </c>
      <c r="Q24" s="453">
        <v>0</v>
      </c>
      <c r="R24" s="454">
        <v>0</v>
      </c>
    </row>
    <row r="25" spans="1:18" s="483" customFormat="1" ht="15.75" customHeight="1">
      <c r="A25" s="295" t="s">
        <v>332</v>
      </c>
      <c r="B25" s="296" t="s">
        <v>922</v>
      </c>
      <c r="C25" s="453">
        <v>664</v>
      </c>
      <c r="D25" s="453">
        <v>78</v>
      </c>
      <c r="E25" s="453" t="s">
        <v>7</v>
      </c>
      <c r="F25" s="453">
        <f t="shared" si="0"/>
        <v>742</v>
      </c>
      <c r="G25" s="453">
        <v>934</v>
      </c>
      <c r="H25" s="453">
        <v>0</v>
      </c>
      <c r="I25" s="453">
        <v>0</v>
      </c>
      <c r="J25" s="453">
        <v>934</v>
      </c>
      <c r="K25" s="453">
        <v>0</v>
      </c>
      <c r="L25" s="453">
        <v>0</v>
      </c>
      <c r="M25" s="453">
        <v>0</v>
      </c>
      <c r="N25" s="453">
        <v>0</v>
      </c>
      <c r="O25" s="453">
        <v>0</v>
      </c>
      <c r="P25" s="453">
        <v>0</v>
      </c>
      <c r="Q25" s="453">
        <v>0</v>
      </c>
      <c r="R25" s="454">
        <v>0</v>
      </c>
    </row>
    <row r="26" spans="1:18" s="483" customFormat="1" ht="15.75" customHeight="1">
      <c r="A26" s="295" t="s">
        <v>883</v>
      </c>
      <c r="B26" s="296" t="s">
        <v>884</v>
      </c>
      <c r="C26" s="453">
        <v>2320</v>
      </c>
      <c r="D26" s="453">
        <v>407</v>
      </c>
      <c r="E26" s="453" t="s">
        <v>7</v>
      </c>
      <c r="F26" s="453">
        <f t="shared" si="0"/>
        <v>2727</v>
      </c>
      <c r="G26" s="453">
        <v>3144</v>
      </c>
      <c r="H26" s="453">
        <v>0</v>
      </c>
      <c r="I26" s="453">
        <v>0</v>
      </c>
      <c r="J26" s="453">
        <v>3144</v>
      </c>
      <c r="K26" s="453">
        <v>0</v>
      </c>
      <c r="L26" s="453">
        <v>0</v>
      </c>
      <c r="M26" s="453">
        <v>0</v>
      </c>
      <c r="N26" s="453">
        <v>0</v>
      </c>
      <c r="O26" s="453">
        <v>0</v>
      </c>
      <c r="P26" s="453">
        <v>0</v>
      </c>
      <c r="Q26" s="453">
        <v>0</v>
      </c>
      <c r="R26" s="454">
        <v>0</v>
      </c>
    </row>
    <row r="27" spans="1:18" s="483" customFormat="1" ht="15.75" customHeight="1">
      <c r="A27" s="295" t="s">
        <v>885</v>
      </c>
      <c r="B27" s="296" t="s">
        <v>886</v>
      </c>
      <c r="C27" s="453">
        <v>1378</v>
      </c>
      <c r="D27" s="453">
        <v>74</v>
      </c>
      <c r="E27" s="453" t="s">
        <v>7</v>
      </c>
      <c r="F27" s="453">
        <f t="shared" si="0"/>
        <v>1452</v>
      </c>
      <c r="G27" s="453">
        <v>1440</v>
      </c>
      <c r="H27" s="453">
        <v>0</v>
      </c>
      <c r="I27" s="453">
        <v>0</v>
      </c>
      <c r="J27" s="453">
        <v>1440</v>
      </c>
      <c r="K27" s="453">
        <v>0</v>
      </c>
      <c r="L27" s="453">
        <v>0</v>
      </c>
      <c r="M27" s="453">
        <v>0</v>
      </c>
      <c r="N27" s="453">
        <v>0</v>
      </c>
      <c r="O27" s="453">
        <v>0</v>
      </c>
      <c r="P27" s="453">
        <v>0</v>
      </c>
      <c r="Q27" s="453">
        <v>0</v>
      </c>
      <c r="R27" s="454">
        <v>0</v>
      </c>
    </row>
    <row r="28" spans="1:18" s="483" customFormat="1" ht="15.75" customHeight="1">
      <c r="A28" s="295" t="s">
        <v>887</v>
      </c>
      <c r="B28" s="296" t="s">
        <v>888</v>
      </c>
      <c r="C28" s="453">
        <v>1978</v>
      </c>
      <c r="D28" s="453">
        <v>257</v>
      </c>
      <c r="E28" s="453" t="s">
        <v>7</v>
      </c>
      <c r="F28" s="453">
        <f t="shared" si="0"/>
        <v>2235</v>
      </c>
      <c r="G28" s="453">
        <v>2128</v>
      </c>
      <c r="H28" s="453">
        <v>0</v>
      </c>
      <c r="I28" s="453">
        <v>0</v>
      </c>
      <c r="J28" s="453">
        <v>2128</v>
      </c>
      <c r="K28" s="453">
        <v>0</v>
      </c>
      <c r="L28" s="453">
        <v>0</v>
      </c>
      <c r="M28" s="453">
        <v>0</v>
      </c>
      <c r="N28" s="453">
        <v>0</v>
      </c>
      <c r="O28" s="453">
        <v>0</v>
      </c>
      <c r="P28" s="453">
        <v>0</v>
      </c>
      <c r="Q28" s="453">
        <v>0</v>
      </c>
      <c r="R28" s="454">
        <v>0</v>
      </c>
    </row>
    <row r="29" spans="1:18" s="483" customFormat="1" ht="15.75" customHeight="1">
      <c r="A29" s="295" t="s">
        <v>889</v>
      </c>
      <c r="B29" s="296" t="s">
        <v>890</v>
      </c>
      <c r="C29" s="453">
        <v>1781</v>
      </c>
      <c r="D29" s="453">
        <v>541</v>
      </c>
      <c r="E29" s="453" t="s">
        <v>7</v>
      </c>
      <c r="F29" s="453">
        <f t="shared" si="0"/>
        <v>2322</v>
      </c>
      <c r="G29" s="453">
        <v>2100</v>
      </c>
      <c r="H29" s="453">
        <v>0</v>
      </c>
      <c r="I29" s="453">
        <v>0</v>
      </c>
      <c r="J29" s="453">
        <v>2100</v>
      </c>
      <c r="K29" s="453">
        <v>0</v>
      </c>
      <c r="L29" s="453">
        <v>0</v>
      </c>
      <c r="M29" s="453">
        <v>0</v>
      </c>
      <c r="N29" s="453">
        <v>0</v>
      </c>
      <c r="O29" s="453">
        <v>0</v>
      </c>
      <c r="P29" s="453">
        <v>0</v>
      </c>
      <c r="Q29" s="453">
        <v>0</v>
      </c>
      <c r="R29" s="454">
        <v>0</v>
      </c>
    </row>
    <row r="30" spans="1:18" s="483" customFormat="1" ht="15.75" customHeight="1">
      <c r="A30" s="295" t="s">
        <v>891</v>
      </c>
      <c r="B30" s="296" t="s">
        <v>892</v>
      </c>
      <c r="C30" s="453">
        <v>2427</v>
      </c>
      <c r="D30" s="453">
        <v>532</v>
      </c>
      <c r="E30" s="453" t="s">
        <v>7</v>
      </c>
      <c r="F30" s="453">
        <f t="shared" si="0"/>
        <v>2959</v>
      </c>
      <c r="G30" s="453">
        <v>2673</v>
      </c>
      <c r="H30" s="453">
        <v>0</v>
      </c>
      <c r="I30" s="453">
        <v>0</v>
      </c>
      <c r="J30" s="453">
        <v>2673</v>
      </c>
      <c r="K30" s="453">
        <v>0</v>
      </c>
      <c r="L30" s="453">
        <v>0</v>
      </c>
      <c r="M30" s="453">
        <v>0</v>
      </c>
      <c r="N30" s="453">
        <v>0</v>
      </c>
      <c r="O30" s="453">
        <v>0</v>
      </c>
      <c r="P30" s="453">
        <v>0</v>
      </c>
      <c r="Q30" s="453">
        <v>0</v>
      </c>
      <c r="R30" s="454">
        <v>0</v>
      </c>
    </row>
    <row r="31" spans="1:18" s="483" customFormat="1" ht="15.75" customHeight="1">
      <c r="A31" s="295" t="s">
        <v>893</v>
      </c>
      <c r="B31" s="296" t="s">
        <v>894</v>
      </c>
      <c r="C31" s="453">
        <v>1511</v>
      </c>
      <c r="D31" s="453">
        <v>181</v>
      </c>
      <c r="E31" s="453" t="s">
        <v>7</v>
      </c>
      <c r="F31" s="453">
        <f t="shared" si="0"/>
        <v>1692</v>
      </c>
      <c r="G31" s="453">
        <v>1658</v>
      </c>
      <c r="H31" s="453">
        <v>0</v>
      </c>
      <c r="I31" s="453">
        <v>0</v>
      </c>
      <c r="J31" s="453">
        <v>1658</v>
      </c>
      <c r="K31" s="453">
        <v>0</v>
      </c>
      <c r="L31" s="453">
        <v>0</v>
      </c>
      <c r="M31" s="453">
        <v>0</v>
      </c>
      <c r="N31" s="453">
        <v>0</v>
      </c>
      <c r="O31" s="453">
        <v>0</v>
      </c>
      <c r="P31" s="453">
        <v>0</v>
      </c>
      <c r="Q31" s="453">
        <v>0</v>
      </c>
      <c r="R31" s="454">
        <v>0</v>
      </c>
    </row>
    <row r="32" spans="1:18" s="483" customFormat="1" ht="15.75" customHeight="1">
      <c r="A32" s="295" t="s">
        <v>895</v>
      </c>
      <c r="B32" s="296" t="s">
        <v>896</v>
      </c>
      <c r="C32" s="453">
        <v>2328</v>
      </c>
      <c r="D32" s="453">
        <v>436</v>
      </c>
      <c r="E32" s="453" t="s">
        <v>7</v>
      </c>
      <c r="F32" s="453">
        <f t="shared" si="0"/>
        <v>2764</v>
      </c>
      <c r="G32" s="453">
        <v>2641</v>
      </c>
      <c r="H32" s="453">
        <v>0</v>
      </c>
      <c r="I32" s="453">
        <v>0</v>
      </c>
      <c r="J32" s="453">
        <v>2641</v>
      </c>
      <c r="K32" s="453">
        <v>0</v>
      </c>
      <c r="L32" s="453">
        <v>0</v>
      </c>
      <c r="M32" s="453">
        <v>0</v>
      </c>
      <c r="N32" s="453">
        <v>0</v>
      </c>
      <c r="O32" s="453">
        <v>0</v>
      </c>
      <c r="P32" s="453">
        <v>0</v>
      </c>
      <c r="Q32" s="453">
        <v>0</v>
      </c>
      <c r="R32" s="454">
        <v>0</v>
      </c>
    </row>
    <row r="33" spans="1:18" s="483" customFormat="1" ht="15.75" customHeight="1">
      <c r="A33" s="295" t="s">
        <v>897</v>
      </c>
      <c r="B33" s="296" t="s">
        <v>898</v>
      </c>
      <c r="C33" s="453">
        <v>1293</v>
      </c>
      <c r="D33" s="453">
        <v>156</v>
      </c>
      <c r="E33" s="453" t="s">
        <v>7</v>
      </c>
      <c r="F33" s="453">
        <f t="shared" si="0"/>
        <v>1449</v>
      </c>
      <c r="G33" s="453">
        <v>1621</v>
      </c>
      <c r="H33" s="453">
        <v>0</v>
      </c>
      <c r="I33" s="453">
        <v>0</v>
      </c>
      <c r="J33" s="453">
        <v>1621</v>
      </c>
      <c r="K33" s="453">
        <v>0</v>
      </c>
      <c r="L33" s="453">
        <v>0</v>
      </c>
      <c r="M33" s="453">
        <v>0</v>
      </c>
      <c r="N33" s="453">
        <v>0</v>
      </c>
      <c r="O33" s="453">
        <v>0</v>
      </c>
      <c r="P33" s="453">
        <v>0</v>
      </c>
      <c r="Q33" s="453">
        <v>0</v>
      </c>
      <c r="R33" s="454">
        <v>0</v>
      </c>
    </row>
    <row r="34" spans="1:18" s="483" customFormat="1" ht="15.75" customHeight="1">
      <c r="A34" s="295" t="s">
        <v>899</v>
      </c>
      <c r="B34" s="296" t="s">
        <v>900</v>
      </c>
      <c r="C34" s="453">
        <v>1519</v>
      </c>
      <c r="D34" s="453">
        <v>46</v>
      </c>
      <c r="E34" s="453" t="s">
        <v>7</v>
      </c>
      <c r="F34" s="453">
        <f t="shared" si="0"/>
        <v>1565</v>
      </c>
      <c r="G34" s="453">
        <v>1656</v>
      </c>
      <c r="H34" s="453">
        <v>0</v>
      </c>
      <c r="I34" s="453">
        <v>0</v>
      </c>
      <c r="J34" s="453">
        <v>1656</v>
      </c>
      <c r="K34" s="453">
        <v>0</v>
      </c>
      <c r="L34" s="453">
        <v>0</v>
      </c>
      <c r="M34" s="453">
        <v>0</v>
      </c>
      <c r="N34" s="453">
        <v>0</v>
      </c>
      <c r="O34" s="453">
        <v>0</v>
      </c>
      <c r="P34" s="453">
        <v>0</v>
      </c>
      <c r="Q34" s="453">
        <v>0</v>
      </c>
      <c r="R34" s="454">
        <v>0</v>
      </c>
    </row>
    <row r="35" spans="1:18" s="483" customFormat="1" ht="15.75" customHeight="1">
      <c r="A35" s="295" t="s">
        <v>901</v>
      </c>
      <c r="B35" s="296" t="s">
        <v>902</v>
      </c>
      <c r="C35" s="453">
        <v>1201</v>
      </c>
      <c r="D35" s="453">
        <v>242</v>
      </c>
      <c r="E35" s="453" t="s">
        <v>7</v>
      </c>
      <c r="F35" s="453">
        <f t="shared" si="0"/>
        <v>1443</v>
      </c>
      <c r="G35" s="453">
        <v>1377</v>
      </c>
      <c r="H35" s="453">
        <v>0</v>
      </c>
      <c r="I35" s="453">
        <v>0</v>
      </c>
      <c r="J35" s="453">
        <v>1377</v>
      </c>
      <c r="K35" s="453">
        <v>0</v>
      </c>
      <c r="L35" s="453">
        <v>0</v>
      </c>
      <c r="M35" s="453">
        <v>0</v>
      </c>
      <c r="N35" s="453">
        <v>0</v>
      </c>
      <c r="O35" s="453">
        <v>0</v>
      </c>
      <c r="P35" s="453">
        <v>0</v>
      </c>
      <c r="Q35" s="453">
        <v>0</v>
      </c>
      <c r="R35" s="454">
        <v>0</v>
      </c>
    </row>
    <row r="36" spans="1:18" s="483" customFormat="1" ht="15.75" customHeight="1">
      <c r="A36" s="295" t="s">
        <v>903</v>
      </c>
      <c r="B36" s="296" t="s">
        <v>904</v>
      </c>
      <c r="C36" s="453">
        <v>1436</v>
      </c>
      <c r="D36" s="453">
        <v>60</v>
      </c>
      <c r="E36" s="453" t="s">
        <v>7</v>
      </c>
      <c r="F36" s="453">
        <f t="shared" si="0"/>
        <v>1496</v>
      </c>
      <c r="G36" s="453">
        <v>1619</v>
      </c>
      <c r="H36" s="453">
        <v>0</v>
      </c>
      <c r="I36" s="453">
        <v>0</v>
      </c>
      <c r="J36" s="453">
        <v>1619</v>
      </c>
      <c r="K36" s="453">
        <v>0</v>
      </c>
      <c r="L36" s="453">
        <v>0</v>
      </c>
      <c r="M36" s="453">
        <v>0</v>
      </c>
      <c r="N36" s="453">
        <v>0</v>
      </c>
      <c r="O36" s="453">
        <v>0</v>
      </c>
      <c r="P36" s="453">
        <v>0</v>
      </c>
      <c r="Q36" s="453">
        <v>0</v>
      </c>
      <c r="R36" s="454">
        <v>0</v>
      </c>
    </row>
    <row r="37" spans="1:18" s="483" customFormat="1" ht="15.75" customHeight="1">
      <c r="A37" s="295" t="s">
        <v>905</v>
      </c>
      <c r="B37" s="296" t="s">
        <v>906</v>
      </c>
      <c r="C37" s="453">
        <v>1408</v>
      </c>
      <c r="D37" s="453">
        <v>180</v>
      </c>
      <c r="E37" s="453" t="s">
        <v>7</v>
      </c>
      <c r="F37" s="453">
        <f t="shared" si="0"/>
        <v>1588</v>
      </c>
      <c r="G37" s="453">
        <v>1419</v>
      </c>
      <c r="H37" s="453">
        <v>0</v>
      </c>
      <c r="I37" s="453">
        <v>0</v>
      </c>
      <c r="J37" s="453">
        <v>1419</v>
      </c>
      <c r="K37" s="453">
        <v>0</v>
      </c>
      <c r="L37" s="453">
        <v>0</v>
      </c>
      <c r="M37" s="453">
        <v>0</v>
      </c>
      <c r="N37" s="453">
        <v>0</v>
      </c>
      <c r="O37" s="453">
        <v>0</v>
      </c>
      <c r="P37" s="453">
        <v>0</v>
      </c>
      <c r="Q37" s="453">
        <v>0</v>
      </c>
      <c r="R37" s="454">
        <v>0</v>
      </c>
    </row>
    <row r="38" spans="1:18" s="483" customFormat="1" ht="15.75" customHeight="1">
      <c r="A38" s="295" t="s">
        <v>907</v>
      </c>
      <c r="B38" s="297" t="s">
        <v>908</v>
      </c>
      <c r="C38" s="453">
        <v>1104</v>
      </c>
      <c r="D38" s="453">
        <v>202</v>
      </c>
      <c r="E38" s="453" t="s">
        <v>7</v>
      </c>
      <c r="F38" s="453">
        <f t="shared" si="0"/>
        <v>1306</v>
      </c>
      <c r="G38" s="453">
        <v>1298</v>
      </c>
      <c r="H38" s="453">
        <v>0</v>
      </c>
      <c r="I38" s="453">
        <v>0</v>
      </c>
      <c r="J38" s="453">
        <v>1298</v>
      </c>
      <c r="K38" s="453">
        <v>0</v>
      </c>
      <c r="L38" s="453">
        <v>0</v>
      </c>
      <c r="M38" s="453">
        <v>0</v>
      </c>
      <c r="N38" s="453">
        <v>0</v>
      </c>
      <c r="O38" s="453">
        <v>0</v>
      </c>
      <c r="P38" s="453">
        <v>0</v>
      </c>
      <c r="Q38" s="453">
        <v>0</v>
      </c>
      <c r="R38" s="454">
        <v>0</v>
      </c>
    </row>
    <row r="39" spans="1:18" s="483" customFormat="1" ht="15.75" customHeight="1">
      <c r="A39" s="295" t="s">
        <v>909</v>
      </c>
      <c r="B39" s="297" t="s">
        <v>910</v>
      </c>
      <c r="C39" s="453">
        <v>828</v>
      </c>
      <c r="D39" s="453">
        <v>12</v>
      </c>
      <c r="E39" s="453" t="s">
        <v>7</v>
      </c>
      <c r="F39" s="453">
        <f t="shared" si="0"/>
        <v>840</v>
      </c>
      <c r="G39" s="453">
        <v>801</v>
      </c>
      <c r="H39" s="453">
        <v>0</v>
      </c>
      <c r="I39" s="453">
        <v>0</v>
      </c>
      <c r="J39" s="453">
        <v>801</v>
      </c>
      <c r="K39" s="453">
        <v>0</v>
      </c>
      <c r="L39" s="453">
        <v>0</v>
      </c>
      <c r="M39" s="453">
        <v>0</v>
      </c>
      <c r="N39" s="453">
        <v>0</v>
      </c>
      <c r="O39" s="453">
        <v>0</v>
      </c>
      <c r="P39" s="453">
        <v>0</v>
      </c>
      <c r="Q39" s="453">
        <v>0</v>
      </c>
      <c r="R39" s="454">
        <v>0</v>
      </c>
    </row>
    <row r="40" spans="1:18" s="483" customFormat="1" ht="15.75" customHeight="1">
      <c r="A40" s="295" t="s">
        <v>911</v>
      </c>
      <c r="B40" s="297" t="s">
        <v>912</v>
      </c>
      <c r="C40" s="453">
        <v>991</v>
      </c>
      <c r="D40" s="453">
        <v>108</v>
      </c>
      <c r="E40" s="453" t="s">
        <v>7</v>
      </c>
      <c r="F40" s="453">
        <f t="shared" si="0"/>
        <v>1099</v>
      </c>
      <c r="G40" s="453">
        <v>990</v>
      </c>
      <c r="H40" s="453">
        <v>0</v>
      </c>
      <c r="I40" s="453">
        <v>0</v>
      </c>
      <c r="J40" s="453">
        <v>990</v>
      </c>
      <c r="K40" s="453">
        <v>0</v>
      </c>
      <c r="L40" s="453">
        <v>0</v>
      </c>
      <c r="M40" s="453">
        <v>0</v>
      </c>
      <c r="N40" s="453">
        <v>0</v>
      </c>
      <c r="O40" s="453">
        <v>0</v>
      </c>
      <c r="P40" s="453">
        <v>0</v>
      </c>
      <c r="Q40" s="453">
        <v>0</v>
      </c>
      <c r="R40" s="454">
        <v>0</v>
      </c>
    </row>
    <row r="41" spans="1:18" s="483" customFormat="1" ht="15.75" customHeight="1">
      <c r="A41" s="295" t="s">
        <v>913</v>
      </c>
      <c r="B41" s="297" t="s">
        <v>914</v>
      </c>
      <c r="C41" s="453">
        <v>614</v>
      </c>
      <c r="D41" s="453">
        <v>86</v>
      </c>
      <c r="E41" s="453" t="s">
        <v>7</v>
      </c>
      <c r="F41" s="453">
        <f t="shared" si="0"/>
        <v>700</v>
      </c>
      <c r="G41" s="453">
        <v>726</v>
      </c>
      <c r="H41" s="453">
        <v>0</v>
      </c>
      <c r="I41" s="453">
        <v>0</v>
      </c>
      <c r="J41" s="453">
        <v>726</v>
      </c>
      <c r="K41" s="453">
        <v>0</v>
      </c>
      <c r="L41" s="453">
        <v>0</v>
      </c>
      <c r="M41" s="453">
        <v>0</v>
      </c>
      <c r="N41" s="453">
        <v>0</v>
      </c>
      <c r="O41" s="453">
        <v>0</v>
      </c>
      <c r="P41" s="453">
        <v>0</v>
      </c>
      <c r="Q41" s="453">
        <v>0</v>
      </c>
      <c r="R41" s="454">
        <v>0</v>
      </c>
    </row>
    <row r="42" spans="1:18" s="483" customFormat="1" ht="15.75" customHeight="1">
      <c r="A42" s="295" t="s">
        <v>915</v>
      </c>
      <c r="B42" s="297" t="s">
        <v>916</v>
      </c>
      <c r="C42" s="453">
        <v>443</v>
      </c>
      <c r="D42" s="453">
        <v>169</v>
      </c>
      <c r="E42" s="453" t="s">
        <v>7</v>
      </c>
      <c r="F42" s="453">
        <f t="shared" si="0"/>
        <v>612</v>
      </c>
      <c r="G42" s="453">
        <v>531</v>
      </c>
      <c r="H42" s="453">
        <v>0</v>
      </c>
      <c r="I42" s="453">
        <v>0</v>
      </c>
      <c r="J42" s="453">
        <v>531</v>
      </c>
      <c r="K42" s="453">
        <v>0</v>
      </c>
      <c r="L42" s="453">
        <v>0</v>
      </c>
      <c r="M42" s="453">
        <v>0</v>
      </c>
      <c r="N42" s="453">
        <v>0</v>
      </c>
      <c r="O42" s="453">
        <v>0</v>
      </c>
      <c r="P42" s="453">
        <v>0</v>
      </c>
      <c r="Q42" s="453">
        <v>0</v>
      </c>
      <c r="R42" s="454">
        <v>0</v>
      </c>
    </row>
    <row r="43" spans="1:18" s="483" customFormat="1" ht="15.75" customHeight="1">
      <c r="A43" s="295" t="s">
        <v>917</v>
      </c>
      <c r="B43" s="297" t="s">
        <v>918</v>
      </c>
      <c r="C43" s="453">
        <v>783</v>
      </c>
      <c r="D43" s="453">
        <v>39</v>
      </c>
      <c r="E43" s="453" t="s">
        <v>7</v>
      </c>
      <c r="F43" s="453">
        <f t="shared" si="0"/>
        <v>822</v>
      </c>
      <c r="G43" s="453">
        <v>810</v>
      </c>
      <c r="H43" s="453">
        <v>0</v>
      </c>
      <c r="I43" s="453">
        <v>0</v>
      </c>
      <c r="J43" s="453">
        <v>810</v>
      </c>
      <c r="K43" s="453">
        <v>0</v>
      </c>
      <c r="L43" s="453">
        <v>0</v>
      </c>
      <c r="M43" s="453">
        <v>0</v>
      </c>
      <c r="N43" s="453">
        <v>0</v>
      </c>
      <c r="O43" s="453">
        <v>0</v>
      </c>
      <c r="P43" s="453">
        <v>0</v>
      </c>
      <c r="Q43" s="453">
        <v>0</v>
      </c>
      <c r="R43" s="454">
        <v>0</v>
      </c>
    </row>
    <row r="44" spans="1:18" s="483" customFormat="1" ht="15.75" customHeight="1">
      <c r="A44" s="307"/>
      <c r="B44" s="229" t="s">
        <v>19</v>
      </c>
      <c r="C44" s="484">
        <f>SUM(C11:C43)</f>
        <v>49290</v>
      </c>
      <c r="D44" s="484">
        <f aca="true" t="shared" si="1" ref="D44:R44">SUM(D11:D43)</f>
        <v>7620</v>
      </c>
      <c r="E44" s="484">
        <f t="shared" si="1"/>
        <v>0</v>
      </c>
      <c r="F44" s="484">
        <f t="shared" si="1"/>
        <v>56910</v>
      </c>
      <c r="G44" s="484">
        <f t="shared" si="1"/>
        <v>56795</v>
      </c>
      <c r="H44" s="484">
        <f t="shared" si="1"/>
        <v>0</v>
      </c>
      <c r="I44" s="484">
        <f t="shared" si="1"/>
        <v>0</v>
      </c>
      <c r="J44" s="484">
        <f t="shared" si="1"/>
        <v>56795</v>
      </c>
      <c r="K44" s="484">
        <f t="shared" si="1"/>
        <v>0</v>
      </c>
      <c r="L44" s="484">
        <f t="shared" si="1"/>
        <v>0</v>
      </c>
      <c r="M44" s="484">
        <f t="shared" si="1"/>
        <v>0</v>
      </c>
      <c r="N44" s="484">
        <f t="shared" si="1"/>
        <v>0</v>
      </c>
      <c r="O44" s="484">
        <f t="shared" si="1"/>
        <v>0</v>
      </c>
      <c r="P44" s="484">
        <f t="shared" si="1"/>
        <v>0</v>
      </c>
      <c r="Q44" s="484">
        <f t="shared" si="1"/>
        <v>0</v>
      </c>
      <c r="R44" s="484">
        <f t="shared" si="1"/>
        <v>0</v>
      </c>
    </row>
    <row r="47" spans="1:19" s="300" customFormat="1" ht="12.75">
      <c r="A47" s="303" t="s">
        <v>12</v>
      </c>
      <c r="G47" s="303"/>
      <c r="H47" s="303"/>
      <c r="K47" s="303"/>
      <c r="L47" s="303"/>
      <c r="M47" s="303"/>
      <c r="N47" s="303"/>
      <c r="O47" s="303"/>
      <c r="P47" s="303"/>
      <c r="Q47" s="303"/>
      <c r="R47" s="670" t="s">
        <v>13</v>
      </c>
      <c r="S47" s="670"/>
    </row>
    <row r="48" spans="10:19" s="300" customFormat="1" ht="12.75" customHeight="1">
      <c r="J48" s="303"/>
      <c r="K48" s="747" t="s">
        <v>14</v>
      </c>
      <c r="L48" s="747"/>
      <c r="M48" s="747"/>
      <c r="N48" s="747"/>
      <c r="O48" s="747"/>
      <c r="P48" s="747"/>
      <c r="Q48" s="747"/>
      <c r="R48" s="747"/>
      <c r="S48" s="747"/>
    </row>
    <row r="49" spans="10:19" s="300" customFormat="1" ht="12.75" customHeight="1">
      <c r="J49" s="747" t="s">
        <v>89</v>
      </c>
      <c r="K49" s="747"/>
      <c r="L49" s="747"/>
      <c r="M49" s="747"/>
      <c r="N49" s="747"/>
      <c r="O49" s="747"/>
      <c r="P49" s="747"/>
      <c r="Q49" s="747"/>
      <c r="R49" s="747"/>
      <c r="S49" s="747"/>
    </row>
    <row r="50" spans="1:19" s="300" customFormat="1" ht="12.75">
      <c r="A50" s="303"/>
      <c r="B50" s="303"/>
      <c r="K50" s="303"/>
      <c r="L50" s="303"/>
      <c r="M50" s="303"/>
      <c r="N50" s="303"/>
      <c r="O50" s="303"/>
      <c r="P50" s="303"/>
      <c r="Q50" s="701" t="s">
        <v>86</v>
      </c>
      <c r="R50" s="701"/>
      <c r="S50" s="701"/>
    </row>
  </sheetData>
  <sheetProtection/>
  <mergeCells count="15">
    <mergeCell ref="R1:S1"/>
    <mergeCell ref="R47:S47"/>
    <mergeCell ref="K48:S48"/>
    <mergeCell ref="B4:T4"/>
    <mergeCell ref="A6:B6"/>
    <mergeCell ref="A8:A9"/>
    <mergeCell ref="B8:B9"/>
    <mergeCell ref="G1:M1"/>
    <mergeCell ref="E2:O2"/>
    <mergeCell ref="Q50:S50"/>
    <mergeCell ref="O8:R8"/>
    <mergeCell ref="J49:S49"/>
    <mergeCell ref="C8:F8"/>
    <mergeCell ref="K8:N8"/>
    <mergeCell ref="G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80" zoomScaleNormal="80" zoomScaleSheetLayoutView="100" zoomScalePageLayoutView="0" workbookViewId="0" topLeftCell="A28">
      <selection activeCell="Q9" sqref="Q9"/>
    </sheetView>
  </sheetViews>
  <sheetFormatPr defaultColWidth="9.140625" defaultRowHeight="12.75"/>
  <cols>
    <col min="1" max="1" width="9.140625" style="65" customWidth="1"/>
    <col min="2" max="2" width="24.421875" style="65" bestFit="1" customWidth="1"/>
    <col min="3" max="3" width="15.421875" style="65" customWidth="1"/>
    <col min="4" max="4" width="14.8515625" style="65" customWidth="1"/>
    <col min="5" max="5" width="11.8515625" style="65" customWidth="1"/>
    <col min="6" max="6" width="9.8515625" style="65" customWidth="1"/>
    <col min="7" max="7" width="12.7109375" style="65" customWidth="1"/>
    <col min="8" max="9" width="11.00390625" style="65" customWidth="1"/>
    <col min="10" max="10" width="14.140625" style="65" customWidth="1"/>
    <col min="11" max="11" width="12.28125" style="65" customWidth="1"/>
    <col min="12" max="12" width="13.140625" style="65" customWidth="1"/>
    <col min="13" max="13" width="9.7109375" style="65" customWidth="1"/>
    <col min="14" max="14" width="9.57421875" style="65" customWidth="1"/>
    <col min="15" max="15" width="12.7109375" style="65" customWidth="1"/>
    <col min="16" max="16" width="13.28125" style="65" customWidth="1"/>
    <col min="17" max="17" width="11.28125" style="65" customWidth="1"/>
    <col min="18" max="18" width="9.28125" style="65" customWidth="1"/>
    <col min="19" max="19" width="9.140625" style="65" customWidth="1"/>
    <col min="20" max="20" width="12.28125" style="65" customWidth="1"/>
    <col min="21" max="16384" width="9.140625" style="65" customWidth="1"/>
  </cols>
  <sheetData>
    <row r="1" spans="3:18" s="15" customFormat="1" ht="15.75">
      <c r="C1" s="37"/>
      <c r="D1" s="37"/>
      <c r="E1" s="37"/>
      <c r="F1" s="37"/>
      <c r="G1" s="37"/>
      <c r="H1" s="37"/>
      <c r="I1" s="96" t="s">
        <v>0</v>
      </c>
      <c r="J1" s="37"/>
      <c r="Q1" s="842" t="s">
        <v>557</v>
      </c>
      <c r="R1" s="842"/>
    </row>
    <row r="2" spans="7:17" s="15" customFormat="1" ht="20.25">
      <c r="G2" s="618" t="s">
        <v>656</v>
      </c>
      <c r="H2" s="618"/>
      <c r="I2" s="618"/>
      <c r="J2" s="618"/>
      <c r="K2" s="618"/>
      <c r="L2" s="618"/>
      <c r="M2" s="618"/>
      <c r="N2" s="36"/>
      <c r="O2" s="36"/>
      <c r="P2" s="36"/>
      <c r="Q2" s="36"/>
    </row>
    <row r="3" spans="7:17" s="15" customFormat="1" ht="20.25">
      <c r="G3" s="108"/>
      <c r="H3" s="108"/>
      <c r="I3" s="108"/>
      <c r="J3" s="108"/>
      <c r="K3" s="108"/>
      <c r="L3" s="108"/>
      <c r="M3" s="108"/>
      <c r="N3" s="36"/>
      <c r="O3" s="36"/>
      <c r="P3" s="36"/>
      <c r="Q3" s="36"/>
    </row>
    <row r="4" spans="2:20" ht="18">
      <c r="B4" s="919" t="s">
        <v>747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</row>
    <row r="5" spans="3:20" ht="15.75">
      <c r="C5" s="66"/>
      <c r="D5" s="6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ht="15">
      <c r="A6" s="76" t="s">
        <v>919</v>
      </c>
    </row>
    <row r="7" spans="2:17" ht="15">
      <c r="B7" s="68"/>
      <c r="Q7" s="100" t="s">
        <v>144</v>
      </c>
    </row>
    <row r="8" spans="1:19" s="69" customFormat="1" ht="32.25" customHeight="1">
      <c r="A8" s="586" t="s">
        <v>2</v>
      </c>
      <c r="B8" s="918" t="s">
        <v>3</v>
      </c>
      <c r="C8" s="917" t="s">
        <v>468</v>
      </c>
      <c r="D8" s="917"/>
      <c r="E8" s="917"/>
      <c r="F8" s="917"/>
      <c r="G8" s="917" t="s">
        <v>469</v>
      </c>
      <c r="H8" s="917"/>
      <c r="I8" s="917"/>
      <c r="J8" s="917"/>
      <c r="K8" s="917" t="s">
        <v>470</v>
      </c>
      <c r="L8" s="917"/>
      <c r="M8" s="917"/>
      <c r="N8" s="917"/>
      <c r="O8" s="917" t="s">
        <v>471</v>
      </c>
      <c r="P8" s="917"/>
      <c r="Q8" s="917"/>
      <c r="R8" s="918"/>
      <c r="S8" s="916" t="s">
        <v>167</v>
      </c>
    </row>
    <row r="9" spans="1:19" s="70" customFormat="1" ht="75" customHeight="1">
      <c r="A9" s="586"/>
      <c r="B9" s="920"/>
      <c r="C9" s="75" t="s">
        <v>164</v>
      </c>
      <c r="D9" s="112" t="s">
        <v>166</v>
      </c>
      <c r="E9" s="75" t="s">
        <v>143</v>
      </c>
      <c r="F9" s="112" t="s">
        <v>165</v>
      </c>
      <c r="G9" s="75" t="s">
        <v>253</v>
      </c>
      <c r="H9" s="112" t="s">
        <v>166</v>
      </c>
      <c r="I9" s="75" t="s">
        <v>143</v>
      </c>
      <c r="J9" s="112" t="s">
        <v>165</v>
      </c>
      <c r="K9" s="75" t="s">
        <v>253</v>
      </c>
      <c r="L9" s="112" t="s">
        <v>166</v>
      </c>
      <c r="M9" s="75" t="s">
        <v>143</v>
      </c>
      <c r="N9" s="112" t="s">
        <v>165</v>
      </c>
      <c r="O9" s="75" t="s">
        <v>253</v>
      </c>
      <c r="P9" s="112" t="s">
        <v>166</v>
      </c>
      <c r="Q9" s="75" t="s">
        <v>143</v>
      </c>
      <c r="R9" s="113" t="s">
        <v>165</v>
      </c>
      <c r="S9" s="916"/>
    </row>
    <row r="10" spans="1:19" s="70" customFormat="1" ht="15.75" customHeight="1">
      <c r="A10" s="5">
        <v>1</v>
      </c>
      <c r="B10" s="7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  <c r="R10" s="105">
        <v>18</v>
      </c>
      <c r="S10" s="111">
        <v>19</v>
      </c>
    </row>
    <row r="11" spans="1:19" s="70" customFormat="1" ht="15.75" customHeight="1">
      <c r="A11" s="291" t="s">
        <v>273</v>
      </c>
      <c r="B11" s="292" t="s">
        <v>868</v>
      </c>
      <c r="C11" s="435">
        <v>0</v>
      </c>
      <c r="D11" s="435">
        <v>0</v>
      </c>
      <c r="E11" s="435">
        <v>0</v>
      </c>
      <c r="F11" s="435">
        <v>0</v>
      </c>
      <c r="G11" s="435">
        <v>0</v>
      </c>
      <c r="H11" s="435">
        <v>0</v>
      </c>
      <c r="I11" s="435">
        <v>0</v>
      </c>
      <c r="J11" s="435">
        <v>0</v>
      </c>
      <c r="K11" s="435">
        <v>0</v>
      </c>
      <c r="L11" s="435">
        <v>0</v>
      </c>
      <c r="M11" s="435">
        <v>0</v>
      </c>
      <c r="N11" s="435">
        <v>0</v>
      </c>
      <c r="O11" s="435">
        <v>0</v>
      </c>
      <c r="P11" s="435">
        <v>0</v>
      </c>
      <c r="Q11" s="435">
        <v>0</v>
      </c>
      <c r="R11" s="436">
        <v>0</v>
      </c>
      <c r="S11" s="437">
        <v>0</v>
      </c>
    </row>
    <row r="12" spans="1:19" s="70" customFormat="1" ht="15.75" customHeight="1">
      <c r="A12" s="291" t="s">
        <v>274</v>
      </c>
      <c r="B12" s="292" t="s">
        <v>869</v>
      </c>
      <c r="C12" s="435">
        <v>0</v>
      </c>
      <c r="D12" s="435">
        <v>0</v>
      </c>
      <c r="E12" s="435">
        <v>0</v>
      </c>
      <c r="F12" s="435">
        <v>0</v>
      </c>
      <c r="G12" s="435">
        <v>0</v>
      </c>
      <c r="H12" s="435">
        <v>0</v>
      </c>
      <c r="I12" s="435">
        <v>0</v>
      </c>
      <c r="J12" s="435">
        <v>0</v>
      </c>
      <c r="K12" s="435">
        <v>0</v>
      </c>
      <c r="L12" s="435">
        <v>0</v>
      </c>
      <c r="M12" s="435">
        <v>0</v>
      </c>
      <c r="N12" s="435">
        <v>0</v>
      </c>
      <c r="O12" s="435">
        <v>0</v>
      </c>
      <c r="P12" s="435">
        <v>0</v>
      </c>
      <c r="Q12" s="435">
        <v>0</v>
      </c>
      <c r="R12" s="436">
        <v>0</v>
      </c>
      <c r="S12" s="437">
        <v>0</v>
      </c>
    </row>
    <row r="13" spans="1:19" s="70" customFormat="1" ht="15.75" customHeight="1">
      <c r="A13" s="291" t="s">
        <v>275</v>
      </c>
      <c r="B13" s="292" t="s">
        <v>870</v>
      </c>
      <c r="C13" s="435">
        <v>0</v>
      </c>
      <c r="D13" s="435">
        <v>0</v>
      </c>
      <c r="E13" s="435">
        <v>0</v>
      </c>
      <c r="F13" s="435">
        <v>0</v>
      </c>
      <c r="G13" s="435">
        <v>0</v>
      </c>
      <c r="H13" s="435">
        <v>0</v>
      </c>
      <c r="I13" s="435">
        <v>0</v>
      </c>
      <c r="J13" s="435">
        <v>0</v>
      </c>
      <c r="K13" s="435">
        <v>0</v>
      </c>
      <c r="L13" s="435">
        <v>0</v>
      </c>
      <c r="M13" s="435">
        <v>0</v>
      </c>
      <c r="N13" s="435">
        <v>0</v>
      </c>
      <c r="O13" s="435">
        <v>0</v>
      </c>
      <c r="P13" s="435">
        <v>0</v>
      </c>
      <c r="Q13" s="435">
        <v>0</v>
      </c>
      <c r="R13" s="436">
        <v>0</v>
      </c>
      <c r="S13" s="437">
        <v>0</v>
      </c>
    </row>
    <row r="14" spans="1:19" s="70" customFormat="1" ht="15.75" customHeight="1">
      <c r="A14" s="291" t="s">
        <v>276</v>
      </c>
      <c r="B14" s="292" t="s">
        <v>871</v>
      </c>
      <c r="C14" s="435">
        <v>0</v>
      </c>
      <c r="D14" s="435">
        <v>0</v>
      </c>
      <c r="E14" s="435">
        <v>0</v>
      </c>
      <c r="F14" s="435">
        <v>0</v>
      </c>
      <c r="G14" s="435">
        <v>0</v>
      </c>
      <c r="H14" s="435">
        <v>0</v>
      </c>
      <c r="I14" s="435">
        <v>0</v>
      </c>
      <c r="J14" s="435">
        <v>0</v>
      </c>
      <c r="K14" s="435">
        <v>0</v>
      </c>
      <c r="L14" s="435">
        <v>0</v>
      </c>
      <c r="M14" s="435">
        <v>0</v>
      </c>
      <c r="N14" s="435">
        <v>0</v>
      </c>
      <c r="O14" s="435">
        <v>0</v>
      </c>
      <c r="P14" s="435">
        <v>0</v>
      </c>
      <c r="Q14" s="435">
        <v>0</v>
      </c>
      <c r="R14" s="436">
        <v>0</v>
      </c>
      <c r="S14" s="437">
        <v>0</v>
      </c>
    </row>
    <row r="15" spans="1:19" s="70" customFormat="1" ht="15.75" customHeight="1">
      <c r="A15" s="291" t="s">
        <v>277</v>
      </c>
      <c r="B15" s="292" t="s">
        <v>872</v>
      </c>
      <c r="C15" s="435">
        <v>0</v>
      </c>
      <c r="D15" s="435">
        <v>0</v>
      </c>
      <c r="E15" s="435">
        <v>0</v>
      </c>
      <c r="F15" s="435">
        <v>0</v>
      </c>
      <c r="G15" s="435">
        <v>0</v>
      </c>
      <c r="H15" s="435">
        <v>0</v>
      </c>
      <c r="I15" s="435">
        <v>0</v>
      </c>
      <c r="J15" s="435">
        <v>0</v>
      </c>
      <c r="K15" s="435">
        <v>0</v>
      </c>
      <c r="L15" s="435">
        <v>0</v>
      </c>
      <c r="M15" s="435">
        <v>0</v>
      </c>
      <c r="N15" s="435">
        <v>0</v>
      </c>
      <c r="O15" s="435">
        <v>0</v>
      </c>
      <c r="P15" s="435">
        <v>0</v>
      </c>
      <c r="Q15" s="435">
        <v>0</v>
      </c>
      <c r="R15" s="436">
        <v>0</v>
      </c>
      <c r="S15" s="437">
        <v>0</v>
      </c>
    </row>
    <row r="16" spans="1:19" s="70" customFormat="1" ht="15.75" customHeight="1">
      <c r="A16" s="291" t="s">
        <v>278</v>
      </c>
      <c r="B16" s="292" t="s">
        <v>873</v>
      </c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  <c r="I16" s="435">
        <v>0</v>
      </c>
      <c r="J16" s="435">
        <v>0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6">
        <v>0</v>
      </c>
      <c r="S16" s="437">
        <v>0</v>
      </c>
    </row>
    <row r="17" spans="1:19" s="70" customFormat="1" ht="15.75" customHeight="1">
      <c r="A17" s="291" t="s">
        <v>279</v>
      </c>
      <c r="B17" s="292" t="s">
        <v>874</v>
      </c>
      <c r="C17" s="435">
        <v>0</v>
      </c>
      <c r="D17" s="435">
        <v>0</v>
      </c>
      <c r="E17" s="435">
        <v>0</v>
      </c>
      <c r="F17" s="435">
        <v>0</v>
      </c>
      <c r="G17" s="435">
        <v>0</v>
      </c>
      <c r="H17" s="435">
        <v>0</v>
      </c>
      <c r="I17" s="435">
        <v>0</v>
      </c>
      <c r="J17" s="435">
        <v>0</v>
      </c>
      <c r="K17" s="435">
        <v>0</v>
      </c>
      <c r="L17" s="435">
        <v>0</v>
      </c>
      <c r="M17" s="435">
        <v>0</v>
      </c>
      <c r="N17" s="435">
        <v>0</v>
      </c>
      <c r="O17" s="435">
        <v>0</v>
      </c>
      <c r="P17" s="435">
        <v>0</v>
      </c>
      <c r="Q17" s="435">
        <v>0</v>
      </c>
      <c r="R17" s="436">
        <v>0</v>
      </c>
      <c r="S17" s="437">
        <v>0</v>
      </c>
    </row>
    <row r="18" spans="1:19" s="70" customFormat="1" ht="15.75" customHeight="1">
      <c r="A18" s="291" t="s">
        <v>280</v>
      </c>
      <c r="B18" s="292" t="s">
        <v>875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  <c r="I18" s="435">
        <v>0</v>
      </c>
      <c r="J18" s="435">
        <v>0</v>
      </c>
      <c r="K18" s="435">
        <v>0</v>
      </c>
      <c r="L18" s="435">
        <v>0</v>
      </c>
      <c r="M18" s="435">
        <v>0</v>
      </c>
      <c r="N18" s="435">
        <v>0</v>
      </c>
      <c r="O18" s="435">
        <v>0</v>
      </c>
      <c r="P18" s="435">
        <v>0</v>
      </c>
      <c r="Q18" s="435">
        <v>0</v>
      </c>
      <c r="R18" s="436">
        <v>0</v>
      </c>
      <c r="S18" s="437">
        <v>0</v>
      </c>
    </row>
    <row r="19" spans="1:19" s="70" customFormat="1" ht="15.75" customHeight="1">
      <c r="A19" s="291" t="s">
        <v>299</v>
      </c>
      <c r="B19" s="292" t="s">
        <v>876</v>
      </c>
      <c r="C19" s="435">
        <v>0</v>
      </c>
      <c r="D19" s="435">
        <v>0</v>
      </c>
      <c r="E19" s="435">
        <v>0</v>
      </c>
      <c r="F19" s="435">
        <v>0</v>
      </c>
      <c r="G19" s="435">
        <v>0</v>
      </c>
      <c r="H19" s="435">
        <v>0</v>
      </c>
      <c r="I19" s="435">
        <v>0</v>
      </c>
      <c r="J19" s="435">
        <v>0</v>
      </c>
      <c r="K19" s="435">
        <v>0</v>
      </c>
      <c r="L19" s="435">
        <v>0</v>
      </c>
      <c r="M19" s="435">
        <v>0</v>
      </c>
      <c r="N19" s="435">
        <v>0</v>
      </c>
      <c r="O19" s="435">
        <v>0</v>
      </c>
      <c r="P19" s="435">
        <v>0</v>
      </c>
      <c r="Q19" s="435">
        <v>0</v>
      </c>
      <c r="R19" s="436">
        <v>0</v>
      </c>
      <c r="S19" s="437">
        <v>0</v>
      </c>
    </row>
    <row r="20" spans="1:19" s="70" customFormat="1" ht="15.75" customHeight="1">
      <c r="A20" s="291" t="s">
        <v>300</v>
      </c>
      <c r="B20" s="292" t="s">
        <v>877</v>
      </c>
      <c r="C20" s="435">
        <v>0</v>
      </c>
      <c r="D20" s="435">
        <v>0</v>
      </c>
      <c r="E20" s="435">
        <v>0</v>
      </c>
      <c r="F20" s="435">
        <v>0</v>
      </c>
      <c r="G20" s="435">
        <v>0</v>
      </c>
      <c r="H20" s="435">
        <v>0</v>
      </c>
      <c r="I20" s="435">
        <v>0</v>
      </c>
      <c r="J20" s="435">
        <v>0</v>
      </c>
      <c r="K20" s="435">
        <v>0</v>
      </c>
      <c r="L20" s="435">
        <v>0</v>
      </c>
      <c r="M20" s="435">
        <v>0</v>
      </c>
      <c r="N20" s="435">
        <v>0</v>
      </c>
      <c r="O20" s="435">
        <v>0</v>
      </c>
      <c r="P20" s="435">
        <v>0</v>
      </c>
      <c r="Q20" s="435">
        <v>0</v>
      </c>
      <c r="R20" s="436">
        <v>0</v>
      </c>
      <c r="S20" s="437">
        <v>0</v>
      </c>
    </row>
    <row r="21" spans="1:19" s="70" customFormat="1" ht="15.75" customHeight="1">
      <c r="A21" s="291" t="s">
        <v>301</v>
      </c>
      <c r="B21" s="292" t="s">
        <v>878</v>
      </c>
      <c r="C21" s="435">
        <v>0</v>
      </c>
      <c r="D21" s="435">
        <v>0</v>
      </c>
      <c r="E21" s="435">
        <v>0</v>
      </c>
      <c r="F21" s="435">
        <v>0</v>
      </c>
      <c r="G21" s="435">
        <v>0</v>
      </c>
      <c r="H21" s="435">
        <v>0</v>
      </c>
      <c r="I21" s="435">
        <v>0</v>
      </c>
      <c r="J21" s="435">
        <v>0</v>
      </c>
      <c r="K21" s="435">
        <v>0</v>
      </c>
      <c r="L21" s="435">
        <v>0</v>
      </c>
      <c r="M21" s="435">
        <v>0</v>
      </c>
      <c r="N21" s="435">
        <v>0</v>
      </c>
      <c r="O21" s="435">
        <v>0</v>
      </c>
      <c r="P21" s="435">
        <v>0</v>
      </c>
      <c r="Q21" s="435">
        <v>0</v>
      </c>
      <c r="R21" s="436">
        <v>0</v>
      </c>
      <c r="S21" s="437">
        <v>0</v>
      </c>
    </row>
    <row r="22" spans="1:19" s="70" customFormat="1" ht="15.75" customHeight="1">
      <c r="A22" s="291" t="s">
        <v>329</v>
      </c>
      <c r="B22" s="292" t="s">
        <v>879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  <c r="H22" s="435">
        <v>0</v>
      </c>
      <c r="I22" s="435">
        <v>0</v>
      </c>
      <c r="J22" s="435">
        <v>0</v>
      </c>
      <c r="K22" s="435">
        <v>0</v>
      </c>
      <c r="L22" s="435">
        <v>0</v>
      </c>
      <c r="M22" s="435">
        <v>0</v>
      </c>
      <c r="N22" s="435">
        <v>0</v>
      </c>
      <c r="O22" s="435">
        <v>0</v>
      </c>
      <c r="P22" s="435">
        <v>0</v>
      </c>
      <c r="Q22" s="435">
        <v>0</v>
      </c>
      <c r="R22" s="436">
        <v>0</v>
      </c>
      <c r="S22" s="437">
        <v>0</v>
      </c>
    </row>
    <row r="23" spans="1:19" s="70" customFormat="1" ht="15.75" customHeight="1">
      <c r="A23" s="291" t="s">
        <v>330</v>
      </c>
      <c r="B23" s="292" t="s">
        <v>880</v>
      </c>
      <c r="C23" s="435">
        <v>0</v>
      </c>
      <c r="D23" s="435">
        <v>0</v>
      </c>
      <c r="E23" s="435">
        <v>0</v>
      </c>
      <c r="F23" s="435">
        <v>0</v>
      </c>
      <c r="G23" s="435">
        <v>0</v>
      </c>
      <c r="H23" s="435">
        <v>0</v>
      </c>
      <c r="I23" s="435">
        <v>0</v>
      </c>
      <c r="J23" s="435">
        <v>0</v>
      </c>
      <c r="K23" s="435">
        <v>0</v>
      </c>
      <c r="L23" s="435">
        <v>0</v>
      </c>
      <c r="M23" s="435">
        <v>0</v>
      </c>
      <c r="N23" s="435">
        <v>0</v>
      </c>
      <c r="O23" s="435">
        <v>0</v>
      </c>
      <c r="P23" s="435">
        <v>0</v>
      </c>
      <c r="Q23" s="435">
        <v>0</v>
      </c>
      <c r="R23" s="436">
        <v>0</v>
      </c>
      <c r="S23" s="437">
        <v>0</v>
      </c>
    </row>
    <row r="24" spans="1:19" s="70" customFormat="1" ht="15.75" customHeight="1">
      <c r="A24" s="291" t="s">
        <v>331</v>
      </c>
      <c r="B24" s="292" t="s">
        <v>881</v>
      </c>
      <c r="C24" s="435">
        <v>0</v>
      </c>
      <c r="D24" s="435">
        <v>0</v>
      </c>
      <c r="E24" s="435">
        <v>0</v>
      </c>
      <c r="F24" s="435">
        <v>0</v>
      </c>
      <c r="G24" s="435">
        <v>0</v>
      </c>
      <c r="H24" s="435">
        <v>0</v>
      </c>
      <c r="I24" s="435">
        <v>0</v>
      </c>
      <c r="J24" s="435">
        <v>0</v>
      </c>
      <c r="K24" s="435">
        <v>0</v>
      </c>
      <c r="L24" s="435">
        <v>0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6">
        <v>0</v>
      </c>
      <c r="S24" s="437">
        <v>0</v>
      </c>
    </row>
    <row r="25" spans="1:19" s="70" customFormat="1" ht="15.75" customHeight="1">
      <c r="A25" s="291" t="s">
        <v>332</v>
      </c>
      <c r="B25" s="292" t="s">
        <v>922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>
        <v>0</v>
      </c>
      <c r="I25" s="435">
        <v>0</v>
      </c>
      <c r="J25" s="435">
        <v>0</v>
      </c>
      <c r="K25" s="435">
        <v>0</v>
      </c>
      <c r="L25" s="435">
        <v>0</v>
      </c>
      <c r="M25" s="435">
        <v>0</v>
      </c>
      <c r="N25" s="435">
        <v>0</v>
      </c>
      <c r="O25" s="435">
        <v>0</v>
      </c>
      <c r="P25" s="435">
        <v>0</v>
      </c>
      <c r="Q25" s="435">
        <v>0</v>
      </c>
      <c r="R25" s="436">
        <v>0</v>
      </c>
      <c r="S25" s="437">
        <v>0</v>
      </c>
    </row>
    <row r="26" spans="1:19" s="70" customFormat="1" ht="15.75" customHeight="1">
      <c r="A26" s="291" t="s">
        <v>883</v>
      </c>
      <c r="B26" s="292" t="s">
        <v>884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6">
        <v>0</v>
      </c>
      <c r="S26" s="437">
        <v>0</v>
      </c>
    </row>
    <row r="27" spans="1:19" s="70" customFormat="1" ht="15.75" customHeight="1">
      <c r="A27" s="291" t="s">
        <v>885</v>
      </c>
      <c r="B27" s="292" t="s">
        <v>886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  <c r="H27" s="435">
        <v>0</v>
      </c>
      <c r="I27" s="435">
        <v>0</v>
      </c>
      <c r="J27" s="435">
        <v>0</v>
      </c>
      <c r="K27" s="435">
        <v>0</v>
      </c>
      <c r="L27" s="435">
        <v>0</v>
      </c>
      <c r="M27" s="435">
        <v>0</v>
      </c>
      <c r="N27" s="435">
        <v>0</v>
      </c>
      <c r="O27" s="435">
        <v>0</v>
      </c>
      <c r="P27" s="435">
        <v>0</v>
      </c>
      <c r="Q27" s="435">
        <v>0</v>
      </c>
      <c r="R27" s="436">
        <v>0</v>
      </c>
      <c r="S27" s="437">
        <v>0</v>
      </c>
    </row>
    <row r="28" spans="1:19" s="70" customFormat="1" ht="15.75" customHeight="1">
      <c r="A28" s="291" t="s">
        <v>887</v>
      </c>
      <c r="B28" s="292" t="s">
        <v>888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  <c r="H28" s="435">
        <v>0</v>
      </c>
      <c r="I28" s="435">
        <v>0</v>
      </c>
      <c r="J28" s="435">
        <v>0</v>
      </c>
      <c r="K28" s="435">
        <v>0</v>
      </c>
      <c r="L28" s="435">
        <v>0</v>
      </c>
      <c r="M28" s="435">
        <v>0</v>
      </c>
      <c r="N28" s="435">
        <v>0</v>
      </c>
      <c r="O28" s="435">
        <v>0</v>
      </c>
      <c r="P28" s="435">
        <v>0</v>
      </c>
      <c r="Q28" s="435">
        <v>0</v>
      </c>
      <c r="R28" s="436">
        <v>0</v>
      </c>
      <c r="S28" s="437">
        <v>0</v>
      </c>
    </row>
    <row r="29" spans="1:19" s="70" customFormat="1" ht="15.75" customHeight="1">
      <c r="A29" s="291" t="s">
        <v>889</v>
      </c>
      <c r="B29" s="292" t="s">
        <v>890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6">
        <v>0</v>
      </c>
      <c r="S29" s="437">
        <v>0</v>
      </c>
    </row>
    <row r="30" spans="1:19" s="70" customFormat="1" ht="15.75" customHeight="1">
      <c r="A30" s="291" t="s">
        <v>891</v>
      </c>
      <c r="B30" s="292" t="s">
        <v>892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6">
        <v>0</v>
      </c>
      <c r="S30" s="437">
        <v>0</v>
      </c>
    </row>
    <row r="31" spans="1:19" s="70" customFormat="1" ht="15.75" customHeight="1">
      <c r="A31" s="291" t="s">
        <v>893</v>
      </c>
      <c r="B31" s="292" t="s">
        <v>894</v>
      </c>
      <c r="C31" s="435">
        <v>0</v>
      </c>
      <c r="D31" s="435">
        <v>0</v>
      </c>
      <c r="E31" s="435">
        <v>0</v>
      </c>
      <c r="F31" s="435">
        <v>0</v>
      </c>
      <c r="G31" s="435">
        <v>0</v>
      </c>
      <c r="H31" s="435">
        <v>0</v>
      </c>
      <c r="I31" s="435">
        <v>0</v>
      </c>
      <c r="J31" s="435">
        <v>0</v>
      </c>
      <c r="K31" s="435">
        <v>0</v>
      </c>
      <c r="L31" s="435">
        <v>0</v>
      </c>
      <c r="M31" s="435">
        <v>0</v>
      </c>
      <c r="N31" s="435">
        <v>0</v>
      </c>
      <c r="O31" s="435">
        <v>0</v>
      </c>
      <c r="P31" s="435">
        <v>0</v>
      </c>
      <c r="Q31" s="435">
        <v>0</v>
      </c>
      <c r="R31" s="436">
        <v>0</v>
      </c>
      <c r="S31" s="437">
        <v>0</v>
      </c>
    </row>
    <row r="32" spans="1:19" s="70" customFormat="1" ht="15.75" customHeight="1">
      <c r="A32" s="291" t="s">
        <v>895</v>
      </c>
      <c r="B32" s="292" t="s">
        <v>896</v>
      </c>
      <c r="C32" s="435">
        <v>0</v>
      </c>
      <c r="D32" s="435">
        <v>0</v>
      </c>
      <c r="E32" s="435">
        <v>0</v>
      </c>
      <c r="F32" s="435">
        <v>0</v>
      </c>
      <c r="G32" s="435">
        <v>0</v>
      </c>
      <c r="H32" s="435">
        <v>0</v>
      </c>
      <c r="I32" s="435">
        <v>0</v>
      </c>
      <c r="J32" s="435">
        <v>0</v>
      </c>
      <c r="K32" s="435">
        <v>0</v>
      </c>
      <c r="L32" s="435">
        <v>0</v>
      </c>
      <c r="M32" s="435">
        <v>0</v>
      </c>
      <c r="N32" s="435">
        <v>0</v>
      </c>
      <c r="O32" s="435">
        <v>0</v>
      </c>
      <c r="P32" s="435">
        <v>0</v>
      </c>
      <c r="Q32" s="435">
        <v>0</v>
      </c>
      <c r="R32" s="436">
        <v>0</v>
      </c>
      <c r="S32" s="437">
        <v>0</v>
      </c>
    </row>
    <row r="33" spans="1:19" s="70" customFormat="1" ht="15.75" customHeight="1">
      <c r="A33" s="291" t="s">
        <v>897</v>
      </c>
      <c r="B33" s="292" t="s">
        <v>898</v>
      </c>
      <c r="C33" s="435">
        <v>0</v>
      </c>
      <c r="D33" s="435">
        <v>0</v>
      </c>
      <c r="E33" s="435">
        <v>0</v>
      </c>
      <c r="F33" s="435">
        <v>0</v>
      </c>
      <c r="G33" s="435">
        <v>0</v>
      </c>
      <c r="H33" s="435">
        <v>0</v>
      </c>
      <c r="I33" s="435">
        <v>0</v>
      </c>
      <c r="J33" s="435">
        <v>0</v>
      </c>
      <c r="K33" s="435">
        <v>0</v>
      </c>
      <c r="L33" s="435">
        <v>0</v>
      </c>
      <c r="M33" s="435">
        <v>0</v>
      </c>
      <c r="N33" s="435">
        <v>0</v>
      </c>
      <c r="O33" s="435">
        <v>0</v>
      </c>
      <c r="P33" s="435">
        <v>0</v>
      </c>
      <c r="Q33" s="435">
        <v>0</v>
      </c>
      <c r="R33" s="436">
        <v>0</v>
      </c>
      <c r="S33" s="437">
        <v>0</v>
      </c>
    </row>
    <row r="34" spans="1:19" s="70" customFormat="1" ht="15.75" customHeight="1">
      <c r="A34" s="291" t="s">
        <v>899</v>
      </c>
      <c r="B34" s="292" t="s">
        <v>900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  <c r="H34" s="435">
        <v>0</v>
      </c>
      <c r="I34" s="435">
        <v>0</v>
      </c>
      <c r="J34" s="435">
        <v>0</v>
      </c>
      <c r="K34" s="435">
        <v>0</v>
      </c>
      <c r="L34" s="435">
        <v>0</v>
      </c>
      <c r="M34" s="435">
        <v>0</v>
      </c>
      <c r="N34" s="435">
        <v>0</v>
      </c>
      <c r="O34" s="435">
        <v>0</v>
      </c>
      <c r="P34" s="435">
        <v>0</v>
      </c>
      <c r="Q34" s="435">
        <v>0</v>
      </c>
      <c r="R34" s="436">
        <v>0</v>
      </c>
      <c r="S34" s="437">
        <v>0</v>
      </c>
    </row>
    <row r="35" spans="1:19" s="70" customFormat="1" ht="15.75" customHeight="1">
      <c r="A35" s="291" t="s">
        <v>901</v>
      </c>
      <c r="B35" s="292" t="s">
        <v>902</v>
      </c>
      <c r="C35" s="435">
        <v>0</v>
      </c>
      <c r="D35" s="435">
        <v>0</v>
      </c>
      <c r="E35" s="435">
        <v>0</v>
      </c>
      <c r="F35" s="435">
        <v>0</v>
      </c>
      <c r="G35" s="435">
        <v>0</v>
      </c>
      <c r="H35" s="435">
        <v>0</v>
      </c>
      <c r="I35" s="435">
        <v>0</v>
      </c>
      <c r="J35" s="435">
        <v>0</v>
      </c>
      <c r="K35" s="435">
        <v>0</v>
      </c>
      <c r="L35" s="435">
        <v>0</v>
      </c>
      <c r="M35" s="435">
        <v>0</v>
      </c>
      <c r="N35" s="435">
        <v>0</v>
      </c>
      <c r="O35" s="435">
        <v>0</v>
      </c>
      <c r="P35" s="435">
        <v>0</v>
      </c>
      <c r="Q35" s="435">
        <v>0</v>
      </c>
      <c r="R35" s="436">
        <v>0</v>
      </c>
      <c r="S35" s="437">
        <v>0</v>
      </c>
    </row>
    <row r="36" spans="1:19" s="70" customFormat="1" ht="15.75" customHeight="1">
      <c r="A36" s="291" t="s">
        <v>903</v>
      </c>
      <c r="B36" s="292" t="s">
        <v>904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  <c r="H36" s="435">
        <v>0</v>
      </c>
      <c r="I36" s="435">
        <v>0</v>
      </c>
      <c r="J36" s="435">
        <v>0</v>
      </c>
      <c r="K36" s="435">
        <v>0</v>
      </c>
      <c r="L36" s="435">
        <v>0</v>
      </c>
      <c r="M36" s="435">
        <v>0</v>
      </c>
      <c r="N36" s="435">
        <v>0</v>
      </c>
      <c r="O36" s="435">
        <v>0</v>
      </c>
      <c r="P36" s="435">
        <v>0</v>
      </c>
      <c r="Q36" s="435">
        <v>0</v>
      </c>
      <c r="R36" s="436">
        <v>0</v>
      </c>
      <c r="S36" s="437">
        <v>0</v>
      </c>
    </row>
    <row r="37" spans="1:19" s="70" customFormat="1" ht="15.75" customHeight="1">
      <c r="A37" s="291" t="s">
        <v>905</v>
      </c>
      <c r="B37" s="292" t="s">
        <v>906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  <c r="H37" s="435">
        <v>0</v>
      </c>
      <c r="I37" s="435">
        <v>0</v>
      </c>
      <c r="J37" s="435">
        <v>0</v>
      </c>
      <c r="K37" s="435">
        <v>0</v>
      </c>
      <c r="L37" s="435">
        <v>0</v>
      </c>
      <c r="M37" s="435">
        <v>0</v>
      </c>
      <c r="N37" s="435">
        <v>0</v>
      </c>
      <c r="O37" s="435">
        <v>0</v>
      </c>
      <c r="P37" s="435">
        <v>0</v>
      </c>
      <c r="Q37" s="435">
        <v>0</v>
      </c>
      <c r="R37" s="436">
        <v>0</v>
      </c>
      <c r="S37" s="437">
        <v>0</v>
      </c>
    </row>
    <row r="38" spans="1:19" s="70" customFormat="1" ht="15.75" customHeight="1">
      <c r="A38" s="291" t="s">
        <v>907</v>
      </c>
      <c r="B38" s="293" t="s">
        <v>908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  <c r="H38" s="435">
        <v>0</v>
      </c>
      <c r="I38" s="435">
        <v>0</v>
      </c>
      <c r="J38" s="435">
        <v>0</v>
      </c>
      <c r="K38" s="435">
        <v>0</v>
      </c>
      <c r="L38" s="435">
        <v>0</v>
      </c>
      <c r="M38" s="435">
        <v>0</v>
      </c>
      <c r="N38" s="435">
        <v>0</v>
      </c>
      <c r="O38" s="435">
        <v>0</v>
      </c>
      <c r="P38" s="435">
        <v>0</v>
      </c>
      <c r="Q38" s="435">
        <v>0</v>
      </c>
      <c r="R38" s="436">
        <v>0</v>
      </c>
      <c r="S38" s="437">
        <v>0</v>
      </c>
    </row>
    <row r="39" spans="1:19" s="70" customFormat="1" ht="15.75" customHeight="1">
      <c r="A39" s="291" t="s">
        <v>909</v>
      </c>
      <c r="B39" s="293" t="s">
        <v>910</v>
      </c>
      <c r="C39" s="435">
        <v>0</v>
      </c>
      <c r="D39" s="435">
        <v>0</v>
      </c>
      <c r="E39" s="435">
        <v>0</v>
      </c>
      <c r="F39" s="435">
        <v>0</v>
      </c>
      <c r="G39" s="435">
        <v>0</v>
      </c>
      <c r="H39" s="435">
        <v>0</v>
      </c>
      <c r="I39" s="435">
        <v>0</v>
      </c>
      <c r="J39" s="435">
        <v>0</v>
      </c>
      <c r="K39" s="435">
        <v>0</v>
      </c>
      <c r="L39" s="435">
        <v>0</v>
      </c>
      <c r="M39" s="435">
        <v>0</v>
      </c>
      <c r="N39" s="435">
        <v>0</v>
      </c>
      <c r="O39" s="435">
        <v>0</v>
      </c>
      <c r="P39" s="435">
        <v>0</v>
      </c>
      <c r="Q39" s="435">
        <v>0</v>
      </c>
      <c r="R39" s="436">
        <v>0</v>
      </c>
      <c r="S39" s="437">
        <v>0</v>
      </c>
    </row>
    <row r="40" spans="1:19" s="70" customFormat="1" ht="15.75" customHeight="1">
      <c r="A40" s="291" t="s">
        <v>911</v>
      </c>
      <c r="B40" s="293" t="s">
        <v>912</v>
      </c>
      <c r="C40" s="435">
        <v>0</v>
      </c>
      <c r="D40" s="435">
        <v>0</v>
      </c>
      <c r="E40" s="435">
        <v>0</v>
      </c>
      <c r="F40" s="435">
        <v>0</v>
      </c>
      <c r="G40" s="435">
        <v>0</v>
      </c>
      <c r="H40" s="435">
        <v>0</v>
      </c>
      <c r="I40" s="435">
        <v>0</v>
      </c>
      <c r="J40" s="435">
        <v>0</v>
      </c>
      <c r="K40" s="435">
        <v>0</v>
      </c>
      <c r="L40" s="435">
        <v>0</v>
      </c>
      <c r="M40" s="435">
        <v>0</v>
      </c>
      <c r="N40" s="435">
        <v>0</v>
      </c>
      <c r="O40" s="435">
        <v>0</v>
      </c>
      <c r="P40" s="435">
        <v>0</v>
      </c>
      <c r="Q40" s="435">
        <v>0</v>
      </c>
      <c r="R40" s="436">
        <v>0</v>
      </c>
      <c r="S40" s="437">
        <v>0</v>
      </c>
    </row>
    <row r="41" spans="1:19" s="70" customFormat="1" ht="15.75" customHeight="1">
      <c r="A41" s="291" t="s">
        <v>913</v>
      </c>
      <c r="B41" s="293" t="s">
        <v>914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0</v>
      </c>
      <c r="J41" s="435">
        <v>0</v>
      </c>
      <c r="K41" s="435">
        <v>0</v>
      </c>
      <c r="L41" s="435">
        <v>0</v>
      </c>
      <c r="M41" s="435">
        <v>0</v>
      </c>
      <c r="N41" s="435">
        <v>0</v>
      </c>
      <c r="O41" s="435">
        <v>0</v>
      </c>
      <c r="P41" s="435">
        <v>0</v>
      </c>
      <c r="Q41" s="435">
        <v>0</v>
      </c>
      <c r="R41" s="436">
        <v>0</v>
      </c>
      <c r="S41" s="437">
        <v>0</v>
      </c>
    </row>
    <row r="42" spans="1:19" s="70" customFormat="1" ht="15.75" customHeight="1">
      <c r="A42" s="291" t="s">
        <v>915</v>
      </c>
      <c r="B42" s="293" t="s">
        <v>916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0</v>
      </c>
      <c r="J42" s="435">
        <v>0</v>
      </c>
      <c r="K42" s="435">
        <v>0</v>
      </c>
      <c r="L42" s="435">
        <v>0</v>
      </c>
      <c r="M42" s="435">
        <v>0</v>
      </c>
      <c r="N42" s="435">
        <v>0</v>
      </c>
      <c r="O42" s="435">
        <v>0</v>
      </c>
      <c r="P42" s="435">
        <v>0</v>
      </c>
      <c r="Q42" s="435">
        <v>0</v>
      </c>
      <c r="R42" s="436">
        <v>0</v>
      </c>
      <c r="S42" s="437">
        <v>0</v>
      </c>
    </row>
    <row r="43" spans="1:19" s="70" customFormat="1" ht="15.75" customHeight="1">
      <c r="A43" s="291" t="s">
        <v>917</v>
      </c>
      <c r="B43" s="293" t="s">
        <v>918</v>
      </c>
      <c r="C43" s="435">
        <v>0</v>
      </c>
      <c r="D43" s="435">
        <v>0</v>
      </c>
      <c r="E43" s="435">
        <v>0</v>
      </c>
      <c r="F43" s="435">
        <v>0</v>
      </c>
      <c r="G43" s="435">
        <v>0</v>
      </c>
      <c r="H43" s="435">
        <v>0</v>
      </c>
      <c r="I43" s="435">
        <v>0</v>
      </c>
      <c r="J43" s="435">
        <v>0</v>
      </c>
      <c r="K43" s="435">
        <v>0</v>
      </c>
      <c r="L43" s="435">
        <v>0</v>
      </c>
      <c r="M43" s="435">
        <v>0</v>
      </c>
      <c r="N43" s="435">
        <v>0</v>
      </c>
      <c r="O43" s="435">
        <v>0</v>
      </c>
      <c r="P43" s="435">
        <v>0</v>
      </c>
      <c r="Q43" s="435">
        <v>0</v>
      </c>
      <c r="R43" s="436">
        <v>0</v>
      </c>
      <c r="S43" s="437">
        <v>0</v>
      </c>
    </row>
    <row r="44" spans="1:19" s="70" customFormat="1" ht="15.75" customHeight="1">
      <c r="A44" s="245"/>
      <c r="B44" s="3" t="s">
        <v>19</v>
      </c>
      <c r="C44" s="435">
        <v>0</v>
      </c>
      <c r="D44" s="435">
        <v>0</v>
      </c>
      <c r="E44" s="435">
        <v>0</v>
      </c>
      <c r="F44" s="435">
        <v>0</v>
      </c>
      <c r="G44" s="435">
        <v>0</v>
      </c>
      <c r="H44" s="435">
        <v>0</v>
      </c>
      <c r="I44" s="435">
        <v>0</v>
      </c>
      <c r="J44" s="435">
        <v>0</v>
      </c>
      <c r="K44" s="435">
        <v>0</v>
      </c>
      <c r="L44" s="435">
        <v>0</v>
      </c>
      <c r="M44" s="435">
        <v>0</v>
      </c>
      <c r="N44" s="435">
        <v>0</v>
      </c>
      <c r="O44" s="435">
        <v>0</v>
      </c>
      <c r="P44" s="435">
        <v>0</v>
      </c>
      <c r="Q44" s="435">
        <v>0</v>
      </c>
      <c r="R44" s="436">
        <v>0</v>
      </c>
      <c r="S44" s="437">
        <v>0</v>
      </c>
    </row>
    <row r="45" spans="1:19" ht="15">
      <c r="A45" s="253" t="s">
        <v>506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15">
      <c r="A46" s="25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ht="15">
      <c r="A47" s="25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s="15" customFormat="1" ht="12.75">
      <c r="A48" s="14" t="s">
        <v>12</v>
      </c>
      <c r="G48" s="14"/>
      <c r="H48" s="14"/>
      <c r="K48" s="14"/>
      <c r="L48" s="14"/>
      <c r="M48" s="14"/>
      <c r="N48" s="14"/>
      <c r="O48" s="14"/>
      <c r="P48" s="14"/>
      <c r="Q48" s="14"/>
      <c r="R48" s="581" t="s">
        <v>13</v>
      </c>
      <c r="S48" s="581"/>
    </row>
    <row r="49" spans="10:19" s="15" customFormat="1" ht="12.75" customHeight="1">
      <c r="J49" s="14"/>
      <c r="K49" s="810" t="s">
        <v>14</v>
      </c>
      <c r="L49" s="810"/>
      <c r="M49" s="810"/>
      <c r="N49" s="810"/>
      <c r="O49" s="810"/>
      <c r="P49" s="810"/>
      <c r="Q49" s="810"/>
      <c r="R49" s="810"/>
      <c r="S49" s="810"/>
    </row>
    <row r="50" spans="10:19" s="15" customFormat="1" ht="12.75" customHeight="1">
      <c r="J50" s="810" t="s">
        <v>89</v>
      </c>
      <c r="K50" s="810"/>
      <c r="L50" s="810"/>
      <c r="M50" s="810"/>
      <c r="N50" s="810"/>
      <c r="O50" s="810"/>
      <c r="P50" s="810"/>
      <c r="Q50" s="810"/>
      <c r="R50" s="810"/>
      <c r="S50" s="810"/>
    </row>
    <row r="51" spans="1:19" s="15" customFormat="1" ht="12.75">
      <c r="A51" s="14"/>
      <c r="B51" s="14"/>
      <c r="K51" s="14"/>
      <c r="L51" s="14"/>
      <c r="M51" s="14"/>
      <c r="N51" s="14"/>
      <c r="O51" s="14"/>
      <c r="P51" s="14"/>
      <c r="Q51" s="580" t="s">
        <v>86</v>
      </c>
      <c r="R51" s="580"/>
      <c r="S51" s="580"/>
    </row>
  </sheetData>
  <sheetProtection/>
  <mergeCells count="14">
    <mergeCell ref="A8:A9"/>
    <mergeCell ref="B8:B9"/>
    <mergeCell ref="C8:F8"/>
    <mergeCell ref="G8:J8"/>
    <mergeCell ref="K8:N8"/>
    <mergeCell ref="Q51:S51"/>
    <mergeCell ref="J50:S50"/>
    <mergeCell ref="S8:S9"/>
    <mergeCell ref="O8:R8"/>
    <mergeCell ref="Q1:R1"/>
    <mergeCell ref="B4:T4"/>
    <mergeCell ref="R48:S48"/>
    <mergeCell ref="K49:S49"/>
    <mergeCell ref="G2:M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zoomScale="90" zoomScaleNormal="90" zoomScaleSheetLayoutView="100" zoomScalePageLayoutView="0" workbookViewId="0" topLeftCell="L1">
      <selection activeCell="Q9" sqref="Q9"/>
    </sheetView>
  </sheetViews>
  <sheetFormatPr defaultColWidth="9.140625" defaultRowHeight="12.75"/>
  <cols>
    <col min="1" max="1" width="9.140625" style="474" customWidth="1"/>
    <col min="2" max="2" width="24.57421875" style="474" bestFit="1" customWidth="1"/>
    <col min="3" max="3" width="7.140625" style="474" customWidth="1"/>
    <col min="4" max="4" width="6.8515625" style="474" customWidth="1"/>
    <col min="5" max="5" width="7.421875" style="474" customWidth="1"/>
    <col min="6" max="6" width="9.140625" style="474" customWidth="1"/>
    <col min="7" max="7" width="7.421875" style="474" customWidth="1"/>
    <col min="8" max="9" width="7.00390625" style="474" customWidth="1"/>
    <col min="10" max="10" width="7.140625" style="474" customWidth="1"/>
    <col min="11" max="11" width="6.8515625" style="474" customWidth="1"/>
    <col min="12" max="12" width="9.7109375" style="474" customWidth="1"/>
    <col min="13" max="14" width="6.8515625" style="474" customWidth="1"/>
    <col min="15" max="15" width="7.00390625" style="474" customWidth="1"/>
    <col min="16" max="16" width="7.28125" style="474" customWidth="1"/>
    <col min="17" max="19" width="7.421875" style="474" customWidth="1"/>
    <col min="20" max="20" width="7.8515625" style="474" customWidth="1"/>
    <col min="21" max="21" width="9.7109375" style="474" customWidth="1"/>
    <col min="22" max="22" width="12.8515625" style="474" customWidth="1"/>
    <col min="23" max="23" width="9.00390625" style="474" bestFit="1" customWidth="1"/>
    <col min="24" max="24" width="10.7109375" style="474" bestFit="1" customWidth="1"/>
    <col min="25" max="25" width="10.57421875" style="474" bestFit="1" customWidth="1"/>
    <col min="26" max="26" width="6.140625" style="474" bestFit="1" customWidth="1"/>
    <col min="27" max="27" width="6.57421875" style="474" bestFit="1" customWidth="1"/>
    <col min="28" max="28" width="10.57421875" style="474" customWidth="1"/>
    <col min="29" max="29" width="11.140625" style="474" customWidth="1"/>
    <col min="30" max="30" width="10.7109375" style="474" bestFit="1" customWidth="1"/>
    <col min="31" max="31" width="10.57421875" style="474" bestFit="1" customWidth="1"/>
    <col min="32" max="32" width="8.7109375" style="474" customWidth="1"/>
    <col min="33" max="16384" width="9.140625" style="474" customWidth="1"/>
  </cols>
  <sheetData>
    <row r="1" spans="3:34" s="300" customFormat="1" ht="15.75">
      <c r="C1" s="301"/>
      <c r="D1" s="301"/>
      <c r="E1" s="301"/>
      <c r="F1" s="301"/>
      <c r="G1" s="301"/>
      <c r="H1" s="301"/>
      <c r="I1" s="301"/>
      <c r="J1" s="301"/>
      <c r="K1" s="485" t="s">
        <v>0</v>
      </c>
      <c r="L1" s="485"/>
      <c r="M1" s="485"/>
      <c r="N1" s="301"/>
      <c r="AA1" s="369"/>
      <c r="AB1" s="369"/>
      <c r="AC1" s="369"/>
      <c r="AD1" s="369"/>
      <c r="AE1" s="921" t="s">
        <v>558</v>
      </c>
      <c r="AF1" s="921"/>
      <c r="AG1" s="921"/>
      <c r="AH1" s="921"/>
    </row>
    <row r="2" spans="5:22" s="300" customFormat="1" ht="20.25">
      <c r="E2" s="708" t="s">
        <v>656</v>
      </c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</row>
    <row r="3" spans="10:22" s="300" customFormat="1" ht="20.25"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</row>
    <row r="4" spans="3:33" ht="15.75">
      <c r="C4" s="736" t="s">
        <v>748</v>
      </c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366"/>
      <c r="Y4" s="366"/>
      <c r="Z4" s="360"/>
      <c r="AA4" s="360"/>
      <c r="AB4" s="360"/>
      <c r="AC4" s="360"/>
      <c r="AD4" s="360"/>
      <c r="AE4" s="360"/>
      <c r="AF4" s="485"/>
      <c r="AG4" s="485"/>
    </row>
    <row r="5" spans="3:33" ht="15">
      <c r="C5" s="475"/>
      <c r="D5" s="475"/>
      <c r="E5" s="475"/>
      <c r="F5" s="475"/>
      <c r="G5" s="475"/>
      <c r="H5" s="475"/>
      <c r="I5" s="475"/>
      <c r="J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2" ht="15">
      <c r="A6" s="486" t="s">
        <v>919</v>
      </c>
      <c r="B6" s="486"/>
    </row>
    <row r="7" ht="15">
      <c r="B7" s="476"/>
    </row>
    <row r="8" spans="1:32" s="479" customFormat="1" ht="41.25" customHeight="1">
      <c r="A8" s="713" t="s">
        <v>2</v>
      </c>
      <c r="B8" s="914" t="s">
        <v>3</v>
      </c>
      <c r="C8" s="911" t="s">
        <v>113</v>
      </c>
      <c r="D8" s="911"/>
      <c r="E8" s="911"/>
      <c r="F8" s="911"/>
      <c r="G8" s="911"/>
      <c r="H8" s="911"/>
      <c r="I8" s="908" t="s">
        <v>699</v>
      </c>
      <c r="J8" s="909"/>
      <c r="K8" s="909"/>
      <c r="L8" s="909"/>
      <c r="M8" s="909"/>
      <c r="N8" s="912"/>
      <c r="O8" s="908" t="s">
        <v>201</v>
      </c>
      <c r="P8" s="909"/>
      <c r="Q8" s="909"/>
      <c r="R8" s="909"/>
      <c r="S8" s="909"/>
      <c r="T8" s="912"/>
      <c r="U8" s="911" t="s">
        <v>112</v>
      </c>
      <c r="V8" s="911"/>
      <c r="W8" s="911"/>
      <c r="X8" s="911"/>
      <c r="Y8" s="911"/>
      <c r="Z8" s="911"/>
      <c r="AA8" s="922" t="s">
        <v>240</v>
      </c>
      <c r="AB8" s="923"/>
      <c r="AC8" s="923"/>
      <c r="AD8" s="923"/>
      <c r="AE8" s="923"/>
      <c r="AF8" s="924"/>
    </row>
    <row r="9" spans="1:32" s="482" customFormat="1" ht="61.5" customHeight="1">
      <c r="A9" s="713"/>
      <c r="B9" s="915"/>
      <c r="C9" s="487" t="s">
        <v>956</v>
      </c>
      <c r="D9" s="487" t="s">
        <v>101</v>
      </c>
      <c r="E9" s="487" t="s">
        <v>102</v>
      </c>
      <c r="F9" s="487" t="s">
        <v>370</v>
      </c>
      <c r="G9" s="487" t="s">
        <v>241</v>
      </c>
      <c r="H9" s="487" t="s">
        <v>19</v>
      </c>
      <c r="I9" s="487" t="s">
        <v>97</v>
      </c>
      <c r="J9" s="487" t="s">
        <v>101</v>
      </c>
      <c r="K9" s="487" t="s">
        <v>102</v>
      </c>
      <c r="L9" s="487" t="s">
        <v>370</v>
      </c>
      <c r="M9" s="487" t="s">
        <v>241</v>
      </c>
      <c r="N9" s="487" t="s">
        <v>19</v>
      </c>
      <c r="O9" s="487" t="s">
        <v>97</v>
      </c>
      <c r="P9" s="487" t="s">
        <v>101</v>
      </c>
      <c r="Q9" s="487" t="s">
        <v>102</v>
      </c>
      <c r="R9" s="487" t="s">
        <v>370</v>
      </c>
      <c r="S9" s="487" t="s">
        <v>241</v>
      </c>
      <c r="T9" s="487" t="s">
        <v>19</v>
      </c>
      <c r="U9" s="487" t="s">
        <v>242</v>
      </c>
      <c r="V9" s="487" t="s">
        <v>243</v>
      </c>
      <c r="W9" s="487" t="s">
        <v>244</v>
      </c>
      <c r="X9" s="487" t="s">
        <v>370</v>
      </c>
      <c r="Y9" s="487" t="s">
        <v>241</v>
      </c>
      <c r="Z9" s="487" t="s">
        <v>93</v>
      </c>
      <c r="AA9" s="487" t="s">
        <v>97</v>
      </c>
      <c r="AB9" s="487" t="s">
        <v>101</v>
      </c>
      <c r="AC9" s="487" t="s">
        <v>244</v>
      </c>
      <c r="AD9" s="487" t="s">
        <v>370</v>
      </c>
      <c r="AE9" s="487" t="s">
        <v>241</v>
      </c>
      <c r="AF9" s="487" t="s">
        <v>19</v>
      </c>
    </row>
    <row r="10" spans="1:32" s="490" customFormat="1" ht="15.75" customHeight="1">
      <c r="A10" s="348">
        <v>1</v>
      </c>
      <c r="B10" s="488">
        <v>2</v>
      </c>
      <c r="C10" s="488">
        <v>3</v>
      </c>
      <c r="D10" s="489">
        <v>4</v>
      </c>
      <c r="E10" s="489">
        <v>5</v>
      </c>
      <c r="F10" s="489">
        <v>6</v>
      </c>
      <c r="G10" s="489">
        <v>7</v>
      </c>
      <c r="H10" s="489">
        <v>9</v>
      </c>
      <c r="I10" s="489">
        <v>10</v>
      </c>
      <c r="J10" s="489">
        <v>11</v>
      </c>
      <c r="K10" s="489">
        <v>12</v>
      </c>
      <c r="L10" s="489">
        <v>13</v>
      </c>
      <c r="M10" s="489">
        <v>14</v>
      </c>
      <c r="N10" s="489">
        <v>16</v>
      </c>
      <c r="O10" s="489">
        <v>17</v>
      </c>
      <c r="P10" s="489">
        <v>18</v>
      </c>
      <c r="Q10" s="489">
        <v>19</v>
      </c>
      <c r="R10" s="489">
        <v>20</v>
      </c>
      <c r="S10" s="489">
        <v>21</v>
      </c>
      <c r="T10" s="489">
        <v>23</v>
      </c>
      <c r="U10" s="489">
        <v>24</v>
      </c>
      <c r="V10" s="489">
        <v>25</v>
      </c>
      <c r="W10" s="489">
        <v>26</v>
      </c>
      <c r="X10" s="489">
        <v>27</v>
      </c>
      <c r="Y10" s="489">
        <v>28</v>
      </c>
      <c r="Z10" s="489">
        <v>30</v>
      </c>
      <c r="AA10" s="489">
        <v>31</v>
      </c>
      <c r="AB10" s="489">
        <v>32</v>
      </c>
      <c r="AC10" s="489">
        <v>33</v>
      </c>
      <c r="AD10" s="489">
        <v>34</v>
      </c>
      <c r="AE10" s="489">
        <v>35</v>
      </c>
      <c r="AF10" s="489">
        <v>37</v>
      </c>
    </row>
    <row r="11" spans="1:32" s="490" customFormat="1" ht="15.75" customHeight="1">
      <c r="A11" s="295" t="s">
        <v>273</v>
      </c>
      <c r="B11" s="296" t="s">
        <v>868</v>
      </c>
      <c r="C11" s="491">
        <v>1877</v>
      </c>
      <c r="D11" s="492">
        <v>259</v>
      </c>
      <c r="E11" s="492" t="s">
        <v>7</v>
      </c>
      <c r="F11" s="492">
        <v>4</v>
      </c>
      <c r="G11" s="492" t="s">
        <v>7</v>
      </c>
      <c r="H11" s="492">
        <f>SUM(C11:G11)</f>
        <v>2140</v>
      </c>
      <c r="I11" s="492">
        <v>280</v>
      </c>
      <c r="J11" s="492">
        <v>0</v>
      </c>
      <c r="K11" s="492">
        <v>2</v>
      </c>
      <c r="L11" s="492">
        <v>0</v>
      </c>
      <c r="M11" s="492">
        <v>2288</v>
      </c>
      <c r="N11" s="492">
        <v>0</v>
      </c>
      <c r="O11" s="492">
        <v>0</v>
      </c>
      <c r="P11" s="492">
        <v>0</v>
      </c>
      <c r="Q11" s="492">
        <v>0</v>
      </c>
      <c r="R11" s="492">
        <v>0</v>
      </c>
      <c r="S11" s="492">
        <v>0</v>
      </c>
      <c r="T11" s="492">
        <v>0</v>
      </c>
      <c r="U11" s="492">
        <v>0</v>
      </c>
      <c r="V11" s="492">
        <v>0</v>
      </c>
      <c r="W11" s="492">
        <v>0</v>
      </c>
      <c r="X11" s="492">
        <v>0</v>
      </c>
      <c r="Y11" s="492">
        <v>0</v>
      </c>
      <c r="Z11" s="492">
        <v>0</v>
      </c>
      <c r="AA11" s="492">
        <v>0</v>
      </c>
      <c r="AB11" s="492">
        <v>0</v>
      </c>
      <c r="AC11" s="492">
        <v>0</v>
      </c>
      <c r="AD11" s="492">
        <v>0</v>
      </c>
      <c r="AE11" s="492">
        <v>0</v>
      </c>
      <c r="AF11" s="495">
        <v>0</v>
      </c>
    </row>
    <row r="12" spans="1:32" s="490" customFormat="1" ht="15.75" customHeight="1">
      <c r="A12" s="295" t="s">
        <v>274</v>
      </c>
      <c r="B12" s="296" t="s">
        <v>869</v>
      </c>
      <c r="C12" s="491">
        <v>2474</v>
      </c>
      <c r="D12" s="492">
        <v>406</v>
      </c>
      <c r="E12" s="492" t="s">
        <v>7</v>
      </c>
      <c r="F12" s="492">
        <v>11</v>
      </c>
      <c r="G12" s="492" t="s">
        <v>7</v>
      </c>
      <c r="H12" s="492">
        <f aca="true" t="shared" si="0" ref="H12:H43">SUM(C12:G12)</f>
        <v>2891</v>
      </c>
      <c r="I12" s="492">
        <v>595</v>
      </c>
      <c r="J12" s="492">
        <v>0</v>
      </c>
      <c r="K12" s="492">
        <v>13</v>
      </c>
      <c r="L12" s="492">
        <v>0</v>
      </c>
      <c r="M12" s="492">
        <v>3327</v>
      </c>
      <c r="N12" s="492">
        <v>0</v>
      </c>
      <c r="O12" s="492">
        <v>0</v>
      </c>
      <c r="P12" s="492">
        <v>0</v>
      </c>
      <c r="Q12" s="492">
        <v>0</v>
      </c>
      <c r="R12" s="492">
        <v>0</v>
      </c>
      <c r="S12" s="492">
        <v>0</v>
      </c>
      <c r="T12" s="492">
        <v>0</v>
      </c>
      <c r="U12" s="492">
        <v>0</v>
      </c>
      <c r="V12" s="492">
        <v>0</v>
      </c>
      <c r="W12" s="492">
        <v>0</v>
      </c>
      <c r="X12" s="492">
        <v>0</v>
      </c>
      <c r="Y12" s="492">
        <v>0</v>
      </c>
      <c r="Z12" s="492">
        <v>0</v>
      </c>
      <c r="AA12" s="492">
        <v>0</v>
      </c>
      <c r="AB12" s="492">
        <v>0</v>
      </c>
      <c r="AC12" s="492">
        <v>0</v>
      </c>
      <c r="AD12" s="492">
        <v>0</v>
      </c>
      <c r="AE12" s="492">
        <v>0</v>
      </c>
      <c r="AF12" s="495">
        <v>0</v>
      </c>
    </row>
    <row r="13" spans="1:32" s="490" customFormat="1" ht="15.75" customHeight="1">
      <c r="A13" s="295" t="s">
        <v>275</v>
      </c>
      <c r="B13" s="296" t="s">
        <v>870</v>
      </c>
      <c r="C13" s="491">
        <v>1051</v>
      </c>
      <c r="D13" s="492">
        <v>263</v>
      </c>
      <c r="E13" s="492" t="s">
        <v>7</v>
      </c>
      <c r="F13" s="492">
        <v>3</v>
      </c>
      <c r="G13" s="492" t="s">
        <v>7</v>
      </c>
      <c r="H13" s="492">
        <f t="shared" si="0"/>
        <v>1317</v>
      </c>
      <c r="I13" s="492">
        <v>315</v>
      </c>
      <c r="J13" s="492">
        <v>0</v>
      </c>
      <c r="K13" s="492">
        <v>3</v>
      </c>
      <c r="L13" s="492">
        <v>0</v>
      </c>
      <c r="M13" s="492">
        <v>1492</v>
      </c>
      <c r="N13" s="492">
        <v>0</v>
      </c>
      <c r="O13" s="492">
        <v>0</v>
      </c>
      <c r="P13" s="492">
        <v>0</v>
      </c>
      <c r="Q13" s="492">
        <v>0</v>
      </c>
      <c r="R13" s="492">
        <v>0</v>
      </c>
      <c r="S13" s="492">
        <v>0</v>
      </c>
      <c r="T13" s="492">
        <v>0</v>
      </c>
      <c r="U13" s="492">
        <v>0</v>
      </c>
      <c r="V13" s="492">
        <v>0</v>
      </c>
      <c r="W13" s="492">
        <v>0</v>
      </c>
      <c r="X13" s="492">
        <v>0</v>
      </c>
      <c r="Y13" s="492">
        <v>0</v>
      </c>
      <c r="Z13" s="492">
        <v>0</v>
      </c>
      <c r="AA13" s="492">
        <v>0</v>
      </c>
      <c r="AB13" s="492">
        <v>0</v>
      </c>
      <c r="AC13" s="492">
        <v>0</v>
      </c>
      <c r="AD13" s="492">
        <v>0</v>
      </c>
      <c r="AE13" s="492">
        <v>0</v>
      </c>
      <c r="AF13" s="495">
        <v>0</v>
      </c>
    </row>
    <row r="14" spans="1:32" s="490" customFormat="1" ht="15.75" customHeight="1">
      <c r="A14" s="295" t="s">
        <v>276</v>
      </c>
      <c r="B14" s="296" t="s">
        <v>871</v>
      </c>
      <c r="C14" s="491">
        <v>2461</v>
      </c>
      <c r="D14" s="492">
        <v>233</v>
      </c>
      <c r="E14" s="492" t="s">
        <v>7</v>
      </c>
      <c r="F14" s="492">
        <v>5</v>
      </c>
      <c r="G14" s="492" t="s">
        <v>7</v>
      </c>
      <c r="H14" s="492">
        <f t="shared" si="0"/>
        <v>2699</v>
      </c>
      <c r="I14" s="492">
        <v>322</v>
      </c>
      <c r="J14" s="492">
        <v>0</v>
      </c>
      <c r="K14" s="492">
        <v>2</v>
      </c>
      <c r="L14" s="492">
        <v>25</v>
      </c>
      <c r="M14" s="492">
        <v>2917</v>
      </c>
      <c r="N14" s="492">
        <v>0</v>
      </c>
      <c r="O14" s="492">
        <v>0</v>
      </c>
      <c r="P14" s="492">
        <v>0</v>
      </c>
      <c r="Q14" s="492">
        <v>0</v>
      </c>
      <c r="R14" s="492">
        <v>0</v>
      </c>
      <c r="S14" s="492">
        <v>0</v>
      </c>
      <c r="T14" s="492">
        <v>0</v>
      </c>
      <c r="U14" s="492">
        <v>0</v>
      </c>
      <c r="V14" s="492">
        <v>0</v>
      </c>
      <c r="W14" s="492">
        <v>0</v>
      </c>
      <c r="X14" s="492">
        <v>0</v>
      </c>
      <c r="Y14" s="492">
        <v>0</v>
      </c>
      <c r="Z14" s="492">
        <v>0</v>
      </c>
      <c r="AA14" s="492">
        <v>0</v>
      </c>
      <c r="AB14" s="492">
        <v>0</v>
      </c>
      <c r="AC14" s="492">
        <v>0</v>
      </c>
      <c r="AD14" s="492">
        <v>0</v>
      </c>
      <c r="AE14" s="492">
        <v>0</v>
      </c>
      <c r="AF14" s="495">
        <v>0</v>
      </c>
    </row>
    <row r="15" spans="1:32" s="490" customFormat="1" ht="15.75" customHeight="1">
      <c r="A15" s="295" t="s">
        <v>277</v>
      </c>
      <c r="B15" s="296" t="s">
        <v>872</v>
      </c>
      <c r="C15" s="491">
        <v>955</v>
      </c>
      <c r="D15" s="492">
        <v>216</v>
      </c>
      <c r="E15" s="492" t="s">
        <v>7</v>
      </c>
      <c r="F15" s="492">
        <v>4</v>
      </c>
      <c r="G15" s="492" t="s">
        <v>7</v>
      </c>
      <c r="H15" s="492">
        <f t="shared" si="0"/>
        <v>1175</v>
      </c>
      <c r="I15" s="492">
        <v>210</v>
      </c>
      <c r="J15" s="492">
        <v>0</v>
      </c>
      <c r="K15" s="492">
        <v>4</v>
      </c>
      <c r="L15" s="492">
        <v>0</v>
      </c>
      <c r="M15" s="492">
        <v>1218</v>
      </c>
      <c r="N15" s="492">
        <v>0</v>
      </c>
      <c r="O15" s="492">
        <v>0</v>
      </c>
      <c r="P15" s="492">
        <v>0</v>
      </c>
      <c r="Q15" s="492">
        <v>0</v>
      </c>
      <c r="R15" s="492">
        <v>0</v>
      </c>
      <c r="S15" s="492">
        <v>0</v>
      </c>
      <c r="T15" s="492">
        <v>0</v>
      </c>
      <c r="U15" s="492">
        <v>0</v>
      </c>
      <c r="V15" s="492">
        <v>0</v>
      </c>
      <c r="W15" s="492">
        <v>0</v>
      </c>
      <c r="X15" s="492">
        <v>0</v>
      </c>
      <c r="Y15" s="492">
        <v>0</v>
      </c>
      <c r="Z15" s="492">
        <v>0</v>
      </c>
      <c r="AA15" s="492">
        <v>0</v>
      </c>
      <c r="AB15" s="492">
        <v>0</v>
      </c>
      <c r="AC15" s="492">
        <v>0</v>
      </c>
      <c r="AD15" s="492">
        <v>0</v>
      </c>
      <c r="AE15" s="492">
        <v>0</v>
      </c>
      <c r="AF15" s="495">
        <v>0</v>
      </c>
    </row>
    <row r="16" spans="1:32" s="490" customFormat="1" ht="15.75" customHeight="1">
      <c r="A16" s="295" t="s">
        <v>278</v>
      </c>
      <c r="B16" s="296" t="s">
        <v>873</v>
      </c>
      <c r="C16" s="491">
        <v>1301</v>
      </c>
      <c r="D16" s="492">
        <v>150</v>
      </c>
      <c r="E16" s="492" t="s">
        <v>7</v>
      </c>
      <c r="F16" s="492">
        <v>7</v>
      </c>
      <c r="G16" s="492" t="s">
        <v>7</v>
      </c>
      <c r="H16" s="492">
        <f t="shared" si="0"/>
        <v>1458</v>
      </c>
      <c r="I16" s="492">
        <v>238</v>
      </c>
      <c r="J16" s="492">
        <v>0</v>
      </c>
      <c r="K16" s="492">
        <v>7</v>
      </c>
      <c r="L16" s="492">
        <v>0</v>
      </c>
      <c r="M16" s="492">
        <v>1649</v>
      </c>
      <c r="N16" s="492">
        <v>0</v>
      </c>
      <c r="O16" s="492">
        <v>0</v>
      </c>
      <c r="P16" s="492">
        <v>0</v>
      </c>
      <c r="Q16" s="492">
        <v>0</v>
      </c>
      <c r="R16" s="492">
        <v>0</v>
      </c>
      <c r="S16" s="492">
        <v>0</v>
      </c>
      <c r="T16" s="492">
        <v>0</v>
      </c>
      <c r="U16" s="492">
        <v>0</v>
      </c>
      <c r="V16" s="492">
        <v>0</v>
      </c>
      <c r="W16" s="492">
        <v>0</v>
      </c>
      <c r="X16" s="492">
        <v>0</v>
      </c>
      <c r="Y16" s="492">
        <v>0</v>
      </c>
      <c r="Z16" s="492">
        <v>0</v>
      </c>
      <c r="AA16" s="492">
        <v>0</v>
      </c>
      <c r="AB16" s="492">
        <v>0</v>
      </c>
      <c r="AC16" s="492">
        <v>0</v>
      </c>
      <c r="AD16" s="492">
        <v>0</v>
      </c>
      <c r="AE16" s="492">
        <v>0</v>
      </c>
      <c r="AF16" s="495">
        <v>0</v>
      </c>
    </row>
    <row r="17" spans="1:32" s="490" customFormat="1" ht="15.75" customHeight="1">
      <c r="A17" s="295" t="s">
        <v>279</v>
      </c>
      <c r="B17" s="296" t="s">
        <v>874</v>
      </c>
      <c r="C17" s="491">
        <v>1536</v>
      </c>
      <c r="D17" s="492">
        <v>423</v>
      </c>
      <c r="E17" s="492" t="s">
        <v>7</v>
      </c>
      <c r="F17" s="492">
        <v>4</v>
      </c>
      <c r="G17" s="492" t="s">
        <v>7</v>
      </c>
      <c r="H17" s="492">
        <f t="shared" si="0"/>
        <v>1963</v>
      </c>
      <c r="I17" s="492">
        <v>430</v>
      </c>
      <c r="J17" s="492">
        <v>0</v>
      </c>
      <c r="K17" s="492">
        <v>4</v>
      </c>
      <c r="L17" s="492">
        <v>0</v>
      </c>
      <c r="M17" s="492">
        <v>2103</v>
      </c>
      <c r="N17" s="492">
        <v>0</v>
      </c>
      <c r="O17" s="492">
        <v>0</v>
      </c>
      <c r="P17" s="492">
        <v>0</v>
      </c>
      <c r="Q17" s="492">
        <v>0</v>
      </c>
      <c r="R17" s="492">
        <v>0</v>
      </c>
      <c r="S17" s="492">
        <v>0</v>
      </c>
      <c r="T17" s="492">
        <v>0</v>
      </c>
      <c r="U17" s="492">
        <v>0</v>
      </c>
      <c r="V17" s="492">
        <v>0</v>
      </c>
      <c r="W17" s="492">
        <v>0</v>
      </c>
      <c r="X17" s="492">
        <v>0</v>
      </c>
      <c r="Y17" s="492">
        <v>0</v>
      </c>
      <c r="Z17" s="492">
        <v>0</v>
      </c>
      <c r="AA17" s="492">
        <v>0</v>
      </c>
      <c r="AB17" s="492">
        <v>0</v>
      </c>
      <c r="AC17" s="492">
        <v>0</v>
      </c>
      <c r="AD17" s="492">
        <v>0</v>
      </c>
      <c r="AE17" s="492">
        <v>0</v>
      </c>
      <c r="AF17" s="495">
        <v>0</v>
      </c>
    </row>
    <row r="18" spans="1:32" s="490" customFormat="1" ht="15.75" customHeight="1">
      <c r="A18" s="295" t="s">
        <v>280</v>
      </c>
      <c r="B18" s="296" t="s">
        <v>875</v>
      </c>
      <c r="C18" s="491">
        <v>2245</v>
      </c>
      <c r="D18" s="492">
        <v>666</v>
      </c>
      <c r="E18" s="492" t="s">
        <v>7</v>
      </c>
      <c r="F18" s="492">
        <v>13</v>
      </c>
      <c r="G18" s="492" t="s">
        <v>7</v>
      </c>
      <c r="H18" s="492">
        <f t="shared" si="0"/>
        <v>2924</v>
      </c>
      <c r="I18" s="492">
        <v>802</v>
      </c>
      <c r="J18" s="492">
        <v>0</v>
      </c>
      <c r="K18" s="492">
        <v>15</v>
      </c>
      <c r="L18" s="492">
        <v>42</v>
      </c>
      <c r="M18" s="492">
        <v>3691</v>
      </c>
      <c r="N18" s="492">
        <v>0</v>
      </c>
      <c r="O18" s="492">
        <v>0</v>
      </c>
      <c r="P18" s="492">
        <v>0</v>
      </c>
      <c r="Q18" s="492">
        <v>0</v>
      </c>
      <c r="R18" s="492">
        <v>0</v>
      </c>
      <c r="S18" s="492">
        <v>0</v>
      </c>
      <c r="T18" s="492">
        <v>0</v>
      </c>
      <c r="U18" s="492">
        <v>0</v>
      </c>
      <c r="V18" s="492">
        <v>0</v>
      </c>
      <c r="W18" s="492">
        <v>0</v>
      </c>
      <c r="X18" s="492">
        <v>0</v>
      </c>
      <c r="Y18" s="492">
        <v>0</v>
      </c>
      <c r="Z18" s="492">
        <v>0</v>
      </c>
      <c r="AA18" s="492">
        <v>0</v>
      </c>
      <c r="AB18" s="492">
        <v>0</v>
      </c>
      <c r="AC18" s="492">
        <v>0</v>
      </c>
      <c r="AD18" s="492">
        <v>0</v>
      </c>
      <c r="AE18" s="492">
        <v>0</v>
      </c>
      <c r="AF18" s="495">
        <v>0</v>
      </c>
    </row>
    <row r="19" spans="1:32" s="490" customFormat="1" ht="15.75" customHeight="1">
      <c r="A19" s="295" t="s">
        <v>299</v>
      </c>
      <c r="B19" s="296" t="s">
        <v>876</v>
      </c>
      <c r="C19" s="491">
        <v>1858</v>
      </c>
      <c r="D19" s="492">
        <v>95</v>
      </c>
      <c r="E19" s="492" t="s">
        <v>7</v>
      </c>
      <c r="F19" s="492">
        <v>5</v>
      </c>
      <c r="G19" s="492" t="s">
        <v>7</v>
      </c>
      <c r="H19" s="492">
        <f t="shared" si="0"/>
        <v>1958</v>
      </c>
      <c r="I19" s="492">
        <v>220</v>
      </c>
      <c r="J19" s="492">
        <v>0</v>
      </c>
      <c r="K19" s="492">
        <v>5</v>
      </c>
      <c r="L19" s="492">
        <v>0</v>
      </c>
      <c r="M19" s="492">
        <v>2269</v>
      </c>
      <c r="N19" s="492">
        <v>0</v>
      </c>
      <c r="O19" s="492">
        <v>0</v>
      </c>
      <c r="P19" s="492">
        <v>0</v>
      </c>
      <c r="Q19" s="492">
        <v>0</v>
      </c>
      <c r="R19" s="492">
        <v>0</v>
      </c>
      <c r="S19" s="492">
        <v>0</v>
      </c>
      <c r="T19" s="492">
        <v>0</v>
      </c>
      <c r="U19" s="492">
        <v>0</v>
      </c>
      <c r="V19" s="492">
        <v>0</v>
      </c>
      <c r="W19" s="492">
        <v>0</v>
      </c>
      <c r="X19" s="492">
        <v>0</v>
      </c>
      <c r="Y19" s="492">
        <v>0</v>
      </c>
      <c r="Z19" s="492">
        <v>0</v>
      </c>
      <c r="AA19" s="492">
        <v>0</v>
      </c>
      <c r="AB19" s="492">
        <v>0</v>
      </c>
      <c r="AC19" s="492">
        <v>0</v>
      </c>
      <c r="AD19" s="492">
        <v>0</v>
      </c>
      <c r="AE19" s="492">
        <v>0</v>
      </c>
      <c r="AF19" s="495">
        <v>0</v>
      </c>
    </row>
    <row r="20" spans="1:32" s="490" customFormat="1" ht="15.75" customHeight="1">
      <c r="A20" s="295" t="s">
        <v>300</v>
      </c>
      <c r="B20" s="296" t="s">
        <v>877</v>
      </c>
      <c r="C20" s="491">
        <v>957</v>
      </c>
      <c r="D20" s="492">
        <v>17</v>
      </c>
      <c r="E20" s="492" t="s">
        <v>7</v>
      </c>
      <c r="F20" s="492">
        <v>5</v>
      </c>
      <c r="G20" s="492" t="s">
        <v>7</v>
      </c>
      <c r="H20" s="492">
        <f t="shared" si="0"/>
        <v>979</v>
      </c>
      <c r="I20" s="492">
        <v>28</v>
      </c>
      <c r="J20" s="492">
        <v>0</v>
      </c>
      <c r="K20" s="492">
        <v>5</v>
      </c>
      <c r="L20" s="492">
        <v>0</v>
      </c>
      <c r="M20" s="492">
        <v>1016</v>
      </c>
      <c r="N20" s="492">
        <v>0</v>
      </c>
      <c r="O20" s="492">
        <v>0</v>
      </c>
      <c r="P20" s="492">
        <v>0</v>
      </c>
      <c r="Q20" s="492">
        <v>0</v>
      </c>
      <c r="R20" s="492">
        <v>0</v>
      </c>
      <c r="S20" s="492">
        <v>0</v>
      </c>
      <c r="T20" s="492">
        <v>0</v>
      </c>
      <c r="U20" s="492">
        <v>0</v>
      </c>
      <c r="V20" s="492">
        <v>0</v>
      </c>
      <c r="W20" s="492">
        <v>0</v>
      </c>
      <c r="X20" s="492">
        <v>0</v>
      </c>
      <c r="Y20" s="492">
        <v>0</v>
      </c>
      <c r="Z20" s="492">
        <v>0</v>
      </c>
      <c r="AA20" s="492">
        <v>0</v>
      </c>
      <c r="AB20" s="492">
        <v>0</v>
      </c>
      <c r="AC20" s="492">
        <v>0</v>
      </c>
      <c r="AD20" s="492">
        <v>0</v>
      </c>
      <c r="AE20" s="492">
        <v>0</v>
      </c>
      <c r="AF20" s="495">
        <v>0</v>
      </c>
    </row>
    <row r="21" spans="1:32" s="490" customFormat="1" ht="15.75" customHeight="1">
      <c r="A21" s="295" t="s">
        <v>301</v>
      </c>
      <c r="B21" s="296" t="s">
        <v>878</v>
      </c>
      <c r="C21" s="491">
        <v>1777</v>
      </c>
      <c r="D21" s="492">
        <v>300</v>
      </c>
      <c r="E21" s="492" t="s">
        <v>7</v>
      </c>
      <c r="F21" s="492">
        <v>5</v>
      </c>
      <c r="G21" s="492" t="s">
        <v>7</v>
      </c>
      <c r="H21" s="492">
        <f t="shared" si="0"/>
        <v>2082</v>
      </c>
      <c r="I21" s="492">
        <v>300</v>
      </c>
      <c r="J21" s="492">
        <v>0</v>
      </c>
      <c r="K21" s="492">
        <v>5</v>
      </c>
      <c r="L21" s="492">
        <v>80</v>
      </c>
      <c r="M21" s="492">
        <v>2203</v>
      </c>
      <c r="N21" s="492">
        <v>0</v>
      </c>
      <c r="O21" s="492">
        <v>0</v>
      </c>
      <c r="P21" s="492">
        <v>0</v>
      </c>
      <c r="Q21" s="492">
        <v>0</v>
      </c>
      <c r="R21" s="492">
        <v>0</v>
      </c>
      <c r="S21" s="492">
        <v>0</v>
      </c>
      <c r="T21" s="492">
        <v>0</v>
      </c>
      <c r="U21" s="492">
        <v>0</v>
      </c>
      <c r="V21" s="492">
        <v>0</v>
      </c>
      <c r="W21" s="492">
        <v>0</v>
      </c>
      <c r="X21" s="492">
        <v>0</v>
      </c>
      <c r="Y21" s="492">
        <v>0</v>
      </c>
      <c r="Z21" s="492">
        <v>0</v>
      </c>
      <c r="AA21" s="492">
        <v>0</v>
      </c>
      <c r="AB21" s="492">
        <v>0</v>
      </c>
      <c r="AC21" s="492">
        <v>0</v>
      </c>
      <c r="AD21" s="492">
        <v>0</v>
      </c>
      <c r="AE21" s="492">
        <v>0</v>
      </c>
      <c r="AF21" s="495">
        <v>0</v>
      </c>
    </row>
    <row r="22" spans="1:32" s="490" customFormat="1" ht="15.75" customHeight="1">
      <c r="A22" s="295" t="s">
        <v>329</v>
      </c>
      <c r="B22" s="296" t="s">
        <v>879</v>
      </c>
      <c r="C22" s="491">
        <v>1638</v>
      </c>
      <c r="D22" s="492">
        <v>159</v>
      </c>
      <c r="E22" s="492" t="s">
        <v>7</v>
      </c>
      <c r="F22" s="492">
        <v>2</v>
      </c>
      <c r="G22" s="492" t="s">
        <v>7</v>
      </c>
      <c r="H22" s="492">
        <f t="shared" si="0"/>
        <v>1799</v>
      </c>
      <c r="I22" s="492">
        <v>220</v>
      </c>
      <c r="J22" s="492">
        <v>0</v>
      </c>
      <c r="K22" s="492">
        <v>1</v>
      </c>
      <c r="L22" s="492">
        <v>3</v>
      </c>
      <c r="M22" s="492">
        <v>1960</v>
      </c>
      <c r="N22" s="492">
        <v>0</v>
      </c>
      <c r="O22" s="492">
        <v>0</v>
      </c>
      <c r="P22" s="492">
        <v>0</v>
      </c>
      <c r="Q22" s="492">
        <v>0</v>
      </c>
      <c r="R22" s="492">
        <v>0</v>
      </c>
      <c r="S22" s="492">
        <v>0</v>
      </c>
      <c r="T22" s="492">
        <v>0</v>
      </c>
      <c r="U22" s="492">
        <v>0</v>
      </c>
      <c r="V22" s="492">
        <v>0</v>
      </c>
      <c r="W22" s="492">
        <v>0</v>
      </c>
      <c r="X22" s="492">
        <v>0</v>
      </c>
      <c r="Y22" s="492">
        <v>0</v>
      </c>
      <c r="Z22" s="492">
        <v>0</v>
      </c>
      <c r="AA22" s="492">
        <v>0</v>
      </c>
      <c r="AB22" s="492">
        <v>0</v>
      </c>
      <c r="AC22" s="492">
        <v>0</v>
      </c>
      <c r="AD22" s="492">
        <v>0</v>
      </c>
      <c r="AE22" s="492">
        <v>0</v>
      </c>
      <c r="AF22" s="495">
        <v>0</v>
      </c>
    </row>
    <row r="23" spans="1:32" s="490" customFormat="1" ht="15.75" customHeight="1">
      <c r="A23" s="295" t="s">
        <v>330</v>
      </c>
      <c r="B23" s="296" t="s">
        <v>880</v>
      </c>
      <c r="C23" s="491">
        <v>1571</v>
      </c>
      <c r="D23" s="492">
        <v>493</v>
      </c>
      <c r="E23" s="492" t="s">
        <v>7</v>
      </c>
      <c r="F23" s="492">
        <v>3</v>
      </c>
      <c r="G23" s="492" t="s">
        <v>7</v>
      </c>
      <c r="H23" s="492">
        <f t="shared" si="0"/>
        <v>2067</v>
      </c>
      <c r="I23" s="492">
        <v>479</v>
      </c>
      <c r="J23" s="492">
        <v>0</v>
      </c>
      <c r="K23" s="492">
        <v>3</v>
      </c>
      <c r="L23" s="492">
        <v>0</v>
      </c>
      <c r="M23" s="492">
        <v>2067</v>
      </c>
      <c r="N23" s="492">
        <v>0</v>
      </c>
      <c r="O23" s="492">
        <v>0</v>
      </c>
      <c r="P23" s="492">
        <v>0</v>
      </c>
      <c r="Q23" s="492">
        <v>0</v>
      </c>
      <c r="R23" s="492">
        <v>0</v>
      </c>
      <c r="S23" s="492">
        <v>0</v>
      </c>
      <c r="T23" s="492">
        <v>0</v>
      </c>
      <c r="U23" s="492">
        <v>0</v>
      </c>
      <c r="V23" s="492">
        <v>0</v>
      </c>
      <c r="W23" s="492">
        <v>0</v>
      </c>
      <c r="X23" s="492">
        <v>0</v>
      </c>
      <c r="Y23" s="492">
        <v>0</v>
      </c>
      <c r="Z23" s="492">
        <v>0</v>
      </c>
      <c r="AA23" s="492">
        <v>0</v>
      </c>
      <c r="AB23" s="492">
        <v>0</v>
      </c>
      <c r="AC23" s="492">
        <v>0</v>
      </c>
      <c r="AD23" s="492">
        <v>0</v>
      </c>
      <c r="AE23" s="492">
        <v>0</v>
      </c>
      <c r="AF23" s="495">
        <v>0</v>
      </c>
    </row>
    <row r="24" spans="1:32" s="490" customFormat="1" ht="15.75" customHeight="1">
      <c r="A24" s="295" t="s">
        <v>331</v>
      </c>
      <c r="B24" s="296" t="s">
        <v>881</v>
      </c>
      <c r="C24" s="491">
        <v>1582</v>
      </c>
      <c r="D24" s="492">
        <v>134</v>
      </c>
      <c r="E24" s="492" t="s">
        <v>7</v>
      </c>
      <c r="F24" s="492">
        <v>2</v>
      </c>
      <c r="G24" s="492" t="s">
        <v>7</v>
      </c>
      <c r="H24" s="492">
        <f t="shared" si="0"/>
        <v>1718</v>
      </c>
      <c r="I24" s="492">
        <v>277</v>
      </c>
      <c r="J24" s="492">
        <v>0</v>
      </c>
      <c r="K24" s="492">
        <v>2</v>
      </c>
      <c r="L24" s="492">
        <v>0</v>
      </c>
      <c r="M24" s="492">
        <v>2546</v>
      </c>
      <c r="N24" s="492">
        <v>0</v>
      </c>
      <c r="O24" s="492">
        <v>0</v>
      </c>
      <c r="P24" s="492">
        <v>0</v>
      </c>
      <c r="Q24" s="492">
        <v>0</v>
      </c>
      <c r="R24" s="492">
        <v>0</v>
      </c>
      <c r="S24" s="492">
        <v>0</v>
      </c>
      <c r="T24" s="492">
        <v>0</v>
      </c>
      <c r="U24" s="492">
        <v>0</v>
      </c>
      <c r="V24" s="492">
        <v>0</v>
      </c>
      <c r="W24" s="492">
        <v>0</v>
      </c>
      <c r="X24" s="492">
        <v>0</v>
      </c>
      <c r="Y24" s="492">
        <v>0</v>
      </c>
      <c r="Z24" s="492">
        <v>0</v>
      </c>
      <c r="AA24" s="492">
        <v>0</v>
      </c>
      <c r="AB24" s="492">
        <v>0</v>
      </c>
      <c r="AC24" s="492">
        <v>0</v>
      </c>
      <c r="AD24" s="492">
        <v>0</v>
      </c>
      <c r="AE24" s="492">
        <v>0</v>
      </c>
      <c r="AF24" s="495">
        <v>0</v>
      </c>
    </row>
    <row r="25" spans="1:32" s="490" customFormat="1" ht="15.75" customHeight="1">
      <c r="A25" s="295" t="s">
        <v>332</v>
      </c>
      <c r="B25" s="296" t="s">
        <v>922</v>
      </c>
      <c r="C25" s="491">
        <v>664</v>
      </c>
      <c r="D25" s="492">
        <v>78</v>
      </c>
      <c r="E25" s="492" t="s">
        <v>7</v>
      </c>
      <c r="F25" s="492">
        <v>43</v>
      </c>
      <c r="G25" s="492" t="s">
        <v>7</v>
      </c>
      <c r="H25" s="492">
        <f t="shared" si="0"/>
        <v>785</v>
      </c>
      <c r="I25" s="492">
        <v>262</v>
      </c>
      <c r="J25" s="492">
        <v>0</v>
      </c>
      <c r="K25" s="492">
        <v>57</v>
      </c>
      <c r="L25" s="492">
        <v>0</v>
      </c>
      <c r="M25" s="492">
        <v>1226</v>
      </c>
      <c r="N25" s="492">
        <v>0</v>
      </c>
      <c r="O25" s="492">
        <v>0</v>
      </c>
      <c r="P25" s="492">
        <v>0</v>
      </c>
      <c r="Q25" s="492">
        <v>0</v>
      </c>
      <c r="R25" s="492">
        <v>0</v>
      </c>
      <c r="S25" s="492">
        <v>0</v>
      </c>
      <c r="T25" s="492">
        <v>0</v>
      </c>
      <c r="U25" s="492">
        <v>0</v>
      </c>
      <c r="V25" s="492">
        <v>0</v>
      </c>
      <c r="W25" s="492">
        <v>0</v>
      </c>
      <c r="X25" s="492">
        <v>0</v>
      </c>
      <c r="Y25" s="492">
        <v>0</v>
      </c>
      <c r="Z25" s="492">
        <v>0</v>
      </c>
      <c r="AA25" s="492">
        <v>0</v>
      </c>
      <c r="AB25" s="492">
        <v>0</v>
      </c>
      <c r="AC25" s="492">
        <v>0</v>
      </c>
      <c r="AD25" s="492">
        <v>0</v>
      </c>
      <c r="AE25" s="492">
        <v>0</v>
      </c>
      <c r="AF25" s="495">
        <v>0</v>
      </c>
    </row>
    <row r="26" spans="1:32" s="490" customFormat="1" ht="15.75" customHeight="1">
      <c r="A26" s="295" t="s">
        <v>883</v>
      </c>
      <c r="B26" s="296" t="s">
        <v>884</v>
      </c>
      <c r="C26" s="491">
        <v>2320</v>
      </c>
      <c r="D26" s="492">
        <v>407</v>
      </c>
      <c r="E26" s="492" t="s">
        <v>7</v>
      </c>
      <c r="F26" s="492">
        <v>5</v>
      </c>
      <c r="G26" s="492" t="s">
        <v>7</v>
      </c>
      <c r="H26" s="492">
        <f t="shared" si="0"/>
        <v>2732</v>
      </c>
      <c r="I26" s="492">
        <v>550</v>
      </c>
      <c r="J26" s="492">
        <v>0</v>
      </c>
      <c r="K26" s="492">
        <v>5</v>
      </c>
      <c r="L26" s="492">
        <v>0</v>
      </c>
      <c r="M26" s="492">
        <v>3120</v>
      </c>
      <c r="N26" s="492">
        <v>0</v>
      </c>
      <c r="O26" s="492">
        <v>0</v>
      </c>
      <c r="P26" s="492">
        <v>0</v>
      </c>
      <c r="Q26" s="492">
        <v>0</v>
      </c>
      <c r="R26" s="492">
        <v>0</v>
      </c>
      <c r="S26" s="492">
        <v>0</v>
      </c>
      <c r="T26" s="492">
        <v>0</v>
      </c>
      <c r="U26" s="492">
        <v>0</v>
      </c>
      <c r="V26" s="492">
        <v>0</v>
      </c>
      <c r="W26" s="492">
        <v>0</v>
      </c>
      <c r="X26" s="492">
        <v>0</v>
      </c>
      <c r="Y26" s="492">
        <v>0</v>
      </c>
      <c r="Z26" s="492">
        <v>0</v>
      </c>
      <c r="AA26" s="492">
        <v>0</v>
      </c>
      <c r="AB26" s="492">
        <v>0</v>
      </c>
      <c r="AC26" s="492">
        <v>0</v>
      </c>
      <c r="AD26" s="492">
        <v>0</v>
      </c>
      <c r="AE26" s="492">
        <v>0</v>
      </c>
      <c r="AF26" s="495">
        <v>0</v>
      </c>
    </row>
    <row r="27" spans="1:32" s="490" customFormat="1" ht="15.75" customHeight="1">
      <c r="A27" s="295" t="s">
        <v>885</v>
      </c>
      <c r="B27" s="296" t="s">
        <v>886</v>
      </c>
      <c r="C27" s="491">
        <v>1378</v>
      </c>
      <c r="D27" s="492">
        <v>74</v>
      </c>
      <c r="E27" s="492" t="s">
        <v>7</v>
      </c>
      <c r="F27" s="492">
        <v>10</v>
      </c>
      <c r="G27" s="492" t="s">
        <v>7</v>
      </c>
      <c r="H27" s="492">
        <f t="shared" si="0"/>
        <v>1462</v>
      </c>
      <c r="I27" s="492">
        <v>239</v>
      </c>
      <c r="J27" s="492">
        <v>0</v>
      </c>
      <c r="K27" s="492">
        <v>18</v>
      </c>
      <c r="L27" s="492">
        <v>0</v>
      </c>
      <c r="M27" s="492">
        <v>2595</v>
      </c>
      <c r="N27" s="492">
        <v>0</v>
      </c>
      <c r="O27" s="492">
        <v>0</v>
      </c>
      <c r="P27" s="492">
        <v>0</v>
      </c>
      <c r="Q27" s="492">
        <v>0</v>
      </c>
      <c r="R27" s="492">
        <v>0</v>
      </c>
      <c r="S27" s="492">
        <v>0</v>
      </c>
      <c r="T27" s="492">
        <v>0</v>
      </c>
      <c r="U27" s="492">
        <v>0</v>
      </c>
      <c r="V27" s="492">
        <v>0</v>
      </c>
      <c r="W27" s="492">
        <v>0</v>
      </c>
      <c r="X27" s="492">
        <v>0</v>
      </c>
      <c r="Y27" s="492">
        <v>0</v>
      </c>
      <c r="Z27" s="492">
        <v>0</v>
      </c>
      <c r="AA27" s="492">
        <v>0</v>
      </c>
      <c r="AB27" s="492">
        <v>0</v>
      </c>
      <c r="AC27" s="492">
        <v>0</v>
      </c>
      <c r="AD27" s="492">
        <v>0</v>
      </c>
      <c r="AE27" s="492">
        <v>0</v>
      </c>
      <c r="AF27" s="495">
        <v>0</v>
      </c>
    </row>
    <row r="28" spans="1:32" s="490" customFormat="1" ht="15.75" customHeight="1">
      <c r="A28" s="295" t="s">
        <v>887</v>
      </c>
      <c r="B28" s="296" t="s">
        <v>888</v>
      </c>
      <c r="C28" s="491">
        <v>1978</v>
      </c>
      <c r="D28" s="492">
        <v>257</v>
      </c>
      <c r="E28" s="492" t="s">
        <v>7</v>
      </c>
      <c r="F28" s="492">
        <v>5</v>
      </c>
      <c r="G28" s="492" t="s">
        <v>7</v>
      </c>
      <c r="H28" s="492">
        <f t="shared" si="0"/>
        <v>2240</v>
      </c>
      <c r="I28" s="492">
        <v>269</v>
      </c>
      <c r="J28" s="492">
        <v>0</v>
      </c>
      <c r="K28" s="492">
        <v>7</v>
      </c>
      <c r="L28" s="492">
        <v>58</v>
      </c>
      <c r="M28" s="492">
        <v>2312</v>
      </c>
      <c r="N28" s="492">
        <v>0</v>
      </c>
      <c r="O28" s="492">
        <v>0</v>
      </c>
      <c r="P28" s="492">
        <v>0</v>
      </c>
      <c r="Q28" s="492">
        <v>0</v>
      </c>
      <c r="R28" s="492">
        <v>0</v>
      </c>
      <c r="S28" s="492">
        <v>0</v>
      </c>
      <c r="T28" s="492">
        <v>0</v>
      </c>
      <c r="U28" s="492">
        <v>0</v>
      </c>
      <c r="V28" s="492">
        <v>0</v>
      </c>
      <c r="W28" s="492">
        <v>0</v>
      </c>
      <c r="X28" s="492">
        <v>0</v>
      </c>
      <c r="Y28" s="492">
        <v>0</v>
      </c>
      <c r="Z28" s="492">
        <v>0</v>
      </c>
      <c r="AA28" s="492">
        <v>0</v>
      </c>
      <c r="AB28" s="492">
        <v>0</v>
      </c>
      <c r="AC28" s="492">
        <v>0</v>
      </c>
      <c r="AD28" s="492">
        <v>0</v>
      </c>
      <c r="AE28" s="492">
        <v>0</v>
      </c>
      <c r="AF28" s="495">
        <v>0</v>
      </c>
    </row>
    <row r="29" spans="1:32" s="490" customFormat="1" ht="15.75" customHeight="1">
      <c r="A29" s="295" t="s">
        <v>889</v>
      </c>
      <c r="B29" s="296" t="s">
        <v>890</v>
      </c>
      <c r="C29" s="491">
        <v>1781</v>
      </c>
      <c r="D29" s="492">
        <v>541</v>
      </c>
      <c r="E29" s="492" t="s">
        <v>7</v>
      </c>
      <c r="F29" s="492">
        <v>8</v>
      </c>
      <c r="G29" s="492" t="s">
        <v>7</v>
      </c>
      <c r="H29" s="492">
        <f t="shared" si="0"/>
        <v>2330</v>
      </c>
      <c r="I29" s="492">
        <v>609</v>
      </c>
      <c r="J29" s="492">
        <v>0</v>
      </c>
      <c r="K29" s="492">
        <v>10</v>
      </c>
      <c r="L29" s="492">
        <v>0</v>
      </c>
      <c r="M29" s="492">
        <v>2570</v>
      </c>
      <c r="N29" s="492">
        <v>0</v>
      </c>
      <c r="O29" s="492">
        <v>0</v>
      </c>
      <c r="P29" s="492">
        <v>0</v>
      </c>
      <c r="Q29" s="492">
        <v>0</v>
      </c>
      <c r="R29" s="492">
        <v>0</v>
      </c>
      <c r="S29" s="492">
        <v>0</v>
      </c>
      <c r="T29" s="492">
        <v>0</v>
      </c>
      <c r="U29" s="492">
        <v>0</v>
      </c>
      <c r="V29" s="492">
        <v>0</v>
      </c>
      <c r="W29" s="492">
        <v>0</v>
      </c>
      <c r="X29" s="492">
        <v>0</v>
      </c>
      <c r="Y29" s="492">
        <v>0</v>
      </c>
      <c r="Z29" s="492">
        <v>0</v>
      </c>
      <c r="AA29" s="492">
        <v>0</v>
      </c>
      <c r="AB29" s="492">
        <v>0</v>
      </c>
      <c r="AC29" s="492">
        <v>0</v>
      </c>
      <c r="AD29" s="492">
        <v>0</v>
      </c>
      <c r="AE29" s="492">
        <v>0</v>
      </c>
      <c r="AF29" s="495">
        <v>0</v>
      </c>
    </row>
    <row r="30" spans="1:32" s="490" customFormat="1" ht="15.75" customHeight="1">
      <c r="A30" s="295" t="s">
        <v>891</v>
      </c>
      <c r="B30" s="296" t="s">
        <v>892</v>
      </c>
      <c r="C30" s="491">
        <v>2427</v>
      </c>
      <c r="D30" s="492">
        <v>532</v>
      </c>
      <c r="E30" s="492" t="s">
        <v>7</v>
      </c>
      <c r="F30" s="492">
        <v>33</v>
      </c>
      <c r="G30" s="492" t="s">
        <v>7</v>
      </c>
      <c r="H30" s="492">
        <f t="shared" si="0"/>
        <v>2992</v>
      </c>
      <c r="I30" s="492">
        <v>501</v>
      </c>
      <c r="J30" s="492">
        <v>0</v>
      </c>
      <c r="K30" s="492">
        <v>33</v>
      </c>
      <c r="L30" s="492">
        <v>9</v>
      </c>
      <c r="M30" s="492">
        <v>3008</v>
      </c>
      <c r="N30" s="492">
        <v>0</v>
      </c>
      <c r="O30" s="492">
        <v>0</v>
      </c>
      <c r="P30" s="492">
        <v>0</v>
      </c>
      <c r="Q30" s="492">
        <v>0</v>
      </c>
      <c r="R30" s="492">
        <v>0</v>
      </c>
      <c r="S30" s="492">
        <v>0</v>
      </c>
      <c r="T30" s="492">
        <v>0</v>
      </c>
      <c r="U30" s="492">
        <v>0</v>
      </c>
      <c r="V30" s="492">
        <v>0</v>
      </c>
      <c r="W30" s="492">
        <v>0</v>
      </c>
      <c r="X30" s="492">
        <v>0</v>
      </c>
      <c r="Y30" s="492">
        <v>0</v>
      </c>
      <c r="Z30" s="492">
        <v>0</v>
      </c>
      <c r="AA30" s="492">
        <v>0</v>
      </c>
      <c r="AB30" s="492">
        <v>0</v>
      </c>
      <c r="AC30" s="492">
        <v>0</v>
      </c>
      <c r="AD30" s="492">
        <v>0</v>
      </c>
      <c r="AE30" s="492">
        <v>0</v>
      </c>
      <c r="AF30" s="495">
        <v>0</v>
      </c>
    </row>
    <row r="31" spans="1:32" s="490" customFormat="1" ht="15.75" customHeight="1">
      <c r="A31" s="295" t="s">
        <v>893</v>
      </c>
      <c r="B31" s="296" t="s">
        <v>894</v>
      </c>
      <c r="C31" s="491">
        <v>1511</v>
      </c>
      <c r="D31" s="492">
        <v>181</v>
      </c>
      <c r="E31" s="492" t="s">
        <v>7</v>
      </c>
      <c r="F31" s="492">
        <v>4</v>
      </c>
      <c r="G31" s="492" t="s">
        <v>7</v>
      </c>
      <c r="H31" s="492">
        <f t="shared" si="0"/>
        <v>1696</v>
      </c>
      <c r="I31" s="492">
        <v>241</v>
      </c>
      <c r="J31" s="492">
        <v>0</v>
      </c>
      <c r="K31" s="492">
        <v>4</v>
      </c>
      <c r="L31" s="492">
        <v>0</v>
      </c>
      <c r="M31" s="492">
        <v>1835</v>
      </c>
      <c r="N31" s="492">
        <v>0</v>
      </c>
      <c r="O31" s="492">
        <v>0</v>
      </c>
      <c r="P31" s="492">
        <v>0</v>
      </c>
      <c r="Q31" s="492">
        <v>0</v>
      </c>
      <c r="R31" s="492">
        <v>0</v>
      </c>
      <c r="S31" s="492">
        <v>0</v>
      </c>
      <c r="T31" s="492">
        <v>0</v>
      </c>
      <c r="U31" s="492">
        <v>0</v>
      </c>
      <c r="V31" s="492">
        <v>0</v>
      </c>
      <c r="W31" s="492">
        <v>0</v>
      </c>
      <c r="X31" s="492">
        <v>0</v>
      </c>
      <c r="Y31" s="492">
        <v>0</v>
      </c>
      <c r="Z31" s="492">
        <v>0</v>
      </c>
      <c r="AA31" s="492">
        <v>0</v>
      </c>
      <c r="AB31" s="492">
        <v>0</v>
      </c>
      <c r="AC31" s="492">
        <v>0</v>
      </c>
      <c r="AD31" s="492">
        <v>0</v>
      </c>
      <c r="AE31" s="492">
        <v>0</v>
      </c>
      <c r="AF31" s="495">
        <v>0</v>
      </c>
    </row>
    <row r="32" spans="1:32" s="490" customFormat="1" ht="15.75" customHeight="1">
      <c r="A32" s="295" t="s">
        <v>895</v>
      </c>
      <c r="B32" s="296" t="s">
        <v>896</v>
      </c>
      <c r="C32" s="491">
        <v>2328</v>
      </c>
      <c r="D32" s="492">
        <v>436</v>
      </c>
      <c r="E32" s="492" t="s">
        <v>7</v>
      </c>
      <c r="F32" s="492">
        <v>74</v>
      </c>
      <c r="G32" s="492" t="s">
        <v>7</v>
      </c>
      <c r="H32" s="492">
        <f t="shared" si="0"/>
        <v>2838</v>
      </c>
      <c r="I32" s="492">
        <v>413</v>
      </c>
      <c r="J32" s="492">
        <v>0</v>
      </c>
      <c r="K32" s="492">
        <v>182</v>
      </c>
      <c r="L32" s="492">
        <v>218</v>
      </c>
      <c r="M32" s="492">
        <v>4264</v>
      </c>
      <c r="N32" s="492">
        <v>0</v>
      </c>
      <c r="O32" s="492">
        <v>0</v>
      </c>
      <c r="P32" s="492">
        <v>0</v>
      </c>
      <c r="Q32" s="492">
        <v>0</v>
      </c>
      <c r="R32" s="492">
        <v>0</v>
      </c>
      <c r="S32" s="492">
        <v>0</v>
      </c>
      <c r="T32" s="492">
        <v>0</v>
      </c>
      <c r="U32" s="492">
        <v>0</v>
      </c>
      <c r="V32" s="492">
        <v>0</v>
      </c>
      <c r="W32" s="492">
        <v>0</v>
      </c>
      <c r="X32" s="492">
        <v>0</v>
      </c>
      <c r="Y32" s="492">
        <v>0</v>
      </c>
      <c r="Z32" s="492">
        <v>0</v>
      </c>
      <c r="AA32" s="492">
        <v>0</v>
      </c>
      <c r="AB32" s="492">
        <v>0</v>
      </c>
      <c r="AC32" s="492">
        <v>0</v>
      </c>
      <c r="AD32" s="492">
        <v>0</v>
      </c>
      <c r="AE32" s="492">
        <v>0</v>
      </c>
      <c r="AF32" s="495">
        <v>0</v>
      </c>
    </row>
    <row r="33" spans="1:32" s="490" customFormat="1" ht="15.75" customHeight="1">
      <c r="A33" s="295" t="s">
        <v>897</v>
      </c>
      <c r="B33" s="296" t="s">
        <v>898</v>
      </c>
      <c r="C33" s="491">
        <v>1293</v>
      </c>
      <c r="D33" s="492">
        <v>156</v>
      </c>
      <c r="E33" s="492" t="s">
        <v>7</v>
      </c>
      <c r="F33" s="492">
        <v>3</v>
      </c>
      <c r="G33" s="492" t="s">
        <v>7</v>
      </c>
      <c r="H33" s="492">
        <f t="shared" si="0"/>
        <v>1452</v>
      </c>
      <c r="I33" s="492">
        <v>216</v>
      </c>
      <c r="J33" s="492">
        <v>0</v>
      </c>
      <c r="K33" s="492">
        <v>3</v>
      </c>
      <c r="L33" s="492">
        <v>0</v>
      </c>
      <c r="M33" s="492">
        <v>1601</v>
      </c>
      <c r="N33" s="492">
        <v>0</v>
      </c>
      <c r="O33" s="492">
        <v>0</v>
      </c>
      <c r="P33" s="492">
        <v>0</v>
      </c>
      <c r="Q33" s="492">
        <v>0</v>
      </c>
      <c r="R33" s="492">
        <v>0</v>
      </c>
      <c r="S33" s="492">
        <v>0</v>
      </c>
      <c r="T33" s="492">
        <v>0</v>
      </c>
      <c r="U33" s="492">
        <v>0</v>
      </c>
      <c r="V33" s="492">
        <v>0</v>
      </c>
      <c r="W33" s="492">
        <v>0</v>
      </c>
      <c r="X33" s="492">
        <v>0</v>
      </c>
      <c r="Y33" s="492">
        <v>0</v>
      </c>
      <c r="Z33" s="492">
        <v>0</v>
      </c>
      <c r="AA33" s="492">
        <v>0</v>
      </c>
      <c r="AB33" s="492">
        <v>0</v>
      </c>
      <c r="AC33" s="492">
        <v>0</v>
      </c>
      <c r="AD33" s="492">
        <v>0</v>
      </c>
      <c r="AE33" s="492">
        <v>0</v>
      </c>
      <c r="AF33" s="495">
        <v>0</v>
      </c>
    </row>
    <row r="34" spans="1:32" s="490" customFormat="1" ht="15.75" customHeight="1">
      <c r="A34" s="295" t="s">
        <v>899</v>
      </c>
      <c r="B34" s="296" t="s">
        <v>900</v>
      </c>
      <c r="C34" s="491">
        <v>1519</v>
      </c>
      <c r="D34" s="492">
        <v>46</v>
      </c>
      <c r="E34" s="492" t="s">
        <v>7</v>
      </c>
      <c r="F34" s="492">
        <v>1</v>
      </c>
      <c r="G34" s="492" t="s">
        <v>7</v>
      </c>
      <c r="H34" s="492">
        <f t="shared" si="0"/>
        <v>1566</v>
      </c>
      <c r="I34" s="492">
        <v>149</v>
      </c>
      <c r="J34" s="492">
        <v>0</v>
      </c>
      <c r="K34" s="492">
        <v>3</v>
      </c>
      <c r="L34" s="492">
        <v>0</v>
      </c>
      <c r="M34" s="492">
        <v>2658</v>
      </c>
      <c r="N34" s="492">
        <v>0</v>
      </c>
      <c r="O34" s="492">
        <v>0</v>
      </c>
      <c r="P34" s="492">
        <v>0</v>
      </c>
      <c r="Q34" s="492">
        <v>0</v>
      </c>
      <c r="R34" s="492">
        <v>0</v>
      </c>
      <c r="S34" s="492">
        <v>0</v>
      </c>
      <c r="T34" s="492">
        <v>0</v>
      </c>
      <c r="U34" s="492">
        <v>0</v>
      </c>
      <c r="V34" s="492">
        <v>0</v>
      </c>
      <c r="W34" s="492">
        <v>0</v>
      </c>
      <c r="X34" s="492">
        <v>0</v>
      </c>
      <c r="Y34" s="492">
        <v>0</v>
      </c>
      <c r="Z34" s="492">
        <v>0</v>
      </c>
      <c r="AA34" s="492">
        <v>0</v>
      </c>
      <c r="AB34" s="492">
        <v>0</v>
      </c>
      <c r="AC34" s="492">
        <v>0</v>
      </c>
      <c r="AD34" s="492">
        <v>0</v>
      </c>
      <c r="AE34" s="492">
        <v>0</v>
      </c>
      <c r="AF34" s="495">
        <v>0</v>
      </c>
    </row>
    <row r="35" spans="1:32" s="490" customFormat="1" ht="15.75" customHeight="1">
      <c r="A35" s="295" t="s">
        <v>901</v>
      </c>
      <c r="B35" s="296" t="s">
        <v>902</v>
      </c>
      <c r="C35" s="491">
        <v>1201</v>
      </c>
      <c r="D35" s="492">
        <v>242</v>
      </c>
      <c r="E35" s="492" t="s">
        <v>7</v>
      </c>
      <c r="F35" s="492">
        <v>4</v>
      </c>
      <c r="G35" s="492" t="s">
        <v>7</v>
      </c>
      <c r="H35" s="492">
        <f t="shared" si="0"/>
        <v>1447</v>
      </c>
      <c r="I35" s="492">
        <v>297</v>
      </c>
      <c r="J35" s="492">
        <v>0</v>
      </c>
      <c r="K35" s="492">
        <v>7</v>
      </c>
      <c r="L35" s="492">
        <v>0</v>
      </c>
      <c r="M35" s="492">
        <v>2861</v>
      </c>
      <c r="N35" s="492">
        <v>0</v>
      </c>
      <c r="O35" s="492">
        <v>0</v>
      </c>
      <c r="P35" s="492">
        <v>0</v>
      </c>
      <c r="Q35" s="492">
        <v>0</v>
      </c>
      <c r="R35" s="492">
        <v>0</v>
      </c>
      <c r="S35" s="492">
        <v>0</v>
      </c>
      <c r="T35" s="492">
        <v>0</v>
      </c>
      <c r="U35" s="492">
        <v>0</v>
      </c>
      <c r="V35" s="492">
        <v>0</v>
      </c>
      <c r="W35" s="492">
        <v>0</v>
      </c>
      <c r="X35" s="492">
        <v>0</v>
      </c>
      <c r="Y35" s="492">
        <v>0</v>
      </c>
      <c r="Z35" s="492">
        <v>0</v>
      </c>
      <c r="AA35" s="492">
        <v>0</v>
      </c>
      <c r="AB35" s="492">
        <v>0</v>
      </c>
      <c r="AC35" s="492">
        <v>0</v>
      </c>
      <c r="AD35" s="492">
        <v>0</v>
      </c>
      <c r="AE35" s="492">
        <v>0</v>
      </c>
      <c r="AF35" s="495">
        <v>0</v>
      </c>
    </row>
    <row r="36" spans="1:32" s="490" customFormat="1" ht="15.75" customHeight="1">
      <c r="A36" s="295" t="s">
        <v>903</v>
      </c>
      <c r="B36" s="296" t="s">
        <v>904</v>
      </c>
      <c r="C36" s="491">
        <v>1436</v>
      </c>
      <c r="D36" s="492">
        <v>60</v>
      </c>
      <c r="E36" s="492" t="s">
        <v>7</v>
      </c>
      <c r="F36" s="492">
        <v>6</v>
      </c>
      <c r="G36" s="492" t="s">
        <v>7</v>
      </c>
      <c r="H36" s="492">
        <f t="shared" si="0"/>
        <v>1502</v>
      </c>
      <c r="I36" s="492">
        <v>162</v>
      </c>
      <c r="J36" s="492">
        <v>0</v>
      </c>
      <c r="K36" s="492">
        <v>5</v>
      </c>
      <c r="L36" s="492">
        <v>0</v>
      </c>
      <c r="M36" s="492">
        <v>1752</v>
      </c>
      <c r="N36" s="492">
        <v>0</v>
      </c>
      <c r="O36" s="492">
        <v>0</v>
      </c>
      <c r="P36" s="492">
        <v>0</v>
      </c>
      <c r="Q36" s="492">
        <v>0</v>
      </c>
      <c r="R36" s="492">
        <v>0</v>
      </c>
      <c r="S36" s="492">
        <v>0</v>
      </c>
      <c r="T36" s="492">
        <v>0</v>
      </c>
      <c r="U36" s="492">
        <v>0</v>
      </c>
      <c r="V36" s="492">
        <v>0</v>
      </c>
      <c r="W36" s="492">
        <v>0</v>
      </c>
      <c r="X36" s="492">
        <v>0</v>
      </c>
      <c r="Y36" s="492">
        <v>0</v>
      </c>
      <c r="Z36" s="492">
        <v>0</v>
      </c>
      <c r="AA36" s="492">
        <v>0</v>
      </c>
      <c r="AB36" s="492">
        <v>0</v>
      </c>
      <c r="AC36" s="492">
        <v>0</v>
      </c>
      <c r="AD36" s="492">
        <v>0</v>
      </c>
      <c r="AE36" s="492">
        <v>0</v>
      </c>
      <c r="AF36" s="495">
        <v>0</v>
      </c>
    </row>
    <row r="37" spans="1:32" s="490" customFormat="1" ht="15.75" customHeight="1">
      <c r="A37" s="295" t="s">
        <v>905</v>
      </c>
      <c r="B37" s="296" t="s">
        <v>906</v>
      </c>
      <c r="C37" s="491">
        <v>1408</v>
      </c>
      <c r="D37" s="492">
        <v>180</v>
      </c>
      <c r="E37" s="492" t="s">
        <v>7</v>
      </c>
      <c r="F37" s="492">
        <v>5</v>
      </c>
      <c r="G37" s="492" t="s">
        <v>7</v>
      </c>
      <c r="H37" s="492">
        <f t="shared" si="0"/>
        <v>1593</v>
      </c>
      <c r="I37" s="492">
        <v>181</v>
      </c>
      <c r="J37" s="492">
        <v>0</v>
      </c>
      <c r="K37" s="492">
        <v>4</v>
      </c>
      <c r="L37" s="492">
        <v>10</v>
      </c>
      <c r="M37" s="492">
        <v>1719</v>
      </c>
      <c r="N37" s="492">
        <v>0</v>
      </c>
      <c r="O37" s="492">
        <v>0</v>
      </c>
      <c r="P37" s="492">
        <v>0</v>
      </c>
      <c r="Q37" s="492">
        <v>0</v>
      </c>
      <c r="R37" s="492">
        <v>0</v>
      </c>
      <c r="S37" s="492">
        <v>0</v>
      </c>
      <c r="T37" s="492">
        <v>0</v>
      </c>
      <c r="U37" s="492">
        <v>0</v>
      </c>
      <c r="V37" s="492">
        <v>0</v>
      </c>
      <c r="W37" s="492">
        <v>0</v>
      </c>
      <c r="X37" s="492">
        <v>0</v>
      </c>
      <c r="Y37" s="492">
        <v>0</v>
      </c>
      <c r="Z37" s="492">
        <v>0</v>
      </c>
      <c r="AA37" s="492">
        <v>0</v>
      </c>
      <c r="AB37" s="492">
        <v>0</v>
      </c>
      <c r="AC37" s="492">
        <v>0</v>
      </c>
      <c r="AD37" s="492">
        <v>0</v>
      </c>
      <c r="AE37" s="492">
        <v>0</v>
      </c>
      <c r="AF37" s="495">
        <v>0</v>
      </c>
    </row>
    <row r="38" spans="1:32" s="490" customFormat="1" ht="15.75" customHeight="1">
      <c r="A38" s="295" t="s">
        <v>907</v>
      </c>
      <c r="B38" s="297" t="s">
        <v>908</v>
      </c>
      <c r="C38" s="491">
        <v>1104</v>
      </c>
      <c r="D38" s="492">
        <v>202</v>
      </c>
      <c r="E38" s="492" t="s">
        <v>7</v>
      </c>
      <c r="F38" s="492">
        <v>3</v>
      </c>
      <c r="G38" s="492" t="s">
        <v>7</v>
      </c>
      <c r="H38" s="492">
        <f t="shared" si="0"/>
        <v>1309</v>
      </c>
      <c r="I38" s="492">
        <v>152</v>
      </c>
      <c r="J38" s="492">
        <v>0</v>
      </c>
      <c r="K38" s="492">
        <v>0</v>
      </c>
      <c r="L38" s="492">
        <v>0</v>
      </c>
      <c r="M38" s="492">
        <v>0</v>
      </c>
      <c r="N38" s="492">
        <v>0</v>
      </c>
      <c r="O38" s="492">
        <v>0</v>
      </c>
      <c r="P38" s="492">
        <v>0</v>
      </c>
      <c r="Q38" s="492">
        <v>0</v>
      </c>
      <c r="R38" s="492">
        <v>0</v>
      </c>
      <c r="S38" s="492">
        <v>0</v>
      </c>
      <c r="T38" s="492">
        <v>0</v>
      </c>
      <c r="U38" s="492">
        <v>0</v>
      </c>
      <c r="V38" s="492">
        <v>0</v>
      </c>
      <c r="W38" s="492">
        <v>0</v>
      </c>
      <c r="X38" s="492">
        <v>0</v>
      </c>
      <c r="Y38" s="492">
        <v>0</v>
      </c>
      <c r="Z38" s="492">
        <v>0</v>
      </c>
      <c r="AA38" s="492">
        <v>0</v>
      </c>
      <c r="AB38" s="492">
        <v>0</v>
      </c>
      <c r="AC38" s="492">
        <v>0</v>
      </c>
      <c r="AD38" s="492">
        <v>0</v>
      </c>
      <c r="AE38" s="492">
        <v>0</v>
      </c>
      <c r="AF38" s="495">
        <v>0</v>
      </c>
    </row>
    <row r="39" spans="1:32" s="490" customFormat="1" ht="15.75" customHeight="1">
      <c r="A39" s="295" t="s">
        <v>909</v>
      </c>
      <c r="B39" s="297" t="s">
        <v>910</v>
      </c>
      <c r="C39" s="491">
        <v>828</v>
      </c>
      <c r="D39" s="492">
        <v>12</v>
      </c>
      <c r="E39" s="492" t="s">
        <v>7</v>
      </c>
      <c r="F39" s="492">
        <v>2</v>
      </c>
      <c r="G39" s="492" t="s">
        <v>7</v>
      </c>
      <c r="H39" s="492">
        <f t="shared" si="0"/>
        <v>842</v>
      </c>
      <c r="I39" s="492">
        <v>10</v>
      </c>
      <c r="J39" s="492">
        <v>0</v>
      </c>
      <c r="K39" s="492">
        <v>0</v>
      </c>
      <c r="L39" s="492">
        <v>0</v>
      </c>
      <c r="M39" s="492">
        <v>0</v>
      </c>
      <c r="N39" s="492">
        <v>0</v>
      </c>
      <c r="O39" s="492">
        <v>0</v>
      </c>
      <c r="P39" s="492">
        <v>0</v>
      </c>
      <c r="Q39" s="492">
        <v>0</v>
      </c>
      <c r="R39" s="492">
        <v>0</v>
      </c>
      <c r="S39" s="492">
        <v>0</v>
      </c>
      <c r="T39" s="492">
        <v>0</v>
      </c>
      <c r="U39" s="492">
        <v>0</v>
      </c>
      <c r="V39" s="492">
        <v>0</v>
      </c>
      <c r="W39" s="492">
        <v>0</v>
      </c>
      <c r="X39" s="492">
        <v>0</v>
      </c>
      <c r="Y39" s="492">
        <v>0</v>
      </c>
      <c r="Z39" s="492">
        <v>0</v>
      </c>
      <c r="AA39" s="492">
        <v>0</v>
      </c>
      <c r="AB39" s="492">
        <v>0</v>
      </c>
      <c r="AC39" s="492">
        <v>0</v>
      </c>
      <c r="AD39" s="492">
        <v>0</v>
      </c>
      <c r="AE39" s="492">
        <v>0</v>
      </c>
      <c r="AF39" s="495">
        <v>0</v>
      </c>
    </row>
    <row r="40" spans="1:32" s="490" customFormat="1" ht="15.75" customHeight="1">
      <c r="A40" s="295" t="s">
        <v>911</v>
      </c>
      <c r="B40" s="297" t="s">
        <v>912</v>
      </c>
      <c r="C40" s="491">
        <v>991</v>
      </c>
      <c r="D40" s="492">
        <v>108</v>
      </c>
      <c r="E40" s="492" t="s">
        <v>7</v>
      </c>
      <c r="F40" s="492">
        <v>44</v>
      </c>
      <c r="G40" s="492" t="s">
        <v>7</v>
      </c>
      <c r="H40" s="492">
        <f t="shared" si="0"/>
        <v>1143</v>
      </c>
      <c r="I40" s="492">
        <v>82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2">
        <v>0</v>
      </c>
      <c r="T40" s="492">
        <v>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2">
        <v>0</v>
      </c>
      <c r="AF40" s="495">
        <v>0</v>
      </c>
    </row>
    <row r="41" spans="1:32" s="490" customFormat="1" ht="15.75" customHeight="1">
      <c r="A41" s="295" t="s">
        <v>913</v>
      </c>
      <c r="B41" s="297" t="s">
        <v>914</v>
      </c>
      <c r="C41" s="491">
        <v>614</v>
      </c>
      <c r="D41" s="492">
        <v>86</v>
      </c>
      <c r="E41" s="492" t="s">
        <v>7</v>
      </c>
      <c r="F41" s="492">
        <v>0</v>
      </c>
      <c r="G41" s="492" t="s">
        <v>7</v>
      </c>
      <c r="H41" s="492">
        <f t="shared" si="0"/>
        <v>700</v>
      </c>
      <c r="I41" s="492">
        <v>65</v>
      </c>
      <c r="J41" s="492">
        <v>0</v>
      </c>
      <c r="K41" s="492">
        <v>0</v>
      </c>
      <c r="L41" s="492">
        <v>0</v>
      </c>
      <c r="M41" s="492">
        <v>0</v>
      </c>
      <c r="N41" s="492">
        <v>0</v>
      </c>
      <c r="O41" s="492">
        <v>0</v>
      </c>
      <c r="P41" s="492">
        <v>0</v>
      </c>
      <c r="Q41" s="492">
        <v>0</v>
      </c>
      <c r="R41" s="492">
        <v>0</v>
      </c>
      <c r="S41" s="492">
        <v>0</v>
      </c>
      <c r="T41" s="492">
        <v>0</v>
      </c>
      <c r="U41" s="492">
        <v>0</v>
      </c>
      <c r="V41" s="492">
        <v>0</v>
      </c>
      <c r="W41" s="492">
        <v>0</v>
      </c>
      <c r="X41" s="492">
        <v>0</v>
      </c>
      <c r="Y41" s="492">
        <v>0</v>
      </c>
      <c r="Z41" s="492">
        <v>0</v>
      </c>
      <c r="AA41" s="492">
        <v>0</v>
      </c>
      <c r="AB41" s="492">
        <v>0</v>
      </c>
      <c r="AC41" s="492">
        <v>0</v>
      </c>
      <c r="AD41" s="492">
        <v>0</v>
      </c>
      <c r="AE41" s="492">
        <v>0</v>
      </c>
      <c r="AF41" s="495">
        <v>0</v>
      </c>
    </row>
    <row r="42" spans="1:32" s="490" customFormat="1" ht="15.75" customHeight="1">
      <c r="A42" s="295" t="s">
        <v>915</v>
      </c>
      <c r="B42" s="297" t="s">
        <v>916</v>
      </c>
      <c r="C42" s="491">
        <v>443</v>
      </c>
      <c r="D42" s="492">
        <v>169</v>
      </c>
      <c r="E42" s="492" t="s">
        <v>7</v>
      </c>
      <c r="F42" s="492">
        <v>2</v>
      </c>
      <c r="G42" s="492" t="s">
        <v>7</v>
      </c>
      <c r="H42" s="492">
        <f t="shared" si="0"/>
        <v>614</v>
      </c>
      <c r="I42" s="492">
        <v>63</v>
      </c>
      <c r="J42" s="492">
        <v>0</v>
      </c>
      <c r="K42" s="492">
        <v>0</v>
      </c>
      <c r="L42" s="492">
        <v>0</v>
      </c>
      <c r="M42" s="492">
        <v>0</v>
      </c>
      <c r="N42" s="492">
        <v>0</v>
      </c>
      <c r="O42" s="492">
        <v>0</v>
      </c>
      <c r="P42" s="492">
        <v>0</v>
      </c>
      <c r="Q42" s="492">
        <v>0</v>
      </c>
      <c r="R42" s="492">
        <v>0</v>
      </c>
      <c r="S42" s="492">
        <v>0</v>
      </c>
      <c r="T42" s="492">
        <v>0</v>
      </c>
      <c r="U42" s="492">
        <v>0</v>
      </c>
      <c r="V42" s="492">
        <v>0</v>
      </c>
      <c r="W42" s="492">
        <v>0</v>
      </c>
      <c r="X42" s="492">
        <v>0</v>
      </c>
      <c r="Y42" s="492">
        <v>0</v>
      </c>
      <c r="Z42" s="492">
        <v>0</v>
      </c>
      <c r="AA42" s="492">
        <v>0</v>
      </c>
      <c r="AB42" s="492">
        <v>0</v>
      </c>
      <c r="AC42" s="492">
        <v>0</v>
      </c>
      <c r="AD42" s="492">
        <v>0</v>
      </c>
      <c r="AE42" s="492">
        <v>0</v>
      </c>
      <c r="AF42" s="495">
        <v>0</v>
      </c>
    </row>
    <row r="43" spans="1:32" s="490" customFormat="1" ht="15.75" customHeight="1">
      <c r="A43" s="295" t="s">
        <v>917</v>
      </c>
      <c r="B43" s="297" t="s">
        <v>918</v>
      </c>
      <c r="C43" s="491">
        <v>783</v>
      </c>
      <c r="D43" s="492">
        <v>39</v>
      </c>
      <c r="E43" s="492" t="s">
        <v>7</v>
      </c>
      <c r="F43" s="492">
        <v>5</v>
      </c>
      <c r="G43" s="492" t="s">
        <v>7</v>
      </c>
      <c r="H43" s="492">
        <f t="shared" si="0"/>
        <v>827</v>
      </c>
      <c r="I43" s="492">
        <v>22</v>
      </c>
      <c r="J43" s="492">
        <v>0</v>
      </c>
      <c r="K43" s="492">
        <v>0</v>
      </c>
      <c r="L43" s="492">
        <v>0</v>
      </c>
      <c r="M43" s="492">
        <v>0</v>
      </c>
      <c r="N43" s="492">
        <v>0</v>
      </c>
      <c r="O43" s="492">
        <v>0</v>
      </c>
      <c r="P43" s="492">
        <v>0</v>
      </c>
      <c r="Q43" s="492">
        <v>0</v>
      </c>
      <c r="R43" s="492">
        <v>0</v>
      </c>
      <c r="S43" s="492">
        <v>0</v>
      </c>
      <c r="T43" s="492">
        <v>0</v>
      </c>
      <c r="U43" s="492">
        <v>0</v>
      </c>
      <c r="V43" s="492">
        <v>0</v>
      </c>
      <c r="W43" s="492">
        <v>0</v>
      </c>
      <c r="X43" s="492">
        <v>0</v>
      </c>
      <c r="Y43" s="492">
        <v>0</v>
      </c>
      <c r="Z43" s="492">
        <v>0</v>
      </c>
      <c r="AA43" s="492">
        <v>0</v>
      </c>
      <c r="AB43" s="492">
        <v>0</v>
      </c>
      <c r="AC43" s="492">
        <v>0</v>
      </c>
      <c r="AD43" s="492">
        <v>0</v>
      </c>
      <c r="AE43" s="492">
        <v>0</v>
      </c>
      <c r="AF43" s="495">
        <v>0</v>
      </c>
    </row>
    <row r="44" spans="1:32" s="490" customFormat="1" ht="15.75" customHeight="1">
      <c r="A44" s="307"/>
      <c r="B44" s="229" t="s">
        <v>19</v>
      </c>
      <c r="C44" s="493">
        <f aca="true" t="shared" si="1" ref="C44:AE44">SUM(C11:C43)</f>
        <v>49290</v>
      </c>
      <c r="D44" s="494">
        <f t="shared" si="1"/>
        <v>7620</v>
      </c>
      <c r="E44" s="494">
        <f t="shared" si="1"/>
        <v>0</v>
      </c>
      <c r="F44" s="494">
        <f t="shared" si="1"/>
        <v>330</v>
      </c>
      <c r="G44" s="494">
        <f t="shared" si="1"/>
        <v>0</v>
      </c>
      <c r="H44" s="494">
        <f t="shared" si="1"/>
        <v>57240</v>
      </c>
      <c r="I44" s="494">
        <f t="shared" si="1"/>
        <v>9199</v>
      </c>
      <c r="J44" s="494">
        <f t="shared" si="1"/>
        <v>0</v>
      </c>
      <c r="K44" s="494">
        <f t="shared" si="1"/>
        <v>409</v>
      </c>
      <c r="L44" s="494">
        <f t="shared" si="1"/>
        <v>445</v>
      </c>
      <c r="M44" s="494">
        <f t="shared" si="1"/>
        <v>62267</v>
      </c>
      <c r="N44" s="494">
        <f t="shared" si="1"/>
        <v>0</v>
      </c>
      <c r="O44" s="494">
        <f t="shared" si="1"/>
        <v>0</v>
      </c>
      <c r="P44" s="494">
        <f t="shared" si="1"/>
        <v>0</v>
      </c>
      <c r="Q44" s="494">
        <f t="shared" si="1"/>
        <v>0</v>
      </c>
      <c r="R44" s="494">
        <f t="shared" si="1"/>
        <v>0</v>
      </c>
      <c r="S44" s="494">
        <f t="shared" si="1"/>
        <v>0</v>
      </c>
      <c r="T44" s="494">
        <f t="shared" si="1"/>
        <v>0</v>
      </c>
      <c r="U44" s="494">
        <f t="shared" si="1"/>
        <v>0</v>
      </c>
      <c r="V44" s="494">
        <f t="shared" si="1"/>
        <v>0</v>
      </c>
      <c r="W44" s="494">
        <f t="shared" si="1"/>
        <v>0</v>
      </c>
      <c r="X44" s="494">
        <f t="shared" si="1"/>
        <v>0</v>
      </c>
      <c r="Y44" s="494">
        <f t="shared" si="1"/>
        <v>0</v>
      </c>
      <c r="Z44" s="494">
        <f t="shared" si="1"/>
        <v>0</v>
      </c>
      <c r="AA44" s="494">
        <f t="shared" si="1"/>
        <v>0</v>
      </c>
      <c r="AB44" s="494">
        <f t="shared" si="1"/>
        <v>0</v>
      </c>
      <c r="AC44" s="494">
        <f t="shared" si="1"/>
        <v>0</v>
      </c>
      <c r="AD44" s="494">
        <f t="shared" si="1"/>
        <v>0</v>
      </c>
      <c r="AE44" s="494">
        <f t="shared" si="1"/>
        <v>0</v>
      </c>
      <c r="AF44" s="495">
        <v>0</v>
      </c>
    </row>
    <row r="48" spans="1:32" s="300" customFormat="1" ht="12.75">
      <c r="A48" s="303" t="s">
        <v>12</v>
      </c>
      <c r="I48" s="303"/>
      <c r="J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670" t="s">
        <v>13</v>
      </c>
      <c r="AA48" s="670"/>
      <c r="AB48" s="670"/>
      <c r="AC48" s="670"/>
      <c r="AD48" s="670"/>
      <c r="AE48" s="670"/>
      <c r="AF48" s="670"/>
    </row>
    <row r="49" spans="14:32" s="300" customFormat="1" ht="12.75" customHeight="1">
      <c r="N49" s="303"/>
      <c r="O49" s="747" t="s">
        <v>14</v>
      </c>
      <c r="P49" s="747"/>
      <c r="Q49" s="747"/>
      <c r="R49" s="747"/>
      <c r="S49" s="747"/>
      <c r="T49" s="747"/>
      <c r="U49" s="747"/>
      <c r="V49" s="747"/>
      <c r="W49" s="747"/>
      <c r="X49" s="747"/>
      <c r="Y49" s="747"/>
      <c r="Z49" s="747"/>
      <c r="AA49" s="747"/>
      <c r="AB49" s="747"/>
      <c r="AC49" s="747"/>
      <c r="AD49" s="747"/>
      <c r="AE49" s="747"/>
      <c r="AF49" s="747"/>
    </row>
    <row r="50" spans="14:32" s="300" customFormat="1" ht="12.75" customHeight="1">
      <c r="N50" s="747" t="s">
        <v>89</v>
      </c>
      <c r="O50" s="747"/>
      <c r="P50" s="747"/>
      <c r="Q50" s="747"/>
      <c r="R50" s="747"/>
      <c r="S50" s="747"/>
      <c r="T50" s="747"/>
      <c r="U50" s="747"/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  <c r="AF50" s="747"/>
    </row>
    <row r="51" spans="1:32" s="300" customFormat="1" ht="12.75">
      <c r="A51" s="303"/>
      <c r="B51" s="303"/>
      <c r="O51" s="303"/>
      <c r="P51" s="303"/>
      <c r="Q51" s="303"/>
      <c r="R51" s="303"/>
      <c r="S51" s="303"/>
      <c r="T51" s="303"/>
      <c r="U51" s="303"/>
      <c r="V51" s="303"/>
      <c r="W51" s="701" t="s">
        <v>86</v>
      </c>
      <c r="X51" s="701"/>
      <c r="Y51" s="701"/>
      <c r="Z51" s="701"/>
      <c r="AA51" s="701"/>
      <c r="AB51" s="701"/>
      <c r="AC51" s="701"/>
      <c r="AD51" s="701"/>
      <c r="AE51" s="701"/>
      <c r="AF51" s="701"/>
    </row>
  </sheetData>
  <sheetProtection/>
  <mergeCells count="14">
    <mergeCell ref="W51:AF51"/>
    <mergeCell ref="AA8:AF8"/>
    <mergeCell ref="A8:A9"/>
    <mergeCell ref="B8:B9"/>
    <mergeCell ref="C8:H8"/>
    <mergeCell ref="I8:N8"/>
    <mergeCell ref="U8:Z8"/>
    <mergeCell ref="AE1:AH1"/>
    <mergeCell ref="Z48:AF48"/>
    <mergeCell ref="O49:AF49"/>
    <mergeCell ref="N50:AF50"/>
    <mergeCell ref="O8:T8"/>
    <mergeCell ref="C4:W4"/>
    <mergeCell ref="E2:V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4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SheetLayoutView="115" zoomScalePageLayoutView="0" workbookViewId="0" topLeftCell="A31">
      <selection activeCell="L53" sqref="L53"/>
    </sheetView>
  </sheetViews>
  <sheetFormatPr defaultColWidth="8.8515625" defaultRowHeight="12.75"/>
  <cols>
    <col min="1" max="1" width="8.140625" style="63" customWidth="1"/>
    <col min="2" max="2" width="12.57421875" style="63" customWidth="1"/>
    <col min="3" max="3" width="12.140625" style="63" customWidth="1"/>
    <col min="4" max="4" width="11.7109375" style="63" customWidth="1"/>
    <col min="5" max="5" width="11.28125" style="63" customWidth="1"/>
    <col min="6" max="6" width="17.140625" style="63" customWidth="1"/>
    <col min="7" max="7" width="15.140625" style="63" customWidth="1"/>
    <col min="8" max="8" width="14.421875" style="63" customWidth="1"/>
    <col min="9" max="9" width="14.8515625" style="63" customWidth="1"/>
    <col min="10" max="10" width="18.421875" style="63" customWidth="1"/>
    <col min="11" max="11" width="17.28125" style="63" customWidth="1"/>
    <col min="12" max="12" width="16.28125" style="63" customWidth="1"/>
    <col min="13" max="16384" width="8.8515625" style="63" customWidth="1"/>
  </cols>
  <sheetData>
    <row r="1" spans="2:12" ht="15">
      <c r="B1" s="15"/>
      <c r="C1" s="15"/>
      <c r="D1" s="15"/>
      <c r="E1" s="15"/>
      <c r="F1" s="1"/>
      <c r="G1" s="1"/>
      <c r="H1" s="15"/>
      <c r="J1" s="34"/>
      <c r="K1" s="842" t="s">
        <v>559</v>
      </c>
      <c r="L1" s="842"/>
    </row>
    <row r="2" spans="2:10" ht="15.75">
      <c r="B2" s="617" t="s">
        <v>0</v>
      </c>
      <c r="C2" s="617"/>
      <c r="D2" s="617"/>
      <c r="E2" s="617"/>
      <c r="F2" s="617"/>
      <c r="G2" s="617"/>
      <c r="H2" s="617"/>
      <c r="I2" s="617"/>
      <c r="J2" s="617"/>
    </row>
    <row r="3" spans="2:10" ht="20.25">
      <c r="B3" s="618" t="s">
        <v>656</v>
      </c>
      <c r="C3" s="618"/>
      <c r="D3" s="618"/>
      <c r="E3" s="618"/>
      <c r="F3" s="618"/>
      <c r="G3" s="618"/>
      <c r="H3" s="618"/>
      <c r="I3" s="618"/>
      <c r="J3" s="618"/>
    </row>
    <row r="4" spans="2:10" ht="20.25">
      <c r="B4" s="108"/>
      <c r="C4" s="108"/>
      <c r="D4" s="108"/>
      <c r="E4" s="108"/>
      <c r="F4" s="108"/>
      <c r="G4" s="108"/>
      <c r="H4" s="108"/>
      <c r="I4" s="108"/>
      <c r="J4" s="108"/>
    </row>
    <row r="5" spans="2:12" ht="15" customHeight="1">
      <c r="B5" s="930" t="s">
        <v>749</v>
      </c>
      <c r="C5" s="930"/>
      <c r="D5" s="930"/>
      <c r="E5" s="930"/>
      <c r="F5" s="930"/>
      <c r="G5" s="930"/>
      <c r="H5" s="930"/>
      <c r="I5" s="930"/>
      <c r="J5" s="930"/>
      <c r="K5" s="930"/>
      <c r="L5" s="930"/>
    </row>
    <row r="6" spans="1:3" ht="14.25">
      <c r="A6" s="580" t="s">
        <v>919</v>
      </c>
      <c r="B6" s="580"/>
      <c r="C6" s="27"/>
    </row>
    <row r="7" spans="1:12" ht="15" customHeight="1">
      <c r="A7" s="929" t="s">
        <v>114</v>
      </c>
      <c r="B7" s="917" t="s">
        <v>3</v>
      </c>
      <c r="C7" s="925" t="s">
        <v>27</v>
      </c>
      <c r="D7" s="925"/>
      <c r="E7" s="925"/>
      <c r="F7" s="925"/>
      <c r="G7" s="925" t="s">
        <v>28</v>
      </c>
      <c r="H7" s="925"/>
      <c r="I7" s="925"/>
      <c r="J7" s="925"/>
      <c r="K7" s="917" t="s">
        <v>395</v>
      </c>
      <c r="L7" s="917" t="s">
        <v>770</v>
      </c>
    </row>
    <row r="8" spans="1:12" ht="30.75" customHeight="1">
      <c r="A8" s="929"/>
      <c r="B8" s="917"/>
      <c r="C8" s="917" t="s">
        <v>254</v>
      </c>
      <c r="D8" s="917" t="s">
        <v>454</v>
      </c>
      <c r="E8" s="917" t="s">
        <v>100</v>
      </c>
      <c r="F8" s="917"/>
      <c r="G8" s="917" t="s">
        <v>254</v>
      </c>
      <c r="H8" s="917" t="s">
        <v>454</v>
      </c>
      <c r="I8" s="917" t="s">
        <v>100</v>
      </c>
      <c r="J8" s="917"/>
      <c r="K8" s="917"/>
      <c r="L8" s="917"/>
    </row>
    <row r="9" spans="1:15" ht="69.75" customHeight="1">
      <c r="A9" s="929"/>
      <c r="B9" s="917"/>
      <c r="C9" s="917"/>
      <c r="D9" s="917"/>
      <c r="E9" s="75" t="s">
        <v>847</v>
      </c>
      <c r="F9" s="75" t="s">
        <v>455</v>
      </c>
      <c r="G9" s="917"/>
      <c r="H9" s="917"/>
      <c r="I9" s="75" t="s">
        <v>847</v>
      </c>
      <c r="J9" s="75" t="s">
        <v>455</v>
      </c>
      <c r="K9" s="917"/>
      <c r="L9" s="917"/>
      <c r="M9" s="97"/>
      <c r="N9" s="97"/>
      <c r="O9" s="97"/>
    </row>
    <row r="10" spans="1:15" ht="14.25">
      <c r="A10" s="325">
        <v>1</v>
      </c>
      <c r="B10" s="326">
        <v>2</v>
      </c>
      <c r="C10" s="325">
        <v>3</v>
      </c>
      <c r="D10" s="326">
        <v>4</v>
      </c>
      <c r="E10" s="325">
        <v>5</v>
      </c>
      <c r="F10" s="326">
        <v>6</v>
      </c>
      <c r="G10" s="325">
        <v>7</v>
      </c>
      <c r="H10" s="326">
        <v>8</v>
      </c>
      <c r="I10" s="325">
        <v>9</v>
      </c>
      <c r="J10" s="326">
        <v>10</v>
      </c>
      <c r="K10" s="325" t="s">
        <v>567</v>
      </c>
      <c r="L10" s="326">
        <v>12</v>
      </c>
      <c r="M10" s="97"/>
      <c r="N10" s="97"/>
      <c r="O10" s="97"/>
    </row>
    <row r="11" spans="1:15" ht="14.25">
      <c r="A11" s="291" t="s">
        <v>273</v>
      </c>
      <c r="B11" s="292" t="s">
        <v>868</v>
      </c>
      <c r="C11" s="439">
        <v>73527</v>
      </c>
      <c r="D11" s="438">
        <v>3413</v>
      </c>
      <c r="E11" s="439">
        <v>3339</v>
      </c>
      <c r="F11" s="438">
        <v>0</v>
      </c>
      <c r="G11" s="439">
        <v>44547</v>
      </c>
      <c r="H11" s="438">
        <v>1223</v>
      </c>
      <c r="I11" s="439">
        <v>1209</v>
      </c>
      <c r="J11" s="438">
        <v>0</v>
      </c>
      <c r="K11" s="439">
        <f aca="true" t="shared" si="0" ref="K11:K43">E11+F11+I11+J11</f>
        <v>4548</v>
      </c>
      <c r="L11" s="438">
        <v>0</v>
      </c>
      <c r="M11" s="97"/>
      <c r="N11" s="97"/>
      <c r="O11" s="97"/>
    </row>
    <row r="12" spans="1:15" ht="14.25">
      <c r="A12" s="291" t="s">
        <v>274</v>
      </c>
      <c r="B12" s="292" t="s">
        <v>869</v>
      </c>
      <c r="C12" s="439">
        <v>159461</v>
      </c>
      <c r="D12" s="438">
        <v>4543</v>
      </c>
      <c r="E12" s="439">
        <v>4373</v>
      </c>
      <c r="F12" s="438">
        <v>0</v>
      </c>
      <c r="G12" s="439">
        <v>91847</v>
      </c>
      <c r="H12" s="438">
        <v>2000</v>
      </c>
      <c r="I12" s="439">
        <v>1956</v>
      </c>
      <c r="J12" s="438">
        <v>0</v>
      </c>
      <c r="K12" s="439">
        <f t="shared" si="0"/>
        <v>6329</v>
      </c>
      <c r="L12" s="438">
        <v>0</v>
      </c>
      <c r="M12" s="97"/>
      <c r="N12" s="97"/>
      <c r="O12" s="97"/>
    </row>
    <row r="13" spans="1:15" ht="14.25">
      <c r="A13" s="291" t="s">
        <v>275</v>
      </c>
      <c r="B13" s="292" t="s">
        <v>870</v>
      </c>
      <c r="C13" s="439">
        <v>76250</v>
      </c>
      <c r="D13" s="438">
        <v>2208</v>
      </c>
      <c r="E13" s="439">
        <v>2145</v>
      </c>
      <c r="F13" s="438">
        <v>0</v>
      </c>
      <c r="G13" s="439">
        <v>42243</v>
      </c>
      <c r="H13" s="438">
        <v>967</v>
      </c>
      <c r="I13" s="439">
        <v>928</v>
      </c>
      <c r="J13" s="438">
        <v>0</v>
      </c>
      <c r="K13" s="439">
        <f t="shared" si="0"/>
        <v>3073</v>
      </c>
      <c r="L13" s="438">
        <v>0</v>
      </c>
      <c r="M13" s="97"/>
      <c r="N13" s="97"/>
      <c r="O13" s="97"/>
    </row>
    <row r="14" spans="1:15" ht="14.25">
      <c r="A14" s="291" t="s">
        <v>276</v>
      </c>
      <c r="B14" s="292" t="s">
        <v>871</v>
      </c>
      <c r="C14" s="439">
        <v>156182</v>
      </c>
      <c r="D14" s="438">
        <v>4343</v>
      </c>
      <c r="E14" s="439">
        <v>4265</v>
      </c>
      <c r="F14" s="438">
        <v>0</v>
      </c>
      <c r="G14" s="439">
        <v>79404</v>
      </c>
      <c r="H14" s="438">
        <v>1416</v>
      </c>
      <c r="I14" s="439">
        <v>1291</v>
      </c>
      <c r="J14" s="438">
        <v>0</v>
      </c>
      <c r="K14" s="439">
        <f t="shared" si="0"/>
        <v>5556</v>
      </c>
      <c r="L14" s="438">
        <v>0</v>
      </c>
      <c r="M14" s="97"/>
      <c r="N14" s="97"/>
      <c r="O14" s="97"/>
    </row>
    <row r="15" spans="1:15" ht="14.25">
      <c r="A15" s="291" t="s">
        <v>277</v>
      </c>
      <c r="B15" s="292" t="s">
        <v>872</v>
      </c>
      <c r="C15" s="439">
        <v>51531</v>
      </c>
      <c r="D15" s="438">
        <v>2138</v>
      </c>
      <c r="E15" s="439">
        <v>2129</v>
      </c>
      <c r="F15" s="438">
        <v>0</v>
      </c>
      <c r="G15" s="439">
        <v>26795</v>
      </c>
      <c r="H15" s="438">
        <v>512</v>
      </c>
      <c r="I15" s="439">
        <v>505</v>
      </c>
      <c r="J15" s="438">
        <v>0</v>
      </c>
      <c r="K15" s="439">
        <f t="shared" si="0"/>
        <v>2634</v>
      </c>
      <c r="L15" s="438">
        <v>0</v>
      </c>
      <c r="M15" s="97"/>
      <c r="N15" s="97"/>
      <c r="O15" s="97"/>
    </row>
    <row r="16" spans="1:15" ht="14.25">
      <c r="A16" s="291" t="s">
        <v>278</v>
      </c>
      <c r="B16" s="292" t="s">
        <v>873</v>
      </c>
      <c r="C16" s="439">
        <v>96015</v>
      </c>
      <c r="D16" s="438">
        <v>2338</v>
      </c>
      <c r="E16" s="439">
        <v>2313</v>
      </c>
      <c r="F16" s="438">
        <v>0</v>
      </c>
      <c r="G16" s="439">
        <v>39118</v>
      </c>
      <c r="H16" s="438">
        <v>718</v>
      </c>
      <c r="I16" s="439">
        <v>704</v>
      </c>
      <c r="J16" s="438">
        <v>0</v>
      </c>
      <c r="K16" s="439">
        <f t="shared" si="0"/>
        <v>3017</v>
      </c>
      <c r="L16" s="438">
        <v>0</v>
      </c>
      <c r="M16" s="97"/>
      <c r="N16" s="97"/>
      <c r="O16" s="97"/>
    </row>
    <row r="17" spans="1:15" ht="14.25">
      <c r="A17" s="291" t="s">
        <v>279</v>
      </c>
      <c r="B17" s="292" t="s">
        <v>874</v>
      </c>
      <c r="C17" s="439">
        <v>64891</v>
      </c>
      <c r="D17" s="438">
        <v>2756</v>
      </c>
      <c r="E17" s="439">
        <v>2622</v>
      </c>
      <c r="F17" s="438">
        <v>0</v>
      </c>
      <c r="G17" s="439">
        <v>42094</v>
      </c>
      <c r="H17" s="438">
        <v>1169</v>
      </c>
      <c r="I17" s="439">
        <v>1054</v>
      </c>
      <c r="J17" s="438">
        <v>0</v>
      </c>
      <c r="K17" s="439">
        <f t="shared" si="0"/>
        <v>3676</v>
      </c>
      <c r="L17" s="438">
        <v>0</v>
      </c>
      <c r="M17" s="97"/>
      <c r="N17" s="97"/>
      <c r="O17" s="97"/>
    </row>
    <row r="18" spans="1:15" ht="14.25">
      <c r="A18" s="291" t="s">
        <v>280</v>
      </c>
      <c r="B18" s="292" t="s">
        <v>875</v>
      </c>
      <c r="C18" s="439">
        <v>191942</v>
      </c>
      <c r="D18" s="438">
        <v>5350</v>
      </c>
      <c r="E18" s="439">
        <v>5317</v>
      </c>
      <c r="F18" s="438">
        <v>0</v>
      </c>
      <c r="G18" s="439">
        <v>99080</v>
      </c>
      <c r="H18" s="438">
        <v>2413</v>
      </c>
      <c r="I18" s="439">
        <v>2353</v>
      </c>
      <c r="J18" s="438">
        <v>0</v>
      </c>
      <c r="K18" s="439">
        <f t="shared" si="0"/>
        <v>7670</v>
      </c>
      <c r="L18" s="438">
        <v>0</v>
      </c>
      <c r="M18" s="97"/>
      <c r="N18" s="97"/>
      <c r="O18" s="97"/>
    </row>
    <row r="19" spans="1:15" ht="14.25">
      <c r="A19" s="291" t="s">
        <v>299</v>
      </c>
      <c r="B19" s="292" t="s">
        <v>876</v>
      </c>
      <c r="C19" s="439">
        <v>96211</v>
      </c>
      <c r="D19" s="438">
        <v>3175</v>
      </c>
      <c r="E19" s="439">
        <v>3033</v>
      </c>
      <c r="F19" s="438">
        <v>0</v>
      </c>
      <c r="G19" s="439">
        <v>47962</v>
      </c>
      <c r="H19" s="438">
        <v>980</v>
      </c>
      <c r="I19" s="439">
        <v>950</v>
      </c>
      <c r="J19" s="438">
        <v>0</v>
      </c>
      <c r="K19" s="439">
        <f t="shared" si="0"/>
        <v>3983</v>
      </c>
      <c r="L19" s="438">
        <v>0</v>
      </c>
      <c r="M19" s="97"/>
      <c r="N19" s="97"/>
      <c r="O19" s="97"/>
    </row>
    <row r="20" spans="1:15" ht="14.25">
      <c r="A20" s="291" t="s">
        <v>300</v>
      </c>
      <c r="B20" s="292" t="s">
        <v>877</v>
      </c>
      <c r="C20" s="439">
        <v>14804</v>
      </c>
      <c r="D20" s="438">
        <v>1103</v>
      </c>
      <c r="E20" s="439">
        <v>985</v>
      </c>
      <c r="F20" s="438">
        <v>0</v>
      </c>
      <c r="G20" s="439">
        <v>8512</v>
      </c>
      <c r="H20" s="438">
        <v>316</v>
      </c>
      <c r="I20" s="439">
        <v>312</v>
      </c>
      <c r="J20" s="438">
        <v>0</v>
      </c>
      <c r="K20" s="439">
        <f t="shared" si="0"/>
        <v>1297</v>
      </c>
      <c r="L20" s="438">
        <v>0</v>
      </c>
      <c r="M20" s="97"/>
      <c r="N20" s="97"/>
      <c r="O20" s="97"/>
    </row>
    <row r="21" spans="1:15" ht="14.25">
      <c r="A21" s="291" t="s">
        <v>301</v>
      </c>
      <c r="B21" s="292" t="s">
        <v>878</v>
      </c>
      <c r="C21" s="439">
        <v>112497</v>
      </c>
      <c r="D21" s="438">
        <v>3562</v>
      </c>
      <c r="E21" s="439">
        <v>3449</v>
      </c>
      <c r="F21" s="438">
        <v>0</v>
      </c>
      <c r="G21" s="439">
        <v>55023</v>
      </c>
      <c r="H21" s="438">
        <v>1304</v>
      </c>
      <c r="I21" s="439">
        <v>1282</v>
      </c>
      <c r="J21" s="438">
        <v>0</v>
      </c>
      <c r="K21" s="439">
        <f t="shared" si="0"/>
        <v>4731</v>
      </c>
      <c r="L21" s="438">
        <v>0</v>
      </c>
      <c r="M21" s="97"/>
      <c r="N21" s="97"/>
      <c r="O21" s="97"/>
    </row>
    <row r="22" spans="1:15" ht="14.25">
      <c r="A22" s="291" t="s">
        <v>329</v>
      </c>
      <c r="B22" s="292" t="s">
        <v>879</v>
      </c>
      <c r="C22" s="439">
        <v>74997</v>
      </c>
      <c r="D22" s="438">
        <v>2784</v>
      </c>
      <c r="E22" s="439">
        <v>2684</v>
      </c>
      <c r="F22" s="438">
        <v>0</v>
      </c>
      <c r="G22" s="439">
        <v>43387</v>
      </c>
      <c r="H22" s="438">
        <v>1106</v>
      </c>
      <c r="I22" s="439">
        <v>1079</v>
      </c>
      <c r="J22" s="438">
        <v>0</v>
      </c>
      <c r="K22" s="439">
        <f t="shared" si="0"/>
        <v>3763</v>
      </c>
      <c r="L22" s="438">
        <v>0</v>
      </c>
      <c r="M22" s="97"/>
      <c r="N22" s="97"/>
      <c r="O22" s="97"/>
    </row>
    <row r="23" spans="1:15" ht="14.25">
      <c r="A23" s="291" t="s">
        <v>330</v>
      </c>
      <c r="B23" s="292" t="s">
        <v>880</v>
      </c>
      <c r="C23" s="439">
        <v>70397</v>
      </c>
      <c r="D23" s="438">
        <v>2764</v>
      </c>
      <c r="E23" s="439">
        <v>2521</v>
      </c>
      <c r="F23" s="438">
        <v>0</v>
      </c>
      <c r="G23" s="439">
        <v>34821</v>
      </c>
      <c r="H23" s="438">
        <v>1152</v>
      </c>
      <c r="I23" s="439">
        <v>1011</v>
      </c>
      <c r="J23" s="438">
        <v>0</v>
      </c>
      <c r="K23" s="439">
        <f t="shared" si="0"/>
        <v>3532</v>
      </c>
      <c r="L23" s="438">
        <v>0</v>
      </c>
      <c r="M23" s="97"/>
      <c r="N23" s="97"/>
      <c r="O23" s="97"/>
    </row>
    <row r="24" spans="1:15" ht="14.25">
      <c r="A24" s="291" t="s">
        <v>331</v>
      </c>
      <c r="B24" s="292" t="s">
        <v>881</v>
      </c>
      <c r="C24" s="439">
        <v>53452</v>
      </c>
      <c r="D24" s="438">
        <v>3205</v>
      </c>
      <c r="E24" s="439">
        <v>2986</v>
      </c>
      <c r="F24" s="438">
        <v>0</v>
      </c>
      <c r="G24" s="439">
        <v>33227</v>
      </c>
      <c r="H24" s="438">
        <v>1273</v>
      </c>
      <c r="I24" s="439">
        <v>1235</v>
      </c>
      <c r="J24" s="438">
        <v>0</v>
      </c>
      <c r="K24" s="439">
        <f t="shared" si="0"/>
        <v>4221</v>
      </c>
      <c r="L24" s="438">
        <v>0</v>
      </c>
      <c r="M24" s="97"/>
      <c r="N24" s="97"/>
      <c r="O24" s="97"/>
    </row>
    <row r="25" spans="1:15" ht="14.25">
      <c r="A25" s="291" t="s">
        <v>332</v>
      </c>
      <c r="B25" s="292" t="s">
        <v>922</v>
      </c>
      <c r="C25" s="439">
        <v>53703</v>
      </c>
      <c r="D25" s="438">
        <v>1209</v>
      </c>
      <c r="E25" s="439">
        <v>1172</v>
      </c>
      <c r="F25" s="438">
        <v>0</v>
      </c>
      <c r="G25" s="439">
        <v>29043</v>
      </c>
      <c r="H25" s="438">
        <v>512</v>
      </c>
      <c r="I25" s="439">
        <v>462</v>
      </c>
      <c r="J25" s="438">
        <v>0</v>
      </c>
      <c r="K25" s="439">
        <f t="shared" si="0"/>
        <v>1634</v>
      </c>
      <c r="L25" s="438">
        <v>0</v>
      </c>
      <c r="M25" s="97"/>
      <c r="N25" s="97"/>
      <c r="O25" s="97"/>
    </row>
    <row r="26" spans="1:15" ht="14.25">
      <c r="A26" s="291" t="s">
        <v>883</v>
      </c>
      <c r="B26" s="292" t="s">
        <v>884</v>
      </c>
      <c r="C26" s="439">
        <v>116189</v>
      </c>
      <c r="D26" s="438">
        <v>3797</v>
      </c>
      <c r="E26" s="439">
        <v>3699</v>
      </c>
      <c r="F26" s="438">
        <v>0</v>
      </c>
      <c r="G26" s="439">
        <v>69672</v>
      </c>
      <c r="H26" s="438">
        <v>1567</v>
      </c>
      <c r="I26" s="439">
        <v>1518</v>
      </c>
      <c r="J26" s="438">
        <v>0</v>
      </c>
      <c r="K26" s="439">
        <f t="shared" si="0"/>
        <v>5217</v>
      </c>
      <c r="L26" s="438">
        <v>0</v>
      </c>
      <c r="M26" s="97"/>
      <c r="N26" s="97"/>
      <c r="O26" s="97"/>
    </row>
    <row r="27" spans="1:15" ht="14.25">
      <c r="A27" s="291" t="s">
        <v>885</v>
      </c>
      <c r="B27" s="292" t="s">
        <v>886</v>
      </c>
      <c r="C27" s="439">
        <v>51129</v>
      </c>
      <c r="D27" s="438">
        <v>3505</v>
      </c>
      <c r="E27" s="439">
        <v>3444</v>
      </c>
      <c r="F27" s="438">
        <v>0</v>
      </c>
      <c r="G27" s="439">
        <v>29416</v>
      </c>
      <c r="H27" s="438">
        <v>1105</v>
      </c>
      <c r="I27" s="439">
        <v>1091</v>
      </c>
      <c r="J27" s="438">
        <v>0</v>
      </c>
      <c r="K27" s="439">
        <f t="shared" si="0"/>
        <v>4535</v>
      </c>
      <c r="L27" s="438">
        <v>0</v>
      </c>
      <c r="M27" s="97"/>
      <c r="N27" s="97"/>
      <c r="O27" s="97"/>
    </row>
    <row r="28" spans="1:15" ht="14.25">
      <c r="A28" s="291" t="s">
        <v>887</v>
      </c>
      <c r="B28" s="292" t="s">
        <v>888</v>
      </c>
      <c r="C28" s="439">
        <v>134389</v>
      </c>
      <c r="D28" s="438">
        <v>3940</v>
      </c>
      <c r="E28" s="439">
        <v>3911</v>
      </c>
      <c r="F28" s="438">
        <v>0</v>
      </c>
      <c r="G28" s="439">
        <v>59466</v>
      </c>
      <c r="H28" s="438">
        <v>1231</v>
      </c>
      <c r="I28" s="439">
        <v>1158</v>
      </c>
      <c r="J28" s="438">
        <v>0</v>
      </c>
      <c r="K28" s="439">
        <f t="shared" si="0"/>
        <v>5069</v>
      </c>
      <c r="L28" s="438">
        <v>0</v>
      </c>
      <c r="M28" s="97"/>
      <c r="N28" s="97"/>
      <c r="O28" s="97"/>
    </row>
    <row r="29" spans="1:15" ht="14.25">
      <c r="A29" s="291" t="s">
        <v>889</v>
      </c>
      <c r="B29" s="292" t="s">
        <v>890</v>
      </c>
      <c r="C29" s="439">
        <v>93261</v>
      </c>
      <c r="D29" s="438">
        <v>4048</v>
      </c>
      <c r="E29" s="439">
        <v>3736</v>
      </c>
      <c r="F29" s="438">
        <v>0</v>
      </c>
      <c r="G29" s="439">
        <v>47565</v>
      </c>
      <c r="H29" s="438">
        <v>1028</v>
      </c>
      <c r="I29" s="439">
        <v>998</v>
      </c>
      <c r="J29" s="438">
        <v>0</v>
      </c>
      <c r="K29" s="439">
        <f t="shared" si="0"/>
        <v>4734</v>
      </c>
      <c r="L29" s="438">
        <v>0</v>
      </c>
      <c r="M29" s="97"/>
      <c r="N29" s="97"/>
      <c r="O29" s="97"/>
    </row>
    <row r="30" spans="1:15" ht="14.25">
      <c r="A30" s="291" t="s">
        <v>891</v>
      </c>
      <c r="B30" s="292" t="s">
        <v>892</v>
      </c>
      <c r="C30" s="439">
        <v>103440</v>
      </c>
      <c r="D30" s="438">
        <v>4101</v>
      </c>
      <c r="E30" s="439">
        <v>4076</v>
      </c>
      <c r="F30" s="438">
        <v>0</v>
      </c>
      <c r="G30" s="439">
        <v>64004</v>
      </c>
      <c r="H30" s="438">
        <v>1964</v>
      </c>
      <c r="I30" s="439">
        <v>1957</v>
      </c>
      <c r="J30" s="438">
        <v>0</v>
      </c>
      <c r="K30" s="439">
        <f t="shared" si="0"/>
        <v>6033</v>
      </c>
      <c r="L30" s="438">
        <v>0</v>
      </c>
      <c r="M30" s="97"/>
      <c r="N30" s="97"/>
      <c r="O30" s="97"/>
    </row>
    <row r="31" spans="1:15" ht="14.25">
      <c r="A31" s="291" t="s">
        <v>893</v>
      </c>
      <c r="B31" s="292" t="s">
        <v>894</v>
      </c>
      <c r="C31" s="439">
        <v>101593</v>
      </c>
      <c r="D31" s="438">
        <v>2984</v>
      </c>
      <c r="E31" s="439">
        <v>2866</v>
      </c>
      <c r="F31" s="438">
        <v>0</v>
      </c>
      <c r="G31" s="439">
        <v>51824</v>
      </c>
      <c r="H31" s="438">
        <v>1139</v>
      </c>
      <c r="I31" s="439">
        <v>1122</v>
      </c>
      <c r="J31" s="438">
        <v>0</v>
      </c>
      <c r="K31" s="439">
        <f t="shared" si="0"/>
        <v>3988</v>
      </c>
      <c r="L31" s="438">
        <v>0</v>
      </c>
      <c r="M31" s="97"/>
      <c r="N31" s="97"/>
      <c r="O31" s="97"/>
    </row>
    <row r="32" spans="1:15" ht="14.25">
      <c r="A32" s="291" t="s">
        <v>895</v>
      </c>
      <c r="B32" s="292" t="s">
        <v>896</v>
      </c>
      <c r="C32" s="439">
        <v>199540</v>
      </c>
      <c r="D32" s="438">
        <v>6763</v>
      </c>
      <c r="E32" s="439">
        <v>6755</v>
      </c>
      <c r="F32" s="438">
        <v>0</v>
      </c>
      <c r="G32" s="439">
        <v>96118</v>
      </c>
      <c r="H32" s="438">
        <v>2693</v>
      </c>
      <c r="I32" s="439">
        <v>2684</v>
      </c>
      <c r="J32" s="438">
        <v>0</v>
      </c>
      <c r="K32" s="439">
        <f t="shared" si="0"/>
        <v>9439</v>
      </c>
      <c r="L32" s="438">
        <v>0</v>
      </c>
      <c r="M32" s="97"/>
      <c r="N32" s="97"/>
      <c r="O32" s="97"/>
    </row>
    <row r="33" spans="1:15" ht="14.25">
      <c r="A33" s="291" t="s">
        <v>897</v>
      </c>
      <c r="B33" s="292" t="s">
        <v>898</v>
      </c>
      <c r="C33" s="439">
        <v>57966</v>
      </c>
      <c r="D33" s="438">
        <v>2233</v>
      </c>
      <c r="E33" s="439">
        <v>2129</v>
      </c>
      <c r="F33" s="438">
        <v>0</v>
      </c>
      <c r="G33" s="439">
        <v>33666</v>
      </c>
      <c r="H33" s="438">
        <v>851</v>
      </c>
      <c r="I33" s="439">
        <v>823</v>
      </c>
      <c r="J33" s="438">
        <v>0</v>
      </c>
      <c r="K33" s="439">
        <f t="shared" si="0"/>
        <v>2952</v>
      </c>
      <c r="L33" s="438">
        <v>0</v>
      </c>
      <c r="M33" s="97"/>
      <c r="N33" s="97"/>
      <c r="O33" s="97"/>
    </row>
    <row r="34" spans="1:15" ht="14.25">
      <c r="A34" s="291" t="s">
        <v>899</v>
      </c>
      <c r="B34" s="292" t="s">
        <v>900</v>
      </c>
      <c r="C34" s="439">
        <v>43275</v>
      </c>
      <c r="D34" s="438">
        <v>3423</v>
      </c>
      <c r="E34" s="439">
        <v>3320</v>
      </c>
      <c r="F34" s="438">
        <v>0</v>
      </c>
      <c r="G34" s="439">
        <v>25729</v>
      </c>
      <c r="H34" s="438">
        <v>1165</v>
      </c>
      <c r="I34" s="439">
        <v>1149</v>
      </c>
      <c r="J34" s="438">
        <v>0</v>
      </c>
      <c r="K34" s="439">
        <f t="shared" si="0"/>
        <v>4469</v>
      </c>
      <c r="L34" s="438">
        <v>0</v>
      </c>
      <c r="M34" s="97"/>
      <c r="N34" s="97"/>
      <c r="O34" s="97"/>
    </row>
    <row r="35" spans="1:15" ht="14.25">
      <c r="A35" s="291" t="s">
        <v>901</v>
      </c>
      <c r="B35" s="292" t="s">
        <v>902</v>
      </c>
      <c r="C35" s="439">
        <v>102373</v>
      </c>
      <c r="D35" s="438">
        <v>4928</v>
      </c>
      <c r="E35" s="439">
        <v>4874</v>
      </c>
      <c r="F35" s="438">
        <v>0</v>
      </c>
      <c r="G35" s="439">
        <v>47686</v>
      </c>
      <c r="H35" s="438">
        <v>1295</v>
      </c>
      <c r="I35" s="439">
        <v>1261</v>
      </c>
      <c r="J35" s="438">
        <v>0</v>
      </c>
      <c r="K35" s="439">
        <f t="shared" si="0"/>
        <v>6135</v>
      </c>
      <c r="L35" s="438">
        <v>0</v>
      </c>
      <c r="M35" s="97"/>
      <c r="N35" s="97"/>
      <c r="O35" s="97"/>
    </row>
    <row r="36" spans="1:15" ht="14.25">
      <c r="A36" s="291" t="s">
        <v>903</v>
      </c>
      <c r="B36" s="292" t="s">
        <v>904</v>
      </c>
      <c r="C36" s="439">
        <v>102352</v>
      </c>
      <c r="D36" s="438">
        <v>2763</v>
      </c>
      <c r="E36" s="439">
        <v>2726</v>
      </c>
      <c r="F36" s="438">
        <v>0</v>
      </c>
      <c r="G36" s="439">
        <v>46569</v>
      </c>
      <c r="H36" s="438">
        <v>846</v>
      </c>
      <c r="I36" s="439">
        <v>757</v>
      </c>
      <c r="J36" s="438">
        <v>0</v>
      </c>
      <c r="K36" s="439">
        <f t="shared" si="0"/>
        <v>3483</v>
      </c>
      <c r="L36" s="438">
        <v>0</v>
      </c>
      <c r="M36" s="97"/>
      <c r="N36" s="97"/>
      <c r="O36" s="97"/>
    </row>
    <row r="37" spans="1:15" ht="14.25">
      <c r="A37" s="291" t="s">
        <v>905</v>
      </c>
      <c r="B37" s="292" t="s">
        <v>906</v>
      </c>
      <c r="C37" s="439">
        <v>69185</v>
      </c>
      <c r="D37" s="438">
        <v>2673</v>
      </c>
      <c r="E37" s="439">
        <v>2647</v>
      </c>
      <c r="F37" s="438">
        <v>0</v>
      </c>
      <c r="G37" s="439">
        <v>35580</v>
      </c>
      <c r="H37" s="438">
        <v>730</v>
      </c>
      <c r="I37" s="439">
        <v>633</v>
      </c>
      <c r="J37" s="438">
        <v>0</v>
      </c>
      <c r="K37" s="439">
        <f t="shared" si="0"/>
        <v>3280</v>
      </c>
      <c r="L37" s="438">
        <v>0</v>
      </c>
      <c r="M37" s="97"/>
      <c r="N37" s="97"/>
      <c r="O37" s="97"/>
    </row>
    <row r="38" spans="1:15" ht="14.25">
      <c r="A38" s="291" t="s">
        <v>907</v>
      </c>
      <c r="B38" s="293" t="s">
        <v>908</v>
      </c>
      <c r="C38" s="439">
        <v>70103</v>
      </c>
      <c r="D38" s="438">
        <v>0</v>
      </c>
      <c r="E38" s="439">
        <v>0</v>
      </c>
      <c r="F38" s="438">
        <v>0</v>
      </c>
      <c r="G38" s="439">
        <v>34956</v>
      </c>
      <c r="H38" s="438">
        <v>0</v>
      </c>
      <c r="I38" s="439">
        <v>0</v>
      </c>
      <c r="J38" s="438">
        <v>0</v>
      </c>
      <c r="K38" s="439">
        <f t="shared" si="0"/>
        <v>0</v>
      </c>
      <c r="L38" s="438">
        <v>0</v>
      </c>
      <c r="M38" s="97"/>
      <c r="N38" s="97"/>
      <c r="O38" s="97"/>
    </row>
    <row r="39" spans="1:15" ht="14.25">
      <c r="A39" s="291" t="s">
        <v>909</v>
      </c>
      <c r="B39" s="293" t="s">
        <v>910</v>
      </c>
      <c r="C39" s="439">
        <v>37342</v>
      </c>
      <c r="D39" s="438">
        <v>0</v>
      </c>
      <c r="E39" s="439">
        <v>0</v>
      </c>
      <c r="F39" s="438">
        <v>0</v>
      </c>
      <c r="G39" s="439">
        <v>18753</v>
      </c>
      <c r="H39" s="438">
        <v>0</v>
      </c>
      <c r="I39" s="439">
        <v>0</v>
      </c>
      <c r="J39" s="438">
        <v>0</v>
      </c>
      <c r="K39" s="439">
        <f t="shared" si="0"/>
        <v>0</v>
      </c>
      <c r="L39" s="438">
        <v>0</v>
      </c>
      <c r="M39" s="97"/>
      <c r="N39" s="97"/>
      <c r="O39" s="97"/>
    </row>
    <row r="40" spans="1:15" ht="14.25">
      <c r="A40" s="291" t="s">
        <v>911</v>
      </c>
      <c r="B40" s="293" t="s">
        <v>912</v>
      </c>
      <c r="C40" s="439">
        <v>90299</v>
      </c>
      <c r="D40" s="438">
        <v>0</v>
      </c>
      <c r="E40" s="439">
        <v>0</v>
      </c>
      <c r="F40" s="438">
        <v>0</v>
      </c>
      <c r="G40" s="439">
        <v>42631</v>
      </c>
      <c r="H40" s="438">
        <v>0</v>
      </c>
      <c r="I40" s="439">
        <v>0</v>
      </c>
      <c r="J40" s="438">
        <v>0</v>
      </c>
      <c r="K40" s="439">
        <f t="shared" si="0"/>
        <v>0</v>
      </c>
      <c r="L40" s="438">
        <v>0</v>
      </c>
      <c r="M40" s="97"/>
      <c r="N40" s="97"/>
      <c r="O40" s="97"/>
    </row>
    <row r="41" spans="1:15" ht="14.25">
      <c r="A41" s="291" t="s">
        <v>913</v>
      </c>
      <c r="B41" s="293" t="s">
        <v>914</v>
      </c>
      <c r="C41" s="439">
        <v>14030</v>
      </c>
      <c r="D41" s="438">
        <v>0</v>
      </c>
      <c r="E41" s="439">
        <v>0</v>
      </c>
      <c r="F41" s="438">
        <v>0</v>
      </c>
      <c r="G41" s="439">
        <v>9987</v>
      </c>
      <c r="H41" s="438">
        <v>0</v>
      </c>
      <c r="I41" s="439">
        <v>0</v>
      </c>
      <c r="J41" s="438">
        <v>0</v>
      </c>
      <c r="K41" s="439">
        <f t="shared" si="0"/>
        <v>0</v>
      </c>
      <c r="L41" s="438">
        <v>0</v>
      </c>
      <c r="M41" s="97"/>
      <c r="N41" s="97"/>
      <c r="O41" s="97"/>
    </row>
    <row r="42" spans="1:15" ht="38.25">
      <c r="A42" s="291" t="s">
        <v>915</v>
      </c>
      <c r="B42" s="293" t="s">
        <v>916</v>
      </c>
      <c r="C42" s="439">
        <v>43856</v>
      </c>
      <c r="D42" s="438">
        <v>0</v>
      </c>
      <c r="E42" s="439">
        <v>0</v>
      </c>
      <c r="F42" s="438">
        <v>0</v>
      </c>
      <c r="G42" s="439">
        <v>22651</v>
      </c>
      <c r="H42" s="438">
        <v>0</v>
      </c>
      <c r="I42" s="439">
        <v>0</v>
      </c>
      <c r="J42" s="438">
        <v>0</v>
      </c>
      <c r="K42" s="439">
        <f t="shared" si="0"/>
        <v>0</v>
      </c>
      <c r="L42" s="438">
        <v>0</v>
      </c>
      <c r="M42" s="97"/>
      <c r="N42" s="97"/>
      <c r="O42" s="97"/>
    </row>
    <row r="43" spans="1:15" ht="25.5">
      <c r="A43" s="291" t="s">
        <v>917</v>
      </c>
      <c r="B43" s="293" t="s">
        <v>918</v>
      </c>
      <c r="C43" s="439">
        <v>27759</v>
      </c>
      <c r="D43" s="438">
        <v>0</v>
      </c>
      <c r="E43" s="439">
        <v>0</v>
      </c>
      <c r="F43" s="438">
        <v>0</v>
      </c>
      <c r="G43" s="439">
        <v>14959</v>
      </c>
      <c r="H43" s="438">
        <v>0</v>
      </c>
      <c r="I43" s="439">
        <v>0</v>
      </c>
      <c r="J43" s="438">
        <v>0</v>
      </c>
      <c r="K43" s="439">
        <f t="shared" si="0"/>
        <v>0</v>
      </c>
      <c r="L43" s="438">
        <v>0</v>
      </c>
      <c r="M43" s="97"/>
      <c r="N43" s="97"/>
      <c r="O43" s="97"/>
    </row>
    <row r="44" spans="1:15" ht="14.25">
      <c r="A44" s="245"/>
      <c r="B44" s="3" t="s">
        <v>19</v>
      </c>
      <c r="C44" s="438">
        <f>SUM(C11:C43)</f>
        <v>2803941</v>
      </c>
      <c r="D44" s="438">
        <f>SUM(D11:D43)</f>
        <v>90049</v>
      </c>
      <c r="E44" s="438">
        <f aca="true" t="shared" si="1" ref="E44:L44">SUM(E11:E43)</f>
        <v>87516</v>
      </c>
      <c r="F44" s="438">
        <f t="shared" si="1"/>
        <v>0</v>
      </c>
      <c r="G44" s="438">
        <f t="shared" si="1"/>
        <v>1468335</v>
      </c>
      <c r="H44" s="438">
        <f t="shared" si="1"/>
        <v>32675</v>
      </c>
      <c r="I44" s="438">
        <f t="shared" si="1"/>
        <v>31482</v>
      </c>
      <c r="J44" s="438">
        <f t="shared" si="1"/>
        <v>0</v>
      </c>
      <c r="K44" s="438">
        <f t="shared" si="1"/>
        <v>118998</v>
      </c>
      <c r="L44" s="438">
        <f t="shared" si="1"/>
        <v>0</v>
      </c>
      <c r="M44" s="97"/>
      <c r="N44" s="97"/>
      <c r="O44" s="97"/>
    </row>
    <row r="45" spans="1:12" ht="17.25" customHeight="1">
      <c r="A45" s="926" t="s">
        <v>121</v>
      </c>
      <c r="B45" s="927"/>
      <c r="C45" s="927"/>
      <c r="D45" s="927"/>
      <c r="E45" s="927"/>
      <c r="F45" s="927"/>
      <c r="G45" s="927"/>
      <c r="H45" s="927"/>
      <c r="I45" s="927"/>
      <c r="J45" s="927"/>
      <c r="K45" s="928"/>
      <c r="L45" s="928"/>
    </row>
    <row r="47" spans="1:11" s="15" customFormat="1" ht="15.75" customHeight="1">
      <c r="A47" s="613" t="s">
        <v>12</v>
      </c>
      <c r="B47" s="613"/>
      <c r="C47" s="1"/>
      <c r="D47" s="14"/>
      <c r="E47" s="14"/>
      <c r="H47" s="72"/>
      <c r="I47" s="72"/>
      <c r="K47" s="72"/>
    </row>
    <row r="48" spans="10:19" s="15" customFormat="1" ht="12.75" customHeight="1">
      <c r="J48" s="624"/>
      <c r="K48" s="624"/>
      <c r="L48" s="624"/>
      <c r="M48" s="624"/>
      <c r="N48" s="624"/>
      <c r="O48" s="624"/>
      <c r="P48" s="624"/>
      <c r="Q48" s="624"/>
      <c r="R48" s="624"/>
      <c r="S48" s="624"/>
    </row>
    <row r="49" spans="10:19" s="15" customFormat="1" ht="12.75">
      <c r="J49" s="624"/>
      <c r="K49" s="624"/>
      <c r="L49" s="624"/>
      <c r="M49" s="624"/>
      <c r="N49" s="624"/>
      <c r="O49" s="624"/>
      <c r="P49" s="624"/>
      <c r="Q49" s="624"/>
      <c r="R49" s="624"/>
      <c r="S49" s="624"/>
    </row>
    <row r="50" spans="2:12" s="15" customFormat="1" ht="12.75">
      <c r="B50" s="14"/>
      <c r="C50" s="14"/>
      <c r="D50" s="14"/>
      <c r="E50" s="14"/>
      <c r="J50" s="580"/>
      <c r="K50" s="580"/>
      <c r="L50" s="580"/>
    </row>
  </sheetData>
  <sheetProtection/>
  <mergeCells count="22">
    <mergeCell ref="K1:L1"/>
    <mergeCell ref="B2:J2"/>
    <mergeCell ref="B3:J3"/>
    <mergeCell ref="G7:J7"/>
    <mergeCell ref="A6:B6"/>
    <mergeCell ref="B5:L5"/>
    <mergeCell ref="J50:L50"/>
    <mergeCell ref="L7:L9"/>
    <mergeCell ref="A45:L45"/>
    <mergeCell ref="A7:A9"/>
    <mergeCell ref="B7:B9"/>
    <mergeCell ref="K7:K9"/>
    <mergeCell ref="J48:S48"/>
    <mergeCell ref="J49:S49"/>
    <mergeCell ref="E8:F8"/>
    <mergeCell ref="I8:J8"/>
    <mergeCell ref="A47:B47"/>
    <mergeCell ref="C8:C9"/>
    <mergeCell ref="H8:H9"/>
    <mergeCell ref="G8:G9"/>
    <mergeCell ref="C7:F7"/>
    <mergeCell ref="D8:D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X38"/>
  <sheetViews>
    <sheetView zoomScale="70" zoomScaleNormal="70" zoomScalePageLayoutView="0" workbookViewId="0" topLeftCell="A1">
      <selection activeCell="M32" sqref="M32"/>
    </sheetView>
  </sheetViews>
  <sheetFormatPr defaultColWidth="9.140625" defaultRowHeight="12.75"/>
  <sheetData>
    <row r="1" spans="1:24" ht="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931" t="s">
        <v>572</v>
      </c>
      <c r="P1" s="931"/>
      <c r="Q1" s="931"/>
      <c r="R1" s="931"/>
      <c r="S1" s="931"/>
      <c r="T1" s="931"/>
      <c r="U1" s="931"/>
      <c r="V1" s="143"/>
      <c r="W1" s="143"/>
      <c r="X1" s="143"/>
    </row>
    <row r="2" spans="1:24" ht="15.75">
      <c r="A2" s="143"/>
      <c r="B2" s="143"/>
      <c r="C2" s="143"/>
      <c r="D2" s="143"/>
      <c r="E2" s="143"/>
      <c r="F2" s="144" t="s">
        <v>0</v>
      </c>
      <c r="G2" s="144"/>
      <c r="H2" s="144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3"/>
      <c r="W2" s="143"/>
      <c r="X2" s="143"/>
    </row>
    <row r="3" spans="1:24" ht="15.75">
      <c r="A3" s="143"/>
      <c r="B3" s="143"/>
      <c r="C3" s="143"/>
      <c r="D3" s="143"/>
      <c r="E3" s="143"/>
      <c r="F3" s="144"/>
      <c r="G3" s="144"/>
      <c r="H3" s="144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3"/>
      <c r="W3" s="143"/>
      <c r="X3" s="143"/>
    </row>
    <row r="4" spans="1:24" ht="18">
      <c r="A4" s="143"/>
      <c r="B4" s="932" t="s">
        <v>656</v>
      </c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143"/>
      <c r="W4" s="143"/>
      <c r="X4" s="143"/>
    </row>
    <row r="5" spans="1:24" ht="12.7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1:24" ht="15.75">
      <c r="A6" s="143"/>
      <c r="B6" s="933" t="s">
        <v>843</v>
      </c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143"/>
      <c r="W6" s="143"/>
      <c r="X6" s="143"/>
    </row>
    <row r="7" spans="1:24" ht="12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ht="12.75">
      <c r="A8" s="934" t="s">
        <v>920</v>
      </c>
      <c r="B8" s="93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</row>
    <row r="9" spans="1:24" ht="18">
      <c r="A9" s="146"/>
      <c r="B9" s="146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935" t="s">
        <v>262</v>
      </c>
      <c r="W9" s="935"/>
      <c r="X9" s="143"/>
    </row>
    <row r="10" spans="1:24" ht="12.75">
      <c r="A10" s="936" t="s">
        <v>2</v>
      </c>
      <c r="B10" s="936" t="s">
        <v>115</v>
      </c>
      <c r="C10" s="938" t="s">
        <v>27</v>
      </c>
      <c r="D10" s="939"/>
      <c r="E10" s="939"/>
      <c r="F10" s="939"/>
      <c r="G10" s="939"/>
      <c r="H10" s="939"/>
      <c r="I10" s="939"/>
      <c r="J10" s="939"/>
      <c r="K10" s="940"/>
      <c r="L10" s="938" t="s">
        <v>28</v>
      </c>
      <c r="M10" s="939"/>
      <c r="N10" s="939"/>
      <c r="O10" s="939"/>
      <c r="P10" s="939"/>
      <c r="Q10" s="939"/>
      <c r="R10" s="939"/>
      <c r="S10" s="939"/>
      <c r="T10" s="940"/>
      <c r="U10" s="941" t="s">
        <v>146</v>
      </c>
      <c r="V10" s="942"/>
      <c r="W10" s="943"/>
      <c r="X10" s="148"/>
    </row>
    <row r="11" spans="1:24" ht="12.75">
      <c r="A11" s="937"/>
      <c r="B11" s="937"/>
      <c r="C11" s="947" t="s">
        <v>180</v>
      </c>
      <c r="D11" s="948"/>
      <c r="E11" s="949"/>
      <c r="F11" s="947" t="s">
        <v>181</v>
      </c>
      <c r="G11" s="948"/>
      <c r="H11" s="949"/>
      <c r="I11" s="947" t="s">
        <v>19</v>
      </c>
      <c r="J11" s="948"/>
      <c r="K11" s="949"/>
      <c r="L11" s="947" t="s">
        <v>180</v>
      </c>
      <c r="M11" s="948"/>
      <c r="N11" s="949"/>
      <c r="O11" s="947" t="s">
        <v>181</v>
      </c>
      <c r="P11" s="948"/>
      <c r="Q11" s="949"/>
      <c r="R11" s="947" t="s">
        <v>19</v>
      </c>
      <c r="S11" s="948"/>
      <c r="T11" s="949"/>
      <c r="U11" s="944"/>
      <c r="V11" s="945"/>
      <c r="W11" s="946"/>
      <c r="X11" s="148"/>
    </row>
    <row r="12" spans="1:24" ht="12.75">
      <c r="A12" s="147"/>
      <c r="B12" s="147"/>
      <c r="C12" s="149" t="s">
        <v>263</v>
      </c>
      <c r="D12" s="150" t="s">
        <v>45</v>
      </c>
      <c r="E12" s="151" t="s">
        <v>46</v>
      </c>
      <c r="F12" s="149" t="s">
        <v>263</v>
      </c>
      <c r="G12" s="150" t="s">
        <v>45</v>
      </c>
      <c r="H12" s="151" t="s">
        <v>46</v>
      </c>
      <c r="I12" s="149" t="s">
        <v>263</v>
      </c>
      <c r="J12" s="150" t="s">
        <v>45</v>
      </c>
      <c r="K12" s="151" t="s">
        <v>46</v>
      </c>
      <c r="L12" s="149" t="s">
        <v>263</v>
      </c>
      <c r="M12" s="150" t="s">
        <v>45</v>
      </c>
      <c r="N12" s="151" t="s">
        <v>46</v>
      </c>
      <c r="O12" s="149" t="s">
        <v>263</v>
      </c>
      <c r="P12" s="150" t="s">
        <v>45</v>
      </c>
      <c r="Q12" s="151" t="s">
        <v>46</v>
      </c>
      <c r="R12" s="149" t="s">
        <v>263</v>
      </c>
      <c r="S12" s="150" t="s">
        <v>45</v>
      </c>
      <c r="T12" s="151" t="s">
        <v>46</v>
      </c>
      <c r="U12" s="147" t="s">
        <v>263</v>
      </c>
      <c r="V12" s="147" t="s">
        <v>45</v>
      </c>
      <c r="W12" s="147" t="s">
        <v>46</v>
      </c>
      <c r="X12" s="148"/>
    </row>
    <row r="13" spans="1:24" ht="12.75">
      <c r="A13" s="147">
        <v>1</v>
      </c>
      <c r="B13" s="147">
        <v>2</v>
      </c>
      <c r="C13" s="147">
        <v>3</v>
      </c>
      <c r="D13" s="147">
        <v>4</v>
      </c>
      <c r="E13" s="147">
        <v>5</v>
      </c>
      <c r="F13" s="147">
        <v>7</v>
      </c>
      <c r="G13" s="147">
        <v>8</v>
      </c>
      <c r="H13" s="147">
        <v>9</v>
      </c>
      <c r="I13" s="147">
        <v>11</v>
      </c>
      <c r="J13" s="147">
        <v>12</v>
      </c>
      <c r="K13" s="147">
        <v>13</v>
      </c>
      <c r="L13" s="147">
        <v>15</v>
      </c>
      <c r="M13" s="147">
        <v>16</v>
      </c>
      <c r="N13" s="147">
        <v>17</v>
      </c>
      <c r="O13" s="147">
        <v>19</v>
      </c>
      <c r="P13" s="147">
        <v>20</v>
      </c>
      <c r="Q13" s="147">
        <v>21</v>
      </c>
      <c r="R13" s="147">
        <v>23</v>
      </c>
      <c r="S13" s="147">
        <v>24</v>
      </c>
      <c r="T13" s="147">
        <v>25</v>
      </c>
      <c r="U13" s="147">
        <v>27</v>
      </c>
      <c r="V13" s="147">
        <v>28</v>
      </c>
      <c r="W13" s="147">
        <v>29</v>
      </c>
      <c r="X13" s="152"/>
    </row>
    <row r="14" spans="1:24" ht="12.75">
      <c r="A14" s="951" t="s">
        <v>255</v>
      </c>
      <c r="B14" s="952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53"/>
      <c r="V14" s="154"/>
      <c r="W14" s="154"/>
      <c r="X14" s="152"/>
    </row>
    <row r="15" spans="1:24" ht="12.75">
      <c r="A15" s="155">
        <v>1</v>
      </c>
      <c r="B15" s="156" t="s">
        <v>131</v>
      </c>
      <c r="C15" s="157">
        <v>1386.91</v>
      </c>
      <c r="D15" s="511">
        <v>120</v>
      </c>
      <c r="E15" s="157">
        <v>205.71</v>
      </c>
      <c r="F15" s="510">
        <v>0</v>
      </c>
      <c r="G15" s="510">
        <v>0</v>
      </c>
      <c r="H15" s="510">
        <v>0</v>
      </c>
      <c r="I15" s="157">
        <f aca="true" t="shared" si="0" ref="I15:K19">C15+F15</f>
        <v>1386.91</v>
      </c>
      <c r="J15" s="157">
        <f t="shared" si="0"/>
        <v>120</v>
      </c>
      <c r="K15" s="157">
        <f t="shared" si="0"/>
        <v>205.71</v>
      </c>
      <c r="L15" s="157">
        <v>1071.5300000000002</v>
      </c>
      <c r="M15" s="157">
        <v>92.6</v>
      </c>
      <c r="N15" s="157">
        <v>158.75</v>
      </c>
      <c r="O15" s="157">
        <v>0</v>
      </c>
      <c r="P15" s="157">
        <v>0</v>
      </c>
      <c r="Q15" s="157">
        <v>0</v>
      </c>
      <c r="R15" s="157">
        <f>L15+O15</f>
        <v>1071.5300000000002</v>
      </c>
      <c r="S15" s="157">
        <f aca="true" t="shared" si="1" ref="S15:T19">M15+P15</f>
        <v>92.6</v>
      </c>
      <c r="T15" s="157">
        <f t="shared" si="1"/>
        <v>158.75</v>
      </c>
      <c r="U15" s="157">
        <f aca="true" t="shared" si="2" ref="U15:W19">I15+R15</f>
        <v>2458.4400000000005</v>
      </c>
      <c r="V15" s="157">
        <f t="shared" si="2"/>
        <v>212.6</v>
      </c>
      <c r="W15" s="157">
        <f t="shared" si="2"/>
        <v>364.46000000000004</v>
      </c>
      <c r="X15" s="143"/>
    </row>
    <row r="16" spans="1:24" ht="25.5">
      <c r="A16" s="155">
        <v>2</v>
      </c>
      <c r="B16" s="158" t="s">
        <v>496</v>
      </c>
      <c r="C16" s="157">
        <v>17187.63</v>
      </c>
      <c r="D16" s="157">
        <v>1485.35</v>
      </c>
      <c r="E16" s="157">
        <v>2546.31</v>
      </c>
      <c r="F16" s="157">
        <v>1909.6999999999998</v>
      </c>
      <c r="G16" s="157">
        <v>165.04</v>
      </c>
      <c r="H16" s="157">
        <v>282.92</v>
      </c>
      <c r="I16" s="157">
        <f t="shared" si="0"/>
        <v>19097.33</v>
      </c>
      <c r="J16" s="157">
        <f t="shared" si="0"/>
        <v>1650.3899999999999</v>
      </c>
      <c r="K16" s="157">
        <f t="shared" si="0"/>
        <v>2829.23</v>
      </c>
      <c r="L16" s="157">
        <v>13244.229999999998</v>
      </c>
      <c r="M16" s="157">
        <v>1144.56</v>
      </c>
      <c r="N16" s="157">
        <v>1962.11</v>
      </c>
      <c r="O16" s="511">
        <v>1471.5800000000002</v>
      </c>
      <c r="P16" s="511">
        <v>127.17</v>
      </c>
      <c r="Q16" s="511">
        <v>218.01</v>
      </c>
      <c r="R16" s="157">
        <f>L16+O16</f>
        <v>14715.809999999998</v>
      </c>
      <c r="S16" s="157">
        <f t="shared" si="1"/>
        <v>1271.73</v>
      </c>
      <c r="T16" s="157">
        <f t="shared" si="1"/>
        <v>2180.12</v>
      </c>
      <c r="U16" s="157">
        <f t="shared" si="2"/>
        <v>33813.14</v>
      </c>
      <c r="V16" s="157">
        <f t="shared" si="2"/>
        <v>2922.12</v>
      </c>
      <c r="W16" s="157">
        <f t="shared" si="2"/>
        <v>5009.35</v>
      </c>
      <c r="X16" s="143"/>
    </row>
    <row r="17" spans="1:24" ht="63.75">
      <c r="A17" s="155">
        <v>3</v>
      </c>
      <c r="B17" s="158" t="s">
        <v>135</v>
      </c>
      <c r="C17" s="157">
        <v>6379.919999999999</v>
      </c>
      <c r="D17" s="157">
        <v>551.35</v>
      </c>
      <c r="E17" s="157">
        <v>945.17</v>
      </c>
      <c r="F17" s="157">
        <v>708.8800000000008</v>
      </c>
      <c r="G17" s="157">
        <v>61.26</v>
      </c>
      <c r="H17" s="157">
        <v>105.02</v>
      </c>
      <c r="I17" s="157">
        <f t="shared" si="0"/>
        <v>7088.8</v>
      </c>
      <c r="J17" s="157">
        <f t="shared" si="0"/>
        <v>612.61</v>
      </c>
      <c r="K17" s="157">
        <f t="shared" si="0"/>
        <v>1050.19</v>
      </c>
      <c r="L17" s="157">
        <v>2295.0299999999997</v>
      </c>
      <c r="M17" s="157">
        <v>198.34</v>
      </c>
      <c r="N17" s="157">
        <v>340.01</v>
      </c>
      <c r="O17" s="511">
        <v>254.99999999999974</v>
      </c>
      <c r="P17" s="511">
        <v>22.04</v>
      </c>
      <c r="Q17" s="511">
        <v>37.78</v>
      </c>
      <c r="R17" s="157">
        <f>L17+O17</f>
        <v>2550.0299999999993</v>
      </c>
      <c r="S17" s="157">
        <f t="shared" si="1"/>
        <v>220.38</v>
      </c>
      <c r="T17" s="157">
        <f t="shared" si="1"/>
        <v>377.78999999999996</v>
      </c>
      <c r="U17" s="157">
        <f t="shared" si="2"/>
        <v>9638.83</v>
      </c>
      <c r="V17" s="157">
        <f t="shared" si="2"/>
        <v>832.99</v>
      </c>
      <c r="W17" s="157">
        <f t="shared" si="2"/>
        <v>1427.98</v>
      </c>
      <c r="X17" s="143"/>
    </row>
    <row r="18" spans="1:24" ht="51">
      <c r="A18" s="155">
        <v>4</v>
      </c>
      <c r="B18" s="158" t="s">
        <v>133</v>
      </c>
      <c r="C18" s="157">
        <v>628.74</v>
      </c>
      <c r="D18" s="157">
        <v>54.4</v>
      </c>
      <c r="E18" s="157">
        <v>93.26</v>
      </c>
      <c r="F18" s="510">
        <v>0</v>
      </c>
      <c r="G18" s="510">
        <v>0</v>
      </c>
      <c r="H18" s="510">
        <v>0</v>
      </c>
      <c r="I18" s="157">
        <f t="shared" si="0"/>
        <v>628.74</v>
      </c>
      <c r="J18" s="157">
        <f t="shared" si="0"/>
        <v>54.4</v>
      </c>
      <c r="K18" s="157">
        <f t="shared" si="0"/>
        <v>93.26</v>
      </c>
      <c r="L18" s="157">
        <v>485.76</v>
      </c>
      <c r="M18" s="157">
        <v>41.98</v>
      </c>
      <c r="N18" s="157">
        <v>71.97</v>
      </c>
      <c r="O18" s="157">
        <v>0</v>
      </c>
      <c r="P18" s="157">
        <v>0</v>
      </c>
      <c r="Q18" s="157">
        <v>0</v>
      </c>
      <c r="R18" s="157">
        <f>L18+O18</f>
        <v>485.76</v>
      </c>
      <c r="S18" s="157">
        <f t="shared" si="1"/>
        <v>41.98</v>
      </c>
      <c r="T18" s="157">
        <f t="shared" si="1"/>
        <v>71.97</v>
      </c>
      <c r="U18" s="157">
        <f t="shared" si="2"/>
        <v>1114.5</v>
      </c>
      <c r="V18" s="157">
        <f t="shared" si="2"/>
        <v>96.38</v>
      </c>
      <c r="W18" s="157">
        <f t="shared" si="2"/>
        <v>165.23000000000002</v>
      </c>
      <c r="X18" s="143"/>
    </row>
    <row r="19" spans="1:24" ht="12.75">
      <c r="A19" s="155">
        <v>5</v>
      </c>
      <c r="B19" s="156" t="s">
        <v>134</v>
      </c>
      <c r="C19" s="157">
        <v>460.5</v>
      </c>
      <c r="D19" s="157">
        <v>39.8</v>
      </c>
      <c r="E19" s="157">
        <v>68.23</v>
      </c>
      <c r="F19" s="510">
        <v>0</v>
      </c>
      <c r="G19" s="510">
        <v>0</v>
      </c>
      <c r="H19" s="510">
        <v>0</v>
      </c>
      <c r="I19" s="157">
        <f t="shared" si="0"/>
        <v>460.5</v>
      </c>
      <c r="J19" s="157">
        <f t="shared" si="0"/>
        <v>39.8</v>
      </c>
      <c r="K19" s="157">
        <f t="shared" si="0"/>
        <v>68.23</v>
      </c>
      <c r="L19" s="157">
        <v>307.74000000000007</v>
      </c>
      <c r="M19" s="157">
        <v>26.59</v>
      </c>
      <c r="N19" s="157">
        <v>45.59</v>
      </c>
      <c r="O19" s="157">
        <v>0</v>
      </c>
      <c r="P19" s="157">
        <v>0</v>
      </c>
      <c r="Q19" s="157">
        <v>0</v>
      </c>
      <c r="R19" s="157">
        <f>L19+O19</f>
        <v>307.74000000000007</v>
      </c>
      <c r="S19" s="157">
        <f t="shared" si="1"/>
        <v>26.59</v>
      </c>
      <c r="T19" s="157">
        <f t="shared" si="1"/>
        <v>45.59</v>
      </c>
      <c r="U19" s="157">
        <f t="shared" si="2"/>
        <v>768.24</v>
      </c>
      <c r="V19" s="157">
        <f t="shared" si="2"/>
        <v>66.39</v>
      </c>
      <c r="W19" s="157">
        <f t="shared" si="2"/>
        <v>113.82000000000001</v>
      </c>
      <c r="X19" s="143"/>
    </row>
    <row r="20" spans="1:24" ht="12.75">
      <c r="A20" s="951" t="s">
        <v>256</v>
      </c>
      <c r="B20" s="952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43"/>
    </row>
    <row r="21" spans="1:24" ht="12.75">
      <c r="A21" s="155">
        <v>6</v>
      </c>
      <c r="B21" s="156" t="s">
        <v>136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43"/>
    </row>
    <row r="22" spans="1:24" ht="12.75">
      <c r="A22" s="155">
        <v>7</v>
      </c>
      <c r="B22" s="156" t="s">
        <v>137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43"/>
    </row>
    <row r="23" spans="1:24" ht="12.75">
      <c r="A23" s="159" t="s">
        <v>7</v>
      </c>
      <c r="B23" s="160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43"/>
    </row>
    <row r="24" spans="1:24" ht="12.75">
      <c r="A24" s="159" t="s">
        <v>7</v>
      </c>
      <c r="B24" s="160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43"/>
    </row>
    <row r="25" spans="1:24" ht="12.75">
      <c r="A25" s="155" t="s">
        <v>19</v>
      </c>
      <c r="B25" s="156"/>
      <c r="C25" s="157">
        <f>SUM(C15:C24)</f>
        <v>26043.7</v>
      </c>
      <c r="D25" s="157">
        <f aca="true" t="shared" si="3" ref="D25:W25">SUM(D15:D24)</f>
        <v>2250.9</v>
      </c>
      <c r="E25" s="157">
        <f t="shared" si="3"/>
        <v>3858.6800000000003</v>
      </c>
      <c r="F25" s="157">
        <f t="shared" si="3"/>
        <v>2618.580000000001</v>
      </c>
      <c r="G25" s="157">
        <f t="shared" si="3"/>
        <v>226.29999999999998</v>
      </c>
      <c r="H25" s="157">
        <f t="shared" si="3"/>
        <v>387.94</v>
      </c>
      <c r="I25" s="157">
        <f t="shared" si="3"/>
        <v>28662.280000000002</v>
      </c>
      <c r="J25" s="157">
        <f t="shared" si="3"/>
        <v>2477.2000000000003</v>
      </c>
      <c r="K25" s="157">
        <f t="shared" si="3"/>
        <v>4246.62</v>
      </c>
      <c r="L25" s="157">
        <f t="shared" si="3"/>
        <v>17404.289999999997</v>
      </c>
      <c r="M25" s="157">
        <f t="shared" si="3"/>
        <v>1504.0699999999997</v>
      </c>
      <c r="N25" s="157">
        <f t="shared" si="3"/>
        <v>2578.43</v>
      </c>
      <c r="O25" s="157">
        <f t="shared" si="3"/>
        <v>1726.58</v>
      </c>
      <c r="P25" s="157">
        <f t="shared" si="3"/>
        <v>149.21</v>
      </c>
      <c r="Q25" s="157">
        <f t="shared" si="3"/>
        <v>255.79</v>
      </c>
      <c r="R25" s="157">
        <f t="shared" si="3"/>
        <v>19130.87</v>
      </c>
      <c r="S25" s="157">
        <f t="shared" si="3"/>
        <v>1653.28</v>
      </c>
      <c r="T25" s="157">
        <f t="shared" si="3"/>
        <v>2834.22</v>
      </c>
      <c r="U25" s="157">
        <f t="shared" si="3"/>
        <v>47793.15</v>
      </c>
      <c r="V25" s="157">
        <f t="shared" si="3"/>
        <v>4130.4800000000005</v>
      </c>
      <c r="W25" s="157">
        <f t="shared" si="3"/>
        <v>7080.84</v>
      </c>
      <c r="X25" s="143"/>
    </row>
    <row r="26" spans="1:24" ht="12.75">
      <c r="A26" s="161"/>
      <c r="B26" s="161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</row>
    <row r="27" spans="1:24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</row>
    <row r="28" spans="1:24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1:24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</row>
    <row r="30" spans="1:24" ht="12.75">
      <c r="A30" s="953"/>
      <c r="B30" s="953"/>
      <c r="C30" s="953"/>
      <c r="D30" s="953"/>
      <c r="E30" s="953"/>
      <c r="F30" s="953"/>
      <c r="G30" s="953"/>
      <c r="H30" s="953"/>
      <c r="I30" s="953"/>
      <c r="J30" s="162"/>
      <c r="K30" s="162"/>
      <c r="L30" s="162"/>
      <c r="M30" s="162"/>
      <c r="N30" s="162"/>
      <c r="O30" s="953"/>
      <c r="P30" s="953"/>
      <c r="Q30" s="953"/>
      <c r="R30" s="953"/>
      <c r="S30" s="953"/>
      <c r="T30" s="953"/>
      <c r="U30" s="953"/>
      <c r="V30" s="143"/>
      <c r="W30" s="143"/>
      <c r="X30" s="143"/>
    </row>
    <row r="31" spans="1:24" ht="12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</row>
    <row r="32" spans="1:24" ht="15.75">
      <c r="A32" s="163" t="s">
        <v>12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43"/>
      <c r="P32" s="143"/>
      <c r="Q32" s="143"/>
      <c r="R32" s="954" t="s">
        <v>13</v>
      </c>
      <c r="S32" s="954"/>
      <c r="T32" s="954"/>
      <c r="U32" s="954"/>
      <c r="V32" s="143"/>
      <c r="W32" s="143"/>
      <c r="X32" s="143"/>
    </row>
    <row r="33" spans="1:24" ht="15.75">
      <c r="A33" s="950" t="s">
        <v>14</v>
      </c>
      <c r="B33" s="950"/>
      <c r="C33" s="950"/>
      <c r="D33" s="950"/>
      <c r="E33" s="950"/>
      <c r="F33" s="950"/>
      <c r="G33" s="950"/>
      <c r="H33" s="950"/>
      <c r="I33" s="950"/>
      <c r="J33" s="950"/>
      <c r="K33" s="950"/>
      <c r="L33" s="950"/>
      <c r="M33" s="950"/>
      <c r="N33" s="950"/>
      <c r="O33" s="950"/>
      <c r="P33" s="950"/>
      <c r="Q33" s="950"/>
      <c r="R33" s="950"/>
      <c r="S33" s="950"/>
      <c r="T33" s="950"/>
      <c r="U33" s="950"/>
      <c r="V33" s="143"/>
      <c r="W33" s="143"/>
      <c r="X33" s="143"/>
    </row>
    <row r="34" spans="1:24" ht="15.75">
      <c r="A34" s="950" t="s">
        <v>15</v>
      </c>
      <c r="B34" s="950"/>
      <c r="C34" s="950"/>
      <c r="D34" s="950"/>
      <c r="E34" s="950"/>
      <c r="F34" s="950"/>
      <c r="G34" s="950"/>
      <c r="H34" s="950"/>
      <c r="I34" s="950"/>
      <c r="J34" s="950"/>
      <c r="K34" s="950"/>
      <c r="L34" s="950"/>
      <c r="M34" s="950"/>
      <c r="N34" s="950"/>
      <c r="O34" s="950"/>
      <c r="P34" s="950"/>
      <c r="Q34" s="950"/>
      <c r="R34" s="950"/>
      <c r="S34" s="950"/>
      <c r="T34" s="950"/>
      <c r="U34" s="950"/>
      <c r="V34" s="143"/>
      <c r="W34" s="143"/>
      <c r="X34" s="143"/>
    </row>
    <row r="35" spans="1:24" ht="12.7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934" t="s">
        <v>86</v>
      </c>
      <c r="S35" s="934"/>
      <c r="T35" s="934"/>
      <c r="U35" s="934"/>
      <c r="V35" s="934"/>
      <c r="W35" s="934"/>
      <c r="X35" s="143"/>
    </row>
    <row r="36" spans="1:24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</row>
    <row r="37" spans="1:24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</row>
    <row r="38" spans="1:24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</sheetData>
  <sheetProtection/>
  <mergeCells count="24">
    <mergeCell ref="A34:U34"/>
    <mergeCell ref="R35:W35"/>
    <mergeCell ref="A14:B14"/>
    <mergeCell ref="A20:B20"/>
    <mergeCell ref="A30:I30"/>
    <mergeCell ref="O30:U30"/>
    <mergeCell ref="R32:U32"/>
    <mergeCell ref="A33:U33"/>
    <mergeCell ref="C11:E11"/>
    <mergeCell ref="F11:H11"/>
    <mergeCell ref="I11:K11"/>
    <mergeCell ref="L11:N11"/>
    <mergeCell ref="O11:Q11"/>
    <mergeCell ref="R11:T11"/>
    <mergeCell ref="O1:U1"/>
    <mergeCell ref="B4:U4"/>
    <mergeCell ref="B6:U6"/>
    <mergeCell ref="A8:B8"/>
    <mergeCell ref="V9:W9"/>
    <mergeCell ref="A10:A11"/>
    <mergeCell ref="B10:B11"/>
    <mergeCell ref="C10:K10"/>
    <mergeCell ref="L10:T10"/>
    <mergeCell ref="U10:W11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SheetLayoutView="78" zoomScalePageLayoutView="0" workbookViewId="0" topLeftCell="A34">
      <selection activeCell="Q9" sqref="Q9"/>
    </sheetView>
  </sheetViews>
  <sheetFormatPr defaultColWidth="9.140625" defaultRowHeight="12.75"/>
  <cols>
    <col min="1" max="1" width="7.421875" style="135" customWidth="1"/>
    <col min="2" max="2" width="17.140625" style="135" customWidth="1"/>
    <col min="3" max="3" width="11.00390625" style="135" customWidth="1"/>
    <col min="4" max="4" width="10.00390625" style="135" customWidth="1"/>
    <col min="5" max="5" width="11.8515625" style="135" customWidth="1"/>
    <col min="6" max="6" width="12.140625" style="135" customWidth="1"/>
    <col min="7" max="7" width="13.28125" style="135" customWidth="1"/>
    <col min="8" max="8" width="14.57421875" style="135" customWidth="1"/>
    <col min="9" max="9" width="12.7109375" style="135" customWidth="1"/>
    <col min="10" max="10" width="14.00390625" style="135" customWidth="1"/>
    <col min="11" max="11" width="10.8515625" style="135" customWidth="1"/>
    <col min="12" max="12" width="10.7109375" style="135" customWidth="1"/>
    <col min="13" max="16384" width="9.140625" style="135" customWidth="1"/>
  </cols>
  <sheetData>
    <row r="1" spans="5:10" s="77" customFormat="1" ht="12.75">
      <c r="E1" s="958"/>
      <c r="F1" s="958"/>
      <c r="G1" s="958"/>
      <c r="H1" s="958"/>
      <c r="I1" s="958"/>
      <c r="J1" s="278" t="s">
        <v>771</v>
      </c>
    </row>
    <row r="2" spans="1:10" s="77" customFormat="1" ht="15">
      <c r="A2" s="959" t="s">
        <v>0</v>
      </c>
      <c r="B2" s="959"/>
      <c r="C2" s="959"/>
      <c r="D2" s="959"/>
      <c r="E2" s="959"/>
      <c r="F2" s="959"/>
      <c r="G2" s="959"/>
      <c r="H2" s="959"/>
      <c r="I2" s="959"/>
      <c r="J2" s="959"/>
    </row>
    <row r="3" spans="1:10" s="77" customFormat="1" ht="20.25">
      <c r="A3" s="650" t="s">
        <v>656</v>
      </c>
      <c r="B3" s="650"/>
      <c r="C3" s="650"/>
      <c r="D3" s="650"/>
      <c r="E3" s="650"/>
      <c r="F3" s="650"/>
      <c r="G3" s="650"/>
      <c r="H3" s="650"/>
      <c r="I3" s="650"/>
      <c r="J3" s="650"/>
    </row>
    <row r="4" s="77" customFormat="1" ht="14.25" customHeight="1"/>
    <row r="5" spans="1:12" ht="19.5" customHeight="1">
      <c r="A5" s="960" t="s">
        <v>772</v>
      </c>
      <c r="B5" s="960"/>
      <c r="C5" s="960"/>
      <c r="D5" s="960"/>
      <c r="E5" s="960"/>
      <c r="F5" s="960"/>
      <c r="G5" s="960"/>
      <c r="H5" s="960"/>
      <c r="I5" s="960"/>
      <c r="J5" s="960"/>
      <c r="K5" s="960"/>
      <c r="L5" s="960"/>
    </row>
    <row r="6" spans="1:10" ht="13.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ht="0.75" customHeight="1"/>
    <row r="8" spans="1:12" ht="12.75">
      <c r="A8" s="956" t="s">
        <v>920</v>
      </c>
      <c r="B8" s="956"/>
      <c r="C8" s="280"/>
      <c r="H8" s="961" t="s">
        <v>827</v>
      </c>
      <c r="I8" s="961"/>
      <c r="J8" s="961"/>
      <c r="K8" s="961"/>
      <c r="L8" s="961"/>
    </row>
    <row r="9" spans="1:15" ht="18" customHeight="1">
      <c r="A9" s="829" t="s">
        <v>2</v>
      </c>
      <c r="B9" s="829" t="s">
        <v>39</v>
      </c>
      <c r="C9" s="963" t="s">
        <v>773</v>
      </c>
      <c r="D9" s="963"/>
      <c r="E9" s="963" t="s">
        <v>132</v>
      </c>
      <c r="F9" s="963"/>
      <c r="G9" s="963" t="s">
        <v>774</v>
      </c>
      <c r="H9" s="963"/>
      <c r="I9" s="963" t="s">
        <v>133</v>
      </c>
      <c r="J9" s="963"/>
      <c r="K9" s="963" t="s">
        <v>134</v>
      </c>
      <c r="L9" s="963"/>
      <c r="O9" s="281"/>
    </row>
    <row r="10" spans="1:12" ht="44.25" customHeight="1">
      <c r="A10" s="829"/>
      <c r="B10" s="829"/>
      <c r="C10" s="81" t="s">
        <v>775</v>
      </c>
      <c r="D10" s="81" t="s">
        <v>776</v>
      </c>
      <c r="E10" s="81" t="s">
        <v>777</v>
      </c>
      <c r="F10" s="81" t="s">
        <v>778</v>
      </c>
      <c r="G10" s="81" t="s">
        <v>777</v>
      </c>
      <c r="H10" s="81" t="s">
        <v>778</v>
      </c>
      <c r="I10" s="81" t="s">
        <v>775</v>
      </c>
      <c r="J10" s="81" t="s">
        <v>776</v>
      </c>
      <c r="K10" s="81" t="s">
        <v>775</v>
      </c>
      <c r="L10" s="81" t="s">
        <v>776</v>
      </c>
    </row>
    <row r="11" spans="1:12" ht="12.7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</row>
    <row r="12" spans="1:12" ht="12.75">
      <c r="A12" s="291" t="s">
        <v>273</v>
      </c>
      <c r="B12" s="292" t="s">
        <v>868</v>
      </c>
      <c r="C12" s="81" t="s">
        <v>7</v>
      </c>
      <c r="D12" s="81" t="s">
        <v>7</v>
      </c>
      <c r="E12" s="81" t="s">
        <v>7</v>
      </c>
      <c r="F12" s="81" t="s">
        <v>7</v>
      </c>
      <c r="G12" s="81" t="s">
        <v>7</v>
      </c>
      <c r="H12" s="81" t="s">
        <v>7</v>
      </c>
      <c r="I12" s="81" t="s">
        <v>7</v>
      </c>
      <c r="J12" s="81" t="s">
        <v>7</v>
      </c>
      <c r="K12" s="81" t="s">
        <v>7</v>
      </c>
      <c r="L12" s="81" t="s">
        <v>7</v>
      </c>
    </row>
    <row r="13" spans="1:12" ht="12.75">
      <c r="A13" s="291" t="s">
        <v>274</v>
      </c>
      <c r="B13" s="292" t="s">
        <v>869</v>
      </c>
      <c r="C13" s="81" t="s">
        <v>7</v>
      </c>
      <c r="D13" s="81" t="s">
        <v>7</v>
      </c>
      <c r="E13" s="81" t="s">
        <v>7</v>
      </c>
      <c r="F13" s="81" t="s">
        <v>7</v>
      </c>
      <c r="G13" s="81" t="s">
        <v>7</v>
      </c>
      <c r="H13" s="81" t="s">
        <v>7</v>
      </c>
      <c r="I13" s="81" t="s">
        <v>7</v>
      </c>
      <c r="J13" s="81" t="s">
        <v>7</v>
      </c>
      <c r="K13" s="81" t="s">
        <v>7</v>
      </c>
      <c r="L13" s="81" t="s">
        <v>7</v>
      </c>
    </row>
    <row r="14" spans="1:12" ht="12.75">
      <c r="A14" s="291" t="s">
        <v>275</v>
      </c>
      <c r="B14" s="292" t="s">
        <v>870</v>
      </c>
      <c r="C14" s="81" t="s">
        <v>7</v>
      </c>
      <c r="D14" s="81" t="s">
        <v>7</v>
      </c>
      <c r="E14" s="81" t="s">
        <v>7</v>
      </c>
      <c r="F14" s="81" t="s">
        <v>7</v>
      </c>
      <c r="G14" s="81" t="s">
        <v>7</v>
      </c>
      <c r="H14" s="81" t="s">
        <v>7</v>
      </c>
      <c r="I14" s="81" t="s">
        <v>7</v>
      </c>
      <c r="J14" s="81" t="s">
        <v>7</v>
      </c>
      <c r="K14" s="81" t="s">
        <v>7</v>
      </c>
      <c r="L14" s="81" t="s">
        <v>7</v>
      </c>
    </row>
    <row r="15" spans="1:12" ht="12.75">
      <c r="A15" s="291" t="s">
        <v>276</v>
      </c>
      <c r="B15" s="292" t="s">
        <v>871</v>
      </c>
      <c r="C15" s="81" t="s">
        <v>7</v>
      </c>
      <c r="D15" s="81" t="s">
        <v>7</v>
      </c>
      <c r="E15" s="81" t="s">
        <v>7</v>
      </c>
      <c r="F15" s="81" t="s">
        <v>7</v>
      </c>
      <c r="G15" s="81" t="s">
        <v>7</v>
      </c>
      <c r="H15" s="81" t="s">
        <v>7</v>
      </c>
      <c r="I15" s="81" t="s">
        <v>7</v>
      </c>
      <c r="J15" s="81" t="s">
        <v>7</v>
      </c>
      <c r="K15" s="81" t="s">
        <v>7</v>
      </c>
      <c r="L15" s="81" t="s">
        <v>7</v>
      </c>
    </row>
    <row r="16" spans="1:12" ht="12.75">
      <c r="A16" s="291" t="s">
        <v>277</v>
      </c>
      <c r="B16" s="292" t="s">
        <v>872</v>
      </c>
      <c r="C16" s="81" t="s">
        <v>7</v>
      </c>
      <c r="D16" s="81" t="s">
        <v>7</v>
      </c>
      <c r="E16" s="81" t="s">
        <v>7</v>
      </c>
      <c r="F16" s="81" t="s">
        <v>7</v>
      </c>
      <c r="G16" s="81" t="s">
        <v>7</v>
      </c>
      <c r="H16" s="81" t="s">
        <v>7</v>
      </c>
      <c r="I16" s="81" t="s">
        <v>7</v>
      </c>
      <c r="J16" s="81" t="s">
        <v>7</v>
      </c>
      <c r="K16" s="81" t="s">
        <v>7</v>
      </c>
      <c r="L16" s="81" t="s">
        <v>7</v>
      </c>
    </row>
    <row r="17" spans="1:12" ht="12.75">
      <c r="A17" s="291" t="s">
        <v>278</v>
      </c>
      <c r="B17" s="292" t="s">
        <v>873</v>
      </c>
      <c r="C17" s="81" t="s">
        <v>7</v>
      </c>
      <c r="D17" s="81" t="s">
        <v>7</v>
      </c>
      <c r="E17" s="81" t="s">
        <v>7</v>
      </c>
      <c r="F17" s="81" t="s">
        <v>7</v>
      </c>
      <c r="G17" s="81" t="s">
        <v>7</v>
      </c>
      <c r="H17" s="81" t="s">
        <v>7</v>
      </c>
      <c r="I17" s="81" t="s">
        <v>7</v>
      </c>
      <c r="J17" s="81" t="s">
        <v>7</v>
      </c>
      <c r="K17" s="81" t="s">
        <v>7</v>
      </c>
      <c r="L17" s="81" t="s">
        <v>7</v>
      </c>
    </row>
    <row r="18" spans="1:12" ht="12.75">
      <c r="A18" s="291" t="s">
        <v>279</v>
      </c>
      <c r="B18" s="292" t="s">
        <v>874</v>
      </c>
      <c r="C18" s="81" t="s">
        <v>7</v>
      </c>
      <c r="D18" s="81" t="s">
        <v>7</v>
      </c>
      <c r="E18" s="81" t="s">
        <v>7</v>
      </c>
      <c r="F18" s="81" t="s">
        <v>7</v>
      </c>
      <c r="G18" s="81" t="s">
        <v>7</v>
      </c>
      <c r="H18" s="81" t="s">
        <v>7</v>
      </c>
      <c r="I18" s="81" t="s">
        <v>7</v>
      </c>
      <c r="J18" s="81" t="s">
        <v>7</v>
      </c>
      <c r="K18" s="81" t="s">
        <v>7</v>
      </c>
      <c r="L18" s="81" t="s">
        <v>7</v>
      </c>
    </row>
    <row r="19" spans="1:12" ht="12.75">
      <c r="A19" s="291" t="s">
        <v>280</v>
      </c>
      <c r="B19" s="292" t="s">
        <v>875</v>
      </c>
      <c r="C19" s="81" t="s">
        <v>7</v>
      </c>
      <c r="D19" s="81" t="s">
        <v>7</v>
      </c>
      <c r="E19" s="81" t="s">
        <v>7</v>
      </c>
      <c r="F19" s="81" t="s">
        <v>7</v>
      </c>
      <c r="G19" s="81" t="s">
        <v>7</v>
      </c>
      <c r="H19" s="81" t="s">
        <v>7</v>
      </c>
      <c r="I19" s="81" t="s">
        <v>7</v>
      </c>
      <c r="J19" s="81" t="s">
        <v>7</v>
      </c>
      <c r="K19" s="81" t="s">
        <v>7</v>
      </c>
      <c r="L19" s="81" t="s">
        <v>7</v>
      </c>
    </row>
    <row r="20" spans="1:12" ht="12.75">
      <c r="A20" s="291" t="s">
        <v>299</v>
      </c>
      <c r="B20" s="292" t="s">
        <v>876</v>
      </c>
      <c r="C20" s="81" t="s">
        <v>7</v>
      </c>
      <c r="D20" s="81" t="s">
        <v>7</v>
      </c>
      <c r="E20" s="81" t="s">
        <v>7</v>
      </c>
      <c r="F20" s="81" t="s">
        <v>7</v>
      </c>
      <c r="G20" s="81" t="s">
        <v>7</v>
      </c>
      <c r="H20" s="81" t="s">
        <v>7</v>
      </c>
      <c r="I20" s="81" t="s">
        <v>7</v>
      </c>
      <c r="J20" s="81" t="s">
        <v>7</v>
      </c>
      <c r="K20" s="81" t="s">
        <v>7</v>
      </c>
      <c r="L20" s="81" t="s">
        <v>7</v>
      </c>
    </row>
    <row r="21" spans="1:12" ht="12.75">
      <c r="A21" s="291" t="s">
        <v>300</v>
      </c>
      <c r="B21" s="292" t="s">
        <v>877</v>
      </c>
      <c r="C21" s="81" t="s">
        <v>7</v>
      </c>
      <c r="D21" s="81" t="s">
        <v>7</v>
      </c>
      <c r="E21" s="81" t="s">
        <v>7</v>
      </c>
      <c r="F21" s="81" t="s">
        <v>7</v>
      </c>
      <c r="G21" s="81" t="s">
        <v>7</v>
      </c>
      <c r="H21" s="81" t="s">
        <v>7</v>
      </c>
      <c r="I21" s="81" t="s">
        <v>7</v>
      </c>
      <c r="J21" s="81" t="s">
        <v>7</v>
      </c>
      <c r="K21" s="81" t="s">
        <v>7</v>
      </c>
      <c r="L21" s="81" t="s">
        <v>7</v>
      </c>
    </row>
    <row r="22" spans="1:12" ht="12.75">
      <c r="A22" s="291" t="s">
        <v>301</v>
      </c>
      <c r="B22" s="292" t="s">
        <v>878</v>
      </c>
      <c r="C22" s="81" t="s">
        <v>7</v>
      </c>
      <c r="D22" s="81" t="s">
        <v>7</v>
      </c>
      <c r="E22" s="81" t="s">
        <v>7</v>
      </c>
      <c r="F22" s="81" t="s">
        <v>7</v>
      </c>
      <c r="G22" s="81" t="s">
        <v>7</v>
      </c>
      <c r="H22" s="81" t="s">
        <v>7</v>
      </c>
      <c r="I22" s="81" t="s">
        <v>7</v>
      </c>
      <c r="J22" s="81" t="s">
        <v>7</v>
      </c>
      <c r="K22" s="81" t="s">
        <v>7</v>
      </c>
      <c r="L22" s="81" t="s">
        <v>7</v>
      </c>
    </row>
    <row r="23" spans="1:12" ht="12.75">
      <c r="A23" s="291" t="s">
        <v>329</v>
      </c>
      <c r="B23" s="292" t="s">
        <v>879</v>
      </c>
      <c r="C23" s="81" t="s">
        <v>7</v>
      </c>
      <c r="D23" s="81" t="s">
        <v>7</v>
      </c>
      <c r="E23" s="81" t="s">
        <v>7</v>
      </c>
      <c r="F23" s="81" t="s">
        <v>7</v>
      </c>
      <c r="G23" s="81" t="s">
        <v>7</v>
      </c>
      <c r="H23" s="81" t="s">
        <v>7</v>
      </c>
      <c r="I23" s="81" t="s">
        <v>7</v>
      </c>
      <c r="J23" s="81" t="s">
        <v>7</v>
      </c>
      <c r="K23" s="81" t="s">
        <v>7</v>
      </c>
      <c r="L23" s="81" t="s">
        <v>7</v>
      </c>
    </row>
    <row r="24" spans="1:12" ht="12.75">
      <c r="A24" s="291" t="s">
        <v>330</v>
      </c>
      <c r="B24" s="292" t="s">
        <v>880</v>
      </c>
      <c r="C24" s="81" t="s">
        <v>7</v>
      </c>
      <c r="D24" s="81" t="s">
        <v>7</v>
      </c>
      <c r="E24" s="81" t="s">
        <v>7</v>
      </c>
      <c r="F24" s="81" t="s">
        <v>7</v>
      </c>
      <c r="G24" s="81" t="s">
        <v>7</v>
      </c>
      <c r="H24" s="81" t="s">
        <v>7</v>
      </c>
      <c r="I24" s="81" t="s">
        <v>7</v>
      </c>
      <c r="J24" s="81" t="s">
        <v>7</v>
      </c>
      <c r="K24" s="81" t="s">
        <v>7</v>
      </c>
      <c r="L24" s="81" t="s">
        <v>7</v>
      </c>
    </row>
    <row r="25" spans="1:12" ht="12.75">
      <c r="A25" s="291" t="s">
        <v>331</v>
      </c>
      <c r="B25" s="292" t="s">
        <v>881</v>
      </c>
      <c r="C25" s="81" t="s">
        <v>7</v>
      </c>
      <c r="D25" s="81" t="s">
        <v>7</v>
      </c>
      <c r="E25" s="81" t="s">
        <v>7</v>
      </c>
      <c r="F25" s="81" t="s">
        <v>7</v>
      </c>
      <c r="G25" s="81" t="s">
        <v>7</v>
      </c>
      <c r="H25" s="81" t="s">
        <v>7</v>
      </c>
      <c r="I25" s="81" t="s">
        <v>7</v>
      </c>
      <c r="J25" s="81" t="s">
        <v>7</v>
      </c>
      <c r="K25" s="81" t="s">
        <v>7</v>
      </c>
      <c r="L25" s="81" t="s">
        <v>7</v>
      </c>
    </row>
    <row r="26" spans="1:12" ht="12.75">
      <c r="A26" s="291" t="s">
        <v>332</v>
      </c>
      <c r="B26" s="292" t="s">
        <v>922</v>
      </c>
      <c r="C26" s="81" t="s">
        <v>7</v>
      </c>
      <c r="D26" s="81" t="s">
        <v>7</v>
      </c>
      <c r="E26" s="81" t="s">
        <v>7</v>
      </c>
      <c r="F26" s="81" t="s">
        <v>7</v>
      </c>
      <c r="G26" s="81" t="s">
        <v>7</v>
      </c>
      <c r="H26" s="81" t="s">
        <v>7</v>
      </c>
      <c r="I26" s="81" t="s">
        <v>7</v>
      </c>
      <c r="J26" s="81" t="s">
        <v>7</v>
      </c>
      <c r="K26" s="81" t="s">
        <v>7</v>
      </c>
      <c r="L26" s="81" t="s">
        <v>7</v>
      </c>
    </row>
    <row r="27" spans="1:12" ht="12.75">
      <c r="A27" s="291" t="s">
        <v>883</v>
      </c>
      <c r="B27" s="292" t="s">
        <v>884</v>
      </c>
      <c r="C27" s="81" t="s">
        <v>7</v>
      </c>
      <c r="D27" s="81" t="s">
        <v>7</v>
      </c>
      <c r="E27" s="81" t="s">
        <v>7</v>
      </c>
      <c r="F27" s="81" t="s">
        <v>7</v>
      </c>
      <c r="G27" s="81" t="s">
        <v>7</v>
      </c>
      <c r="H27" s="81" t="s">
        <v>7</v>
      </c>
      <c r="I27" s="81" t="s">
        <v>7</v>
      </c>
      <c r="J27" s="81" t="s">
        <v>7</v>
      </c>
      <c r="K27" s="81" t="s">
        <v>7</v>
      </c>
      <c r="L27" s="81" t="s">
        <v>7</v>
      </c>
    </row>
    <row r="28" spans="1:12" ht="12.75">
      <c r="A28" s="291" t="s">
        <v>885</v>
      </c>
      <c r="B28" s="292" t="s">
        <v>886</v>
      </c>
      <c r="C28" s="81" t="s">
        <v>7</v>
      </c>
      <c r="D28" s="81" t="s">
        <v>7</v>
      </c>
      <c r="E28" s="81" t="s">
        <v>7</v>
      </c>
      <c r="F28" s="81" t="s">
        <v>7</v>
      </c>
      <c r="G28" s="81" t="s">
        <v>7</v>
      </c>
      <c r="H28" s="81" t="s">
        <v>7</v>
      </c>
      <c r="I28" s="81" t="s">
        <v>7</v>
      </c>
      <c r="J28" s="81" t="s">
        <v>7</v>
      </c>
      <c r="K28" s="81" t="s">
        <v>7</v>
      </c>
      <c r="L28" s="81" t="s">
        <v>7</v>
      </c>
    </row>
    <row r="29" spans="1:12" ht="12.75">
      <c r="A29" s="291" t="s">
        <v>887</v>
      </c>
      <c r="B29" s="292" t="s">
        <v>888</v>
      </c>
      <c r="C29" s="81" t="s">
        <v>7</v>
      </c>
      <c r="D29" s="81" t="s">
        <v>7</v>
      </c>
      <c r="E29" s="81" t="s">
        <v>7</v>
      </c>
      <c r="F29" s="81" t="s">
        <v>7</v>
      </c>
      <c r="G29" s="81" t="s">
        <v>7</v>
      </c>
      <c r="H29" s="81" t="s">
        <v>7</v>
      </c>
      <c r="I29" s="81" t="s">
        <v>7</v>
      </c>
      <c r="J29" s="81" t="s">
        <v>7</v>
      </c>
      <c r="K29" s="81" t="s">
        <v>7</v>
      </c>
      <c r="L29" s="81" t="s">
        <v>7</v>
      </c>
    </row>
    <row r="30" spans="1:12" ht="12.75">
      <c r="A30" s="291" t="s">
        <v>889</v>
      </c>
      <c r="B30" s="292" t="s">
        <v>890</v>
      </c>
      <c r="C30" s="81" t="s">
        <v>7</v>
      </c>
      <c r="D30" s="81" t="s">
        <v>7</v>
      </c>
      <c r="E30" s="81" t="s">
        <v>7</v>
      </c>
      <c r="F30" s="81" t="s">
        <v>7</v>
      </c>
      <c r="G30" s="81" t="s">
        <v>7</v>
      </c>
      <c r="H30" s="81" t="s">
        <v>7</v>
      </c>
      <c r="I30" s="81" t="s">
        <v>7</v>
      </c>
      <c r="J30" s="81" t="s">
        <v>7</v>
      </c>
      <c r="K30" s="81" t="s">
        <v>7</v>
      </c>
      <c r="L30" s="81" t="s">
        <v>7</v>
      </c>
    </row>
    <row r="31" spans="1:12" ht="12.75">
      <c r="A31" s="291" t="s">
        <v>891</v>
      </c>
      <c r="B31" s="292" t="s">
        <v>892</v>
      </c>
      <c r="C31" s="81" t="s">
        <v>7</v>
      </c>
      <c r="D31" s="81" t="s">
        <v>7</v>
      </c>
      <c r="E31" s="81" t="s">
        <v>7</v>
      </c>
      <c r="F31" s="81" t="s">
        <v>7</v>
      </c>
      <c r="G31" s="81" t="s">
        <v>7</v>
      </c>
      <c r="H31" s="81" t="s">
        <v>7</v>
      </c>
      <c r="I31" s="81" t="s">
        <v>7</v>
      </c>
      <c r="J31" s="81" t="s">
        <v>7</v>
      </c>
      <c r="K31" s="81" t="s">
        <v>7</v>
      </c>
      <c r="L31" s="81" t="s">
        <v>7</v>
      </c>
    </row>
    <row r="32" spans="1:12" ht="12.75">
      <c r="A32" s="291" t="s">
        <v>893</v>
      </c>
      <c r="B32" s="292" t="s">
        <v>894</v>
      </c>
      <c r="C32" s="81" t="s">
        <v>7</v>
      </c>
      <c r="D32" s="81" t="s">
        <v>7</v>
      </c>
      <c r="E32" s="81" t="s">
        <v>7</v>
      </c>
      <c r="F32" s="81" t="s">
        <v>7</v>
      </c>
      <c r="G32" s="81" t="s">
        <v>7</v>
      </c>
      <c r="H32" s="81" t="s">
        <v>7</v>
      </c>
      <c r="I32" s="81" t="s">
        <v>7</v>
      </c>
      <c r="J32" s="81" t="s">
        <v>7</v>
      </c>
      <c r="K32" s="81" t="s">
        <v>7</v>
      </c>
      <c r="L32" s="81" t="s">
        <v>7</v>
      </c>
    </row>
    <row r="33" spans="1:12" ht="12.75">
      <c r="A33" s="291" t="s">
        <v>895</v>
      </c>
      <c r="B33" s="292" t="s">
        <v>896</v>
      </c>
      <c r="C33" s="81" t="s">
        <v>7</v>
      </c>
      <c r="D33" s="81" t="s">
        <v>7</v>
      </c>
      <c r="E33" s="81" t="s">
        <v>7</v>
      </c>
      <c r="F33" s="81" t="s">
        <v>7</v>
      </c>
      <c r="G33" s="81" t="s">
        <v>7</v>
      </c>
      <c r="H33" s="81" t="s">
        <v>7</v>
      </c>
      <c r="I33" s="81" t="s">
        <v>7</v>
      </c>
      <c r="J33" s="81" t="s">
        <v>7</v>
      </c>
      <c r="K33" s="81" t="s">
        <v>7</v>
      </c>
      <c r="L33" s="81" t="s">
        <v>7</v>
      </c>
    </row>
    <row r="34" spans="1:12" ht="12.75">
      <c r="A34" s="291" t="s">
        <v>897</v>
      </c>
      <c r="B34" s="292" t="s">
        <v>898</v>
      </c>
      <c r="C34" s="81" t="s">
        <v>7</v>
      </c>
      <c r="D34" s="81" t="s">
        <v>7</v>
      </c>
      <c r="E34" s="81" t="s">
        <v>7</v>
      </c>
      <c r="F34" s="81" t="s">
        <v>7</v>
      </c>
      <c r="G34" s="81" t="s">
        <v>7</v>
      </c>
      <c r="H34" s="81" t="s">
        <v>7</v>
      </c>
      <c r="I34" s="81" t="s">
        <v>7</v>
      </c>
      <c r="J34" s="81" t="s">
        <v>7</v>
      </c>
      <c r="K34" s="81" t="s">
        <v>7</v>
      </c>
      <c r="L34" s="81" t="s">
        <v>7</v>
      </c>
    </row>
    <row r="35" spans="1:12" ht="12.75">
      <c r="A35" s="291" t="s">
        <v>899</v>
      </c>
      <c r="B35" s="292" t="s">
        <v>900</v>
      </c>
      <c r="C35" s="81" t="s">
        <v>7</v>
      </c>
      <c r="D35" s="81" t="s">
        <v>7</v>
      </c>
      <c r="E35" s="81" t="s">
        <v>7</v>
      </c>
      <c r="F35" s="81" t="s">
        <v>7</v>
      </c>
      <c r="G35" s="81" t="s">
        <v>7</v>
      </c>
      <c r="H35" s="81" t="s">
        <v>7</v>
      </c>
      <c r="I35" s="81" t="s">
        <v>7</v>
      </c>
      <c r="J35" s="81" t="s">
        <v>7</v>
      </c>
      <c r="K35" s="81" t="s">
        <v>7</v>
      </c>
      <c r="L35" s="81" t="s">
        <v>7</v>
      </c>
    </row>
    <row r="36" spans="1:12" ht="12.75">
      <c r="A36" s="291" t="s">
        <v>901</v>
      </c>
      <c r="B36" s="292" t="s">
        <v>902</v>
      </c>
      <c r="C36" s="81" t="s">
        <v>7</v>
      </c>
      <c r="D36" s="81" t="s">
        <v>7</v>
      </c>
      <c r="E36" s="81" t="s">
        <v>7</v>
      </c>
      <c r="F36" s="81" t="s">
        <v>7</v>
      </c>
      <c r="G36" s="81" t="s">
        <v>7</v>
      </c>
      <c r="H36" s="81" t="s">
        <v>7</v>
      </c>
      <c r="I36" s="81" t="s">
        <v>7</v>
      </c>
      <c r="J36" s="81" t="s">
        <v>7</v>
      </c>
      <c r="K36" s="81" t="s">
        <v>7</v>
      </c>
      <c r="L36" s="81" t="s">
        <v>7</v>
      </c>
    </row>
    <row r="37" spans="1:12" ht="12.75">
      <c r="A37" s="291" t="s">
        <v>903</v>
      </c>
      <c r="B37" s="292" t="s">
        <v>904</v>
      </c>
      <c r="C37" s="81" t="s">
        <v>7</v>
      </c>
      <c r="D37" s="81" t="s">
        <v>7</v>
      </c>
      <c r="E37" s="81" t="s">
        <v>7</v>
      </c>
      <c r="F37" s="81" t="s">
        <v>7</v>
      </c>
      <c r="G37" s="81" t="s">
        <v>7</v>
      </c>
      <c r="H37" s="81" t="s">
        <v>7</v>
      </c>
      <c r="I37" s="81" t="s">
        <v>7</v>
      </c>
      <c r="J37" s="81" t="s">
        <v>7</v>
      </c>
      <c r="K37" s="81" t="s">
        <v>7</v>
      </c>
      <c r="L37" s="81" t="s">
        <v>7</v>
      </c>
    </row>
    <row r="38" spans="1:12" ht="12.75">
      <c r="A38" s="291" t="s">
        <v>905</v>
      </c>
      <c r="B38" s="292" t="s">
        <v>906</v>
      </c>
      <c r="C38" s="81" t="s">
        <v>7</v>
      </c>
      <c r="D38" s="81" t="s">
        <v>7</v>
      </c>
      <c r="E38" s="81" t="s">
        <v>7</v>
      </c>
      <c r="F38" s="81" t="s">
        <v>7</v>
      </c>
      <c r="G38" s="81" t="s">
        <v>7</v>
      </c>
      <c r="H38" s="81" t="s">
        <v>7</v>
      </c>
      <c r="I38" s="81" t="s">
        <v>7</v>
      </c>
      <c r="J38" s="81" t="s">
        <v>7</v>
      </c>
      <c r="K38" s="81" t="s">
        <v>7</v>
      </c>
      <c r="L38" s="81" t="s">
        <v>7</v>
      </c>
    </row>
    <row r="39" spans="1:12" ht="12.75">
      <c r="A39" s="291" t="s">
        <v>907</v>
      </c>
      <c r="B39" s="293" t="s">
        <v>908</v>
      </c>
      <c r="C39" s="81" t="s">
        <v>7</v>
      </c>
      <c r="D39" s="81" t="s">
        <v>7</v>
      </c>
      <c r="E39" s="81" t="s">
        <v>7</v>
      </c>
      <c r="F39" s="81" t="s">
        <v>7</v>
      </c>
      <c r="G39" s="81" t="s">
        <v>7</v>
      </c>
      <c r="H39" s="81" t="s">
        <v>7</v>
      </c>
      <c r="I39" s="81" t="s">
        <v>7</v>
      </c>
      <c r="J39" s="81" t="s">
        <v>7</v>
      </c>
      <c r="K39" s="81" t="s">
        <v>7</v>
      </c>
      <c r="L39" s="81" t="s">
        <v>7</v>
      </c>
    </row>
    <row r="40" spans="1:12" ht="12.75">
      <c r="A40" s="291" t="s">
        <v>909</v>
      </c>
      <c r="B40" s="293" t="s">
        <v>910</v>
      </c>
      <c r="C40" s="81" t="s">
        <v>7</v>
      </c>
      <c r="D40" s="81" t="s">
        <v>7</v>
      </c>
      <c r="E40" s="81" t="s">
        <v>7</v>
      </c>
      <c r="F40" s="81" t="s">
        <v>7</v>
      </c>
      <c r="G40" s="81" t="s">
        <v>7</v>
      </c>
      <c r="H40" s="81" t="s">
        <v>7</v>
      </c>
      <c r="I40" s="81" t="s">
        <v>7</v>
      </c>
      <c r="J40" s="81" t="s">
        <v>7</v>
      </c>
      <c r="K40" s="81" t="s">
        <v>7</v>
      </c>
      <c r="L40" s="81" t="s">
        <v>7</v>
      </c>
    </row>
    <row r="41" spans="1:12" ht="12.75">
      <c r="A41" s="291" t="s">
        <v>911</v>
      </c>
      <c r="B41" s="293" t="s">
        <v>912</v>
      </c>
      <c r="C41" s="81" t="s">
        <v>7</v>
      </c>
      <c r="D41" s="81" t="s">
        <v>7</v>
      </c>
      <c r="E41" s="81" t="s">
        <v>7</v>
      </c>
      <c r="F41" s="81" t="s">
        <v>7</v>
      </c>
      <c r="G41" s="81" t="s">
        <v>7</v>
      </c>
      <c r="H41" s="81" t="s">
        <v>7</v>
      </c>
      <c r="I41" s="81" t="s">
        <v>7</v>
      </c>
      <c r="J41" s="81" t="s">
        <v>7</v>
      </c>
      <c r="K41" s="81" t="s">
        <v>7</v>
      </c>
      <c r="L41" s="81" t="s">
        <v>7</v>
      </c>
    </row>
    <row r="42" spans="1:12" ht="12.75">
      <c r="A42" s="291" t="s">
        <v>913</v>
      </c>
      <c r="B42" s="293" t="s">
        <v>914</v>
      </c>
      <c r="C42" s="81" t="s">
        <v>7</v>
      </c>
      <c r="D42" s="81" t="s">
        <v>7</v>
      </c>
      <c r="E42" s="81" t="s">
        <v>7</v>
      </c>
      <c r="F42" s="81" t="s">
        <v>7</v>
      </c>
      <c r="G42" s="81" t="s">
        <v>7</v>
      </c>
      <c r="H42" s="81" t="s">
        <v>7</v>
      </c>
      <c r="I42" s="81" t="s">
        <v>7</v>
      </c>
      <c r="J42" s="81" t="s">
        <v>7</v>
      </c>
      <c r="K42" s="81" t="s">
        <v>7</v>
      </c>
      <c r="L42" s="81" t="s">
        <v>7</v>
      </c>
    </row>
    <row r="43" spans="1:12" ht="25.5">
      <c r="A43" s="291" t="s">
        <v>915</v>
      </c>
      <c r="B43" s="293" t="s">
        <v>916</v>
      </c>
      <c r="C43" s="81" t="s">
        <v>7</v>
      </c>
      <c r="D43" s="81" t="s">
        <v>7</v>
      </c>
      <c r="E43" s="81" t="s">
        <v>7</v>
      </c>
      <c r="F43" s="81" t="s">
        <v>7</v>
      </c>
      <c r="G43" s="81" t="s">
        <v>7</v>
      </c>
      <c r="H43" s="81" t="s">
        <v>7</v>
      </c>
      <c r="I43" s="81" t="s">
        <v>7</v>
      </c>
      <c r="J43" s="81" t="s">
        <v>7</v>
      </c>
      <c r="K43" s="81" t="s">
        <v>7</v>
      </c>
      <c r="L43" s="81" t="s">
        <v>7</v>
      </c>
    </row>
    <row r="44" spans="1:12" ht="25.5">
      <c r="A44" s="291" t="s">
        <v>917</v>
      </c>
      <c r="B44" s="293" t="s">
        <v>918</v>
      </c>
      <c r="C44" s="81" t="s">
        <v>7</v>
      </c>
      <c r="D44" s="81" t="s">
        <v>7</v>
      </c>
      <c r="E44" s="81" t="s">
        <v>7</v>
      </c>
      <c r="F44" s="81" t="s">
        <v>7</v>
      </c>
      <c r="G44" s="81" t="s">
        <v>7</v>
      </c>
      <c r="H44" s="81" t="s">
        <v>7</v>
      </c>
      <c r="I44" s="81" t="s">
        <v>7</v>
      </c>
      <c r="J44" s="81" t="s">
        <v>7</v>
      </c>
      <c r="K44" s="81" t="s">
        <v>7</v>
      </c>
      <c r="L44" s="81" t="s">
        <v>7</v>
      </c>
    </row>
    <row r="45" spans="1:12" ht="12.75">
      <c r="A45" s="245"/>
      <c r="B45" s="3" t="s">
        <v>19</v>
      </c>
      <c r="C45" s="81" t="s">
        <v>7</v>
      </c>
      <c r="D45" s="81" t="s">
        <v>7</v>
      </c>
      <c r="E45" s="81" t="s">
        <v>7</v>
      </c>
      <c r="F45" s="81" t="s">
        <v>7</v>
      </c>
      <c r="G45" s="81" t="s">
        <v>7</v>
      </c>
      <c r="H45" s="81" t="s">
        <v>7</v>
      </c>
      <c r="I45" s="81" t="s">
        <v>7</v>
      </c>
      <c r="J45" s="81" t="s">
        <v>7</v>
      </c>
      <c r="K45" s="81" t="s">
        <v>7</v>
      </c>
      <c r="L45" s="81" t="s">
        <v>7</v>
      </c>
    </row>
    <row r="46" spans="1:10" ht="12.75">
      <c r="A46" s="86"/>
      <c r="B46" s="104"/>
      <c r="C46" s="104"/>
      <c r="D46" s="281"/>
      <c r="E46" s="281"/>
      <c r="F46" s="281"/>
      <c r="G46" s="281"/>
      <c r="H46" s="281"/>
      <c r="I46" s="281"/>
      <c r="J46" s="281"/>
    </row>
    <row r="47" spans="1:10" ht="12.75">
      <c r="A47" s="86"/>
      <c r="B47" s="104"/>
      <c r="C47" s="104"/>
      <c r="D47" s="281"/>
      <c r="E47" s="281"/>
      <c r="F47" s="281"/>
      <c r="G47" s="281"/>
      <c r="H47" s="281"/>
      <c r="I47" s="281"/>
      <c r="J47" s="281"/>
    </row>
    <row r="48" spans="1:10" ht="12.75">
      <c r="A48" s="86"/>
      <c r="B48" s="104"/>
      <c r="C48" s="104"/>
      <c r="D48" s="281"/>
      <c r="E48" s="281"/>
      <c r="F48" s="281"/>
      <c r="G48" s="281"/>
      <c r="H48" s="281"/>
      <c r="I48" s="281"/>
      <c r="J48" s="281"/>
    </row>
    <row r="49" spans="1:10" ht="15.75" customHeight="1">
      <c r="A49" s="89" t="s">
        <v>12</v>
      </c>
      <c r="B49" s="89"/>
      <c r="C49" s="89"/>
      <c r="D49" s="89"/>
      <c r="E49" s="89"/>
      <c r="F49" s="89"/>
      <c r="G49" s="89"/>
      <c r="I49" s="962" t="s">
        <v>13</v>
      </c>
      <c r="J49" s="962"/>
    </row>
    <row r="50" spans="1:10" ht="12.75" customHeight="1">
      <c r="A50" s="955" t="s">
        <v>781</v>
      </c>
      <c r="B50" s="955"/>
      <c r="C50" s="955"/>
      <c r="D50" s="955"/>
      <c r="E50" s="955"/>
      <c r="F50" s="955"/>
      <c r="G50" s="955"/>
      <c r="H50" s="955"/>
      <c r="I50" s="955"/>
      <c r="J50" s="955"/>
    </row>
    <row r="51" spans="1:11" ht="12.75" customHeight="1">
      <c r="A51" s="282"/>
      <c r="B51" s="282"/>
      <c r="C51" s="282"/>
      <c r="D51" s="282"/>
      <c r="E51" s="282"/>
      <c r="F51" s="282"/>
      <c r="G51" s="282"/>
      <c r="H51" s="962" t="s">
        <v>20</v>
      </c>
      <c r="I51" s="962"/>
      <c r="J51" s="962"/>
      <c r="K51" s="962"/>
    </row>
    <row r="52" spans="1:10" ht="12.75">
      <c r="A52" s="89"/>
      <c r="B52" s="89"/>
      <c r="C52" s="89"/>
      <c r="E52" s="89"/>
      <c r="H52" s="956" t="s">
        <v>86</v>
      </c>
      <c r="I52" s="956"/>
      <c r="J52" s="956"/>
    </row>
    <row r="56" spans="1:10" ht="12.75">
      <c r="A56" s="957"/>
      <c r="B56" s="957"/>
      <c r="C56" s="957"/>
      <c r="D56" s="957"/>
      <c r="E56" s="957"/>
      <c r="F56" s="957"/>
      <c r="G56" s="957"/>
      <c r="H56" s="957"/>
      <c r="I56" s="957"/>
      <c r="J56" s="957"/>
    </row>
    <row r="58" spans="1:10" ht="12.75">
      <c r="A58" s="957"/>
      <c r="B58" s="957"/>
      <c r="C58" s="957"/>
      <c r="D58" s="957"/>
      <c r="E58" s="957"/>
      <c r="F58" s="957"/>
      <c r="G58" s="957"/>
      <c r="H58" s="957"/>
      <c r="I58" s="957"/>
      <c r="J58" s="957"/>
    </row>
  </sheetData>
  <sheetProtection/>
  <mergeCells count="19">
    <mergeCell ref="A58:J58"/>
    <mergeCell ref="H51:K51"/>
    <mergeCell ref="A9:A10"/>
    <mergeCell ref="B9:B10"/>
    <mergeCell ref="C9:D9"/>
    <mergeCell ref="E9:F9"/>
    <mergeCell ref="G9:H9"/>
    <mergeCell ref="I9:J9"/>
    <mergeCell ref="K9:L9"/>
    <mergeCell ref="I49:J49"/>
    <mergeCell ref="A50:J50"/>
    <mergeCell ref="H52:J52"/>
    <mergeCell ref="A56:J56"/>
    <mergeCell ref="E1:I1"/>
    <mergeCell ref="A2:J2"/>
    <mergeCell ref="A3:J3"/>
    <mergeCell ref="A8:B8"/>
    <mergeCell ref="A5:L5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SheetLayoutView="78" zoomScalePageLayoutView="0" workbookViewId="0" topLeftCell="A1">
      <selection activeCell="Q9" sqref="Q9"/>
    </sheetView>
  </sheetViews>
  <sheetFormatPr defaultColWidth="9.140625" defaultRowHeight="12.75"/>
  <cols>
    <col min="1" max="1" width="7.421875" style="135" customWidth="1"/>
    <col min="2" max="2" width="17.140625" style="135" customWidth="1"/>
    <col min="3" max="3" width="11.00390625" style="135" customWidth="1"/>
    <col min="4" max="4" width="10.00390625" style="135" customWidth="1"/>
    <col min="5" max="5" width="11.8515625" style="135" customWidth="1"/>
    <col min="6" max="6" width="12.140625" style="135" customWidth="1"/>
    <col min="7" max="7" width="13.28125" style="135" customWidth="1"/>
    <col min="8" max="8" width="14.57421875" style="135" customWidth="1"/>
    <col min="9" max="9" width="12.00390625" style="135" customWidth="1"/>
    <col min="10" max="10" width="13.140625" style="135" customWidth="1"/>
    <col min="11" max="11" width="10.8515625" style="135" customWidth="1"/>
    <col min="12" max="12" width="10.7109375" style="135" customWidth="1"/>
    <col min="13" max="16384" width="9.140625" style="135" customWidth="1"/>
  </cols>
  <sheetData>
    <row r="1" spans="5:10" s="77" customFormat="1" ht="12.75">
      <c r="E1" s="958"/>
      <c r="F1" s="958"/>
      <c r="G1" s="958"/>
      <c r="H1" s="958"/>
      <c r="I1" s="958"/>
      <c r="J1" s="278" t="s">
        <v>779</v>
      </c>
    </row>
    <row r="2" spans="1:10" s="77" customFormat="1" ht="15">
      <c r="A2" s="959" t="s">
        <v>0</v>
      </c>
      <c r="B2" s="959"/>
      <c r="C2" s="959"/>
      <c r="D2" s="959"/>
      <c r="E2" s="959"/>
      <c r="F2" s="959"/>
      <c r="G2" s="959"/>
      <c r="H2" s="959"/>
      <c r="I2" s="959"/>
      <c r="J2" s="959"/>
    </row>
    <row r="3" spans="1:10" s="77" customFormat="1" ht="20.25">
      <c r="A3" s="650" t="s">
        <v>656</v>
      </c>
      <c r="B3" s="650"/>
      <c r="C3" s="650"/>
      <c r="D3" s="650"/>
      <c r="E3" s="650"/>
      <c r="F3" s="650"/>
      <c r="G3" s="650"/>
      <c r="H3" s="650"/>
      <c r="I3" s="650"/>
      <c r="J3" s="650"/>
    </row>
    <row r="4" s="77" customFormat="1" ht="14.25" customHeight="1"/>
    <row r="5" spans="1:12" ht="16.5" customHeight="1">
      <c r="A5" s="960" t="s">
        <v>780</v>
      </c>
      <c r="B5" s="960"/>
      <c r="C5" s="960"/>
      <c r="D5" s="960"/>
      <c r="E5" s="960"/>
      <c r="F5" s="960"/>
      <c r="G5" s="960"/>
      <c r="H5" s="960"/>
      <c r="I5" s="960"/>
      <c r="J5" s="960"/>
      <c r="K5" s="960"/>
      <c r="L5" s="960"/>
    </row>
    <row r="6" spans="1:10" ht="13.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ht="0.75" customHeight="1"/>
    <row r="8" spans="1:12" ht="12.75">
      <c r="A8" s="956" t="s">
        <v>920</v>
      </c>
      <c r="B8" s="956"/>
      <c r="C8" s="280"/>
      <c r="H8" s="961" t="s">
        <v>827</v>
      </c>
      <c r="I8" s="961"/>
      <c r="J8" s="961"/>
      <c r="K8" s="961"/>
      <c r="L8" s="961"/>
    </row>
    <row r="9" spans="1:15" ht="21" customHeight="1">
      <c r="A9" s="829" t="s">
        <v>2</v>
      </c>
      <c r="B9" s="829" t="s">
        <v>39</v>
      </c>
      <c r="C9" s="963" t="s">
        <v>773</v>
      </c>
      <c r="D9" s="963"/>
      <c r="E9" s="963" t="s">
        <v>132</v>
      </c>
      <c r="F9" s="963"/>
      <c r="G9" s="963" t="s">
        <v>774</v>
      </c>
      <c r="H9" s="963"/>
      <c r="I9" s="963" t="s">
        <v>133</v>
      </c>
      <c r="J9" s="963"/>
      <c r="K9" s="963" t="s">
        <v>134</v>
      </c>
      <c r="L9" s="963"/>
      <c r="O9" s="281"/>
    </row>
    <row r="10" spans="1:12" ht="45" customHeight="1">
      <c r="A10" s="829"/>
      <c r="B10" s="829"/>
      <c r="C10" s="81" t="s">
        <v>775</v>
      </c>
      <c r="D10" s="81" t="s">
        <v>776</v>
      </c>
      <c r="E10" s="81" t="s">
        <v>777</v>
      </c>
      <c r="F10" s="81" t="s">
        <v>778</v>
      </c>
      <c r="G10" s="81" t="s">
        <v>777</v>
      </c>
      <c r="H10" s="81" t="s">
        <v>778</v>
      </c>
      <c r="I10" s="81" t="s">
        <v>775</v>
      </c>
      <c r="J10" s="81" t="s">
        <v>776</v>
      </c>
      <c r="K10" s="81" t="s">
        <v>775</v>
      </c>
      <c r="L10" s="81" t="s">
        <v>776</v>
      </c>
    </row>
    <row r="11" spans="1:12" ht="12.7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</row>
    <row r="12" spans="1:12" ht="12.75">
      <c r="A12" s="291" t="s">
        <v>273</v>
      </c>
      <c r="B12" s="292" t="s">
        <v>868</v>
      </c>
      <c r="C12" s="81" t="s">
        <v>7</v>
      </c>
      <c r="D12" s="81" t="s">
        <v>7</v>
      </c>
      <c r="E12" s="81" t="s">
        <v>7</v>
      </c>
      <c r="F12" s="81" t="s">
        <v>7</v>
      </c>
      <c r="G12" s="81" t="s">
        <v>7</v>
      </c>
      <c r="H12" s="81" t="s">
        <v>7</v>
      </c>
      <c r="I12" s="81" t="s">
        <v>7</v>
      </c>
      <c r="J12" s="81" t="s">
        <v>7</v>
      </c>
      <c r="K12" s="81" t="s">
        <v>7</v>
      </c>
      <c r="L12" s="81" t="s">
        <v>7</v>
      </c>
    </row>
    <row r="13" spans="1:12" ht="12.75">
      <c r="A13" s="291" t="s">
        <v>274</v>
      </c>
      <c r="B13" s="292" t="s">
        <v>869</v>
      </c>
      <c r="C13" s="81" t="s">
        <v>7</v>
      </c>
      <c r="D13" s="81" t="s">
        <v>7</v>
      </c>
      <c r="E13" s="81" t="s">
        <v>7</v>
      </c>
      <c r="F13" s="81" t="s">
        <v>7</v>
      </c>
      <c r="G13" s="81" t="s">
        <v>7</v>
      </c>
      <c r="H13" s="81" t="s">
        <v>7</v>
      </c>
      <c r="I13" s="81" t="s">
        <v>7</v>
      </c>
      <c r="J13" s="81" t="s">
        <v>7</v>
      </c>
      <c r="K13" s="81" t="s">
        <v>7</v>
      </c>
      <c r="L13" s="81" t="s">
        <v>7</v>
      </c>
    </row>
    <row r="14" spans="1:12" ht="12.75">
      <c r="A14" s="291" t="s">
        <v>275</v>
      </c>
      <c r="B14" s="292" t="s">
        <v>870</v>
      </c>
      <c r="C14" s="81" t="s">
        <v>7</v>
      </c>
      <c r="D14" s="81" t="s">
        <v>7</v>
      </c>
      <c r="E14" s="81" t="s">
        <v>7</v>
      </c>
      <c r="F14" s="81" t="s">
        <v>7</v>
      </c>
      <c r="G14" s="81" t="s">
        <v>7</v>
      </c>
      <c r="H14" s="81" t="s">
        <v>7</v>
      </c>
      <c r="I14" s="81" t="s">
        <v>7</v>
      </c>
      <c r="J14" s="81" t="s">
        <v>7</v>
      </c>
      <c r="K14" s="81" t="s">
        <v>7</v>
      </c>
      <c r="L14" s="81" t="s">
        <v>7</v>
      </c>
    </row>
    <row r="15" spans="1:12" ht="12.75">
      <c r="A15" s="291" t="s">
        <v>276</v>
      </c>
      <c r="B15" s="292" t="s">
        <v>871</v>
      </c>
      <c r="C15" s="81" t="s">
        <v>7</v>
      </c>
      <c r="D15" s="81" t="s">
        <v>7</v>
      </c>
      <c r="E15" s="81" t="s">
        <v>7</v>
      </c>
      <c r="F15" s="81" t="s">
        <v>7</v>
      </c>
      <c r="G15" s="81" t="s">
        <v>7</v>
      </c>
      <c r="H15" s="81" t="s">
        <v>7</v>
      </c>
      <c r="I15" s="81" t="s">
        <v>7</v>
      </c>
      <c r="J15" s="81" t="s">
        <v>7</v>
      </c>
      <c r="K15" s="81" t="s">
        <v>7</v>
      </c>
      <c r="L15" s="81" t="s">
        <v>7</v>
      </c>
    </row>
    <row r="16" spans="1:12" ht="12.75">
      <c r="A16" s="291" t="s">
        <v>277</v>
      </c>
      <c r="B16" s="292" t="s">
        <v>872</v>
      </c>
      <c r="C16" s="81" t="s">
        <v>7</v>
      </c>
      <c r="D16" s="81" t="s">
        <v>7</v>
      </c>
      <c r="E16" s="81" t="s">
        <v>7</v>
      </c>
      <c r="F16" s="81" t="s">
        <v>7</v>
      </c>
      <c r="G16" s="81" t="s">
        <v>7</v>
      </c>
      <c r="H16" s="81" t="s">
        <v>7</v>
      </c>
      <c r="I16" s="81" t="s">
        <v>7</v>
      </c>
      <c r="J16" s="81" t="s">
        <v>7</v>
      </c>
      <c r="K16" s="81" t="s">
        <v>7</v>
      </c>
      <c r="L16" s="81" t="s">
        <v>7</v>
      </c>
    </row>
    <row r="17" spans="1:12" ht="12.75">
      <c r="A17" s="291" t="s">
        <v>278</v>
      </c>
      <c r="B17" s="292" t="s">
        <v>873</v>
      </c>
      <c r="C17" s="81" t="s">
        <v>7</v>
      </c>
      <c r="D17" s="81" t="s">
        <v>7</v>
      </c>
      <c r="E17" s="81" t="s">
        <v>7</v>
      </c>
      <c r="F17" s="81" t="s">
        <v>7</v>
      </c>
      <c r="G17" s="81" t="s">
        <v>7</v>
      </c>
      <c r="H17" s="81" t="s">
        <v>7</v>
      </c>
      <c r="I17" s="81" t="s">
        <v>7</v>
      </c>
      <c r="J17" s="81" t="s">
        <v>7</v>
      </c>
      <c r="K17" s="81" t="s">
        <v>7</v>
      </c>
      <c r="L17" s="81" t="s">
        <v>7</v>
      </c>
    </row>
    <row r="18" spans="1:12" ht="12.75">
      <c r="A18" s="291" t="s">
        <v>279</v>
      </c>
      <c r="B18" s="292" t="s">
        <v>874</v>
      </c>
      <c r="C18" s="81" t="s">
        <v>7</v>
      </c>
      <c r="D18" s="81" t="s">
        <v>7</v>
      </c>
      <c r="E18" s="81" t="s">
        <v>7</v>
      </c>
      <c r="F18" s="81" t="s">
        <v>7</v>
      </c>
      <c r="G18" s="81" t="s">
        <v>7</v>
      </c>
      <c r="H18" s="81" t="s">
        <v>7</v>
      </c>
      <c r="I18" s="81" t="s">
        <v>7</v>
      </c>
      <c r="J18" s="81" t="s">
        <v>7</v>
      </c>
      <c r="K18" s="81" t="s">
        <v>7</v>
      </c>
      <c r="L18" s="81" t="s">
        <v>7</v>
      </c>
    </row>
    <row r="19" spans="1:12" ht="12.75">
      <c r="A19" s="291" t="s">
        <v>280</v>
      </c>
      <c r="B19" s="292" t="s">
        <v>875</v>
      </c>
      <c r="C19" s="81" t="s">
        <v>7</v>
      </c>
      <c r="D19" s="81" t="s">
        <v>7</v>
      </c>
      <c r="E19" s="81" t="s">
        <v>7</v>
      </c>
      <c r="F19" s="81" t="s">
        <v>7</v>
      </c>
      <c r="G19" s="81" t="s">
        <v>7</v>
      </c>
      <c r="H19" s="81" t="s">
        <v>7</v>
      </c>
      <c r="I19" s="81" t="s">
        <v>7</v>
      </c>
      <c r="J19" s="81" t="s">
        <v>7</v>
      </c>
      <c r="K19" s="81" t="s">
        <v>7</v>
      </c>
      <c r="L19" s="81" t="s">
        <v>7</v>
      </c>
    </row>
    <row r="20" spans="1:12" ht="12.75">
      <c r="A20" s="291" t="s">
        <v>299</v>
      </c>
      <c r="B20" s="292" t="s">
        <v>876</v>
      </c>
      <c r="C20" s="81" t="s">
        <v>7</v>
      </c>
      <c r="D20" s="81" t="s">
        <v>7</v>
      </c>
      <c r="E20" s="81" t="s">
        <v>7</v>
      </c>
      <c r="F20" s="81" t="s">
        <v>7</v>
      </c>
      <c r="G20" s="81" t="s">
        <v>7</v>
      </c>
      <c r="H20" s="81" t="s">
        <v>7</v>
      </c>
      <c r="I20" s="81" t="s">
        <v>7</v>
      </c>
      <c r="J20" s="81" t="s">
        <v>7</v>
      </c>
      <c r="K20" s="81" t="s">
        <v>7</v>
      </c>
      <c r="L20" s="81" t="s">
        <v>7</v>
      </c>
    </row>
    <row r="21" spans="1:12" ht="12.75">
      <c r="A21" s="291" t="s">
        <v>300</v>
      </c>
      <c r="B21" s="292" t="s">
        <v>877</v>
      </c>
      <c r="C21" s="81" t="s">
        <v>7</v>
      </c>
      <c r="D21" s="81" t="s">
        <v>7</v>
      </c>
      <c r="E21" s="81" t="s">
        <v>7</v>
      </c>
      <c r="F21" s="81" t="s">
        <v>7</v>
      </c>
      <c r="G21" s="81" t="s">
        <v>7</v>
      </c>
      <c r="H21" s="81" t="s">
        <v>7</v>
      </c>
      <c r="I21" s="81" t="s">
        <v>7</v>
      </c>
      <c r="J21" s="81" t="s">
        <v>7</v>
      </c>
      <c r="K21" s="81" t="s">
        <v>7</v>
      </c>
      <c r="L21" s="81" t="s">
        <v>7</v>
      </c>
    </row>
    <row r="22" spans="1:12" ht="12.75">
      <c r="A22" s="291" t="s">
        <v>301</v>
      </c>
      <c r="B22" s="292" t="s">
        <v>878</v>
      </c>
      <c r="C22" s="81" t="s">
        <v>7</v>
      </c>
      <c r="D22" s="81" t="s">
        <v>7</v>
      </c>
      <c r="E22" s="81" t="s">
        <v>7</v>
      </c>
      <c r="F22" s="81" t="s">
        <v>7</v>
      </c>
      <c r="G22" s="81" t="s">
        <v>7</v>
      </c>
      <c r="H22" s="81" t="s">
        <v>7</v>
      </c>
      <c r="I22" s="81" t="s">
        <v>7</v>
      </c>
      <c r="J22" s="81" t="s">
        <v>7</v>
      </c>
      <c r="K22" s="81" t="s">
        <v>7</v>
      </c>
      <c r="L22" s="81" t="s">
        <v>7</v>
      </c>
    </row>
    <row r="23" spans="1:12" ht="12.75">
      <c r="A23" s="291" t="s">
        <v>329</v>
      </c>
      <c r="B23" s="292" t="s">
        <v>879</v>
      </c>
      <c r="C23" s="81" t="s">
        <v>7</v>
      </c>
      <c r="D23" s="81" t="s">
        <v>7</v>
      </c>
      <c r="E23" s="81" t="s">
        <v>7</v>
      </c>
      <c r="F23" s="81" t="s">
        <v>7</v>
      </c>
      <c r="G23" s="81" t="s">
        <v>7</v>
      </c>
      <c r="H23" s="81" t="s">
        <v>7</v>
      </c>
      <c r="I23" s="81" t="s">
        <v>7</v>
      </c>
      <c r="J23" s="81" t="s">
        <v>7</v>
      </c>
      <c r="K23" s="81" t="s">
        <v>7</v>
      </c>
      <c r="L23" s="81" t="s">
        <v>7</v>
      </c>
    </row>
    <row r="24" spans="1:12" ht="12.75">
      <c r="A24" s="291" t="s">
        <v>330</v>
      </c>
      <c r="B24" s="292" t="s">
        <v>880</v>
      </c>
      <c r="C24" s="81" t="s">
        <v>7</v>
      </c>
      <c r="D24" s="81" t="s">
        <v>7</v>
      </c>
      <c r="E24" s="81" t="s">
        <v>7</v>
      </c>
      <c r="F24" s="81" t="s">
        <v>7</v>
      </c>
      <c r="G24" s="81" t="s">
        <v>7</v>
      </c>
      <c r="H24" s="81" t="s">
        <v>7</v>
      </c>
      <c r="I24" s="81" t="s">
        <v>7</v>
      </c>
      <c r="J24" s="81" t="s">
        <v>7</v>
      </c>
      <c r="K24" s="81" t="s">
        <v>7</v>
      </c>
      <c r="L24" s="81" t="s">
        <v>7</v>
      </c>
    </row>
    <row r="25" spans="1:12" ht="12.75">
      <c r="A25" s="291" t="s">
        <v>331</v>
      </c>
      <c r="B25" s="292" t="s">
        <v>881</v>
      </c>
      <c r="C25" s="81" t="s">
        <v>7</v>
      </c>
      <c r="D25" s="81" t="s">
        <v>7</v>
      </c>
      <c r="E25" s="81" t="s">
        <v>7</v>
      </c>
      <c r="F25" s="81" t="s">
        <v>7</v>
      </c>
      <c r="G25" s="81" t="s">
        <v>7</v>
      </c>
      <c r="H25" s="81" t="s">
        <v>7</v>
      </c>
      <c r="I25" s="81" t="s">
        <v>7</v>
      </c>
      <c r="J25" s="81" t="s">
        <v>7</v>
      </c>
      <c r="K25" s="81" t="s">
        <v>7</v>
      </c>
      <c r="L25" s="81" t="s">
        <v>7</v>
      </c>
    </row>
    <row r="26" spans="1:12" ht="12.75">
      <c r="A26" s="291" t="s">
        <v>332</v>
      </c>
      <c r="B26" s="292" t="s">
        <v>922</v>
      </c>
      <c r="C26" s="81" t="s">
        <v>7</v>
      </c>
      <c r="D26" s="81" t="s">
        <v>7</v>
      </c>
      <c r="E26" s="81" t="s">
        <v>7</v>
      </c>
      <c r="F26" s="81" t="s">
        <v>7</v>
      </c>
      <c r="G26" s="81" t="s">
        <v>7</v>
      </c>
      <c r="H26" s="81" t="s">
        <v>7</v>
      </c>
      <c r="I26" s="81" t="s">
        <v>7</v>
      </c>
      <c r="J26" s="81" t="s">
        <v>7</v>
      </c>
      <c r="K26" s="81" t="s">
        <v>7</v>
      </c>
      <c r="L26" s="81" t="s">
        <v>7</v>
      </c>
    </row>
    <row r="27" spans="1:12" ht="12.75">
      <c r="A27" s="291" t="s">
        <v>883</v>
      </c>
      <c r="B27" s="292" t="s">
        <v>884</v>
      </c>
      <c r="C27" s="81" t="s">
        <v>7</v>
      </c>
      <c r="D27" s="81" t="s">
        <v>7</v>
      </c>
      <c r="E27" s="81" t="s">
        <v>7</v>
      </c>
      <c r="F27" s="81" t="s">
        <v>7</v>
      </c>
      <c r="G27" s="81" t="s">
        <v>7</v>
      </c>
      <c r="H27" s="81" t="s">
        <v>7</v>
      </c>
      <c r="I27" s="81" t="s">
        <v>7</v>
      </c>
      <c r="J27" s="81" t="s">
        <v>7</v>
      </c>
      <c r="K27" s="81" t="s">
        <v>7</v>
      </c>
      <c r="L27" s="81" t="s">
        <v>7</v>
      </c>
    </row>
    <row r="28" spans="1:12" ht="12.75">
      <c r="A28" s="291" t="s">
        <v>885</v>
      </c>
      <c r="B28" s="292" t="s">
        <v>886</v>
      </c>
      <c r="C28" s="81" t="s">
        <v>7</v>
      </c>
      <c r="D28" s="81" t="s">
        <v>7</v>
      </c>
      <c r="E28" s="81" t="s">
        <v>7</v>
      </c>
      <c r="F28" s="81" t="s">
        <v>7</v>
      </c>
      <c r="G28" s="81" t="s">
        <v>7</v>
      </c>
      <c r="H28" s="81" t="s">
        <v>7</v>
      </c>
      <c r="I28" s="81" t="s">
        <v>7</v>
      </c>
      <c r="J28" s="81" t="s">
        <v>7</v>
      </c>
      <c r="K28" s="81" t="s">
        <v>7</v>
      </c>
      <c r="L28" s="81" t="s">
        <v>7</v>
      </c>
    </row>
    <row r="29" spans="1:12" ht="12.75">
      <c r="A29" s="291" t="s">
        <v>887</v>
      </c>
      <c r="B29" s="292" t="s">
        <v>888</v>
      </c>
      <c r="C29" s="81" t="s">
        <v>7</v>
      </c>
      <c r="D29" s="81" t="s">
        <v>7</v>
      </c>
      <c r="E29" s="81" t="s">
        <v>7</v>
      </c>
      <c r="F29" s="81" t="s">
        <v>7</v>
      </c>
      <c r="G29" s="81" t="s">
        <v>7</v>
      </c>
      <c r="H29" s="81" t="s">
        <v>7</v>
      </c>
      <c r="I29" s="81" t="s">
        <v>7</v>
      </c>
      <c r="J29" s="81" t="s">
        <v>7</v>
      </c>
      <c r="K29" s="81" t="s">
        <v>7</v>
      </c>
      <c r="L29" s="81" t="s">
        <v>7</v>
      </c>
    </row>
    <row r="30" spans="1:12" ht="12.75">
      <c r="A30" s="291" t="s">
        <v>889</v>
      </c>
      <c r="B30" s="292" t="s">
        <v>890</v>
      </c>
      <c r="C30" s="81" t="s">
        <v>7</v>
      </c>
      <c r="D30" s="81" t="s">
        <v>7</v>
      </c>
      <c r="E30" s="81" t="s">
        <v>7</v>
      </c>
      <c r="F30" s="81" t="s">
        <v>7</v>
      </c>
      <c r="G30" s="81" t="s">
        <v>7</v>
      </c>
      <c r="H30" s="81" t="s">
        <v>7</v>
      </c>
      <c r="I30" s="81" t="s">
        <v>7</v>
      </c>
      <c r="J30" s="81" t="s">
        <v>7</v>
      </c>
      <c r="K30" s="81" t="s">
        <v>7</v>
      </c>
      <c r="L30" s="81" t="s">
        <v>7</v>
      </c>
    </row>
    <row r="31" spans="1:12" ht="12.75">
      <c r="A31" s="291" t="s">
        <v>891</v>
      </c>
      <c r="B31" s="292" t="s">
        <v>892</v>
      </c>
      <c r="C31" s="81" t="s">
        <v>7</v>
      </c>
      <c r="D31" s="81" t="s">
        <v>7</v>
      </c>
      <c r="E31" s="81" t="s">
        <v>7</v>
      </c>
      <c r="F31" s="81" t="s">
        <v>7</v>
      </c>
      <c r="G31" s="81" t="s">
        <v>7</v>
      </c>
      <c r="H31" s="81" t="s">
        <v>7</v>
      </c>
      <c r="I31" s="81" t="s">
        <v>7</v>
      </c>
      <c r="J31" s="81" t="s">
        <v>7</v>
      </c>
      <c r="K31" s="81" t="s">
        <v>7</v>
      </c>
      <c r="L31" s="81" t="s">
        <v>7</v>
      </c>
    </row>
    <row r="32" spans="1:12" ht="12.75">
      <c r="A32" s="291" t="s">
        <v>893</v>
      </c>
      <c r="B32" s="292" t="s">
        <v>894</v>
      </c>
      <c r="C32" s="81" t="s">
        <v>7</v>
      </c>
      <c r="D32" s="81" t="s">
        <v>7</v>
      </c>
      <c r="E32" s="81" t="s">
        <v>7</v>
      </c>
      <c r="F32" s="81" t="s">
        <v>7</v>
      </c>
      <c r="G32" s="81" t="s">
        <v>7</v>
      </c>
      <c r="H32" s="81" t="s">
        <v>7</v>
      </c>
      <c r="I32" s="81" t="s">
        <v>7</v>
      </c>
      <c r="J32" s="81" t="s">
        <v>7</v>
      </c>
      <c r="K32" s="81" t="s">
        <v>7</v>
      </c>
      <c r="L32" s="81" t="s">
        <v>7</v>
      </c>
    </row>
    <row r="33" spans="1:12" ht="12.75">
      <c r="A33" s="291" t="s">
        <v>895</v>
      </c>
      <c r="B33" s="292" t="s">
        <v>896</v>
      </c>
      <c r="C33" s="81" t="s">
        <v>7</v>
      </c>
      <c r="D33" s="81" t="s">
        <v>7</v>
      </c>
      <c r="E33" s="81" t="s">
        <v>7</v>
      </c>
      <c r="F33" s="81" t="s">
        <v>7</v>
      </c>
      <c r="G33" s="81" t="s">
        <v>7</v>
      </c>
      <c r="H33" s="81" t="s">
        <v>7</v>
      </c>
      <c r="I33" s="81" t="s">
        <v>7</v>
      </c>
      <c r="J33" s="81" t="s">
        <v>7</v>
      </c>
      <c r="K33" s="81" t="s">
        <v>7</v>
      </c>
      <c r="L33" s="81" t="s">
        <v>7</v>
      </c>
    </row>
    <row r="34" spans="1:12" ht="12.75">
      <c r="A34" s="291" t="s">
        <v>897</v>
      </c>
      <c r="B34" s="292" t="s">
        <v>898</v>
      </c>
      <c r="C34" s="81" t="s">
        <v>7</v>
      </c>
      <c r="D34" s="81" t="s">
        <v>7</v>
      </c>
      <c r="E34" s="81" t="s">
        <v>7</v>
      </c>
      <c r="F34" s="81" t="s">
        <v>7</v>
      </c>
      <c r="G34" s="81" t="s">
        <v>7</v>
      </c>
      <c r="H34" s="81" t="s">
        <v>7</v>
      </c>
      <c r="I34" s="81" t="s">
        <v>7</v>
      </c>
      <c r="J34" s="81" t="s">
        <v>7</v>
      </c>
      <c r="K34" s="81" t="s">
        <v>7</v>
      </c>
      <c r="L34" s="81" t="s">
        <v>7</v>
      </c>
    </row>
    <row r="35" spans="1:12" ht="12.75">
      <c r="A35" s="291" t="s">
        <v>899</v>
      </c>
      <c r="B35" s="292" t="s">
        <v>900</v>
      </c>
      <c r="C35" s="81" t="s">
        <v>7</v>
      </c>
      <c r="D35" s="81" t="s">
        <v>7</v>
      </c>
      <c r="E35" s="81" t="s">
        <v>7</v>
      </c>
      <c r="F35" s="81" t="s">
        <v>7</v>
      </c>
      <c r="G35" s="81" t="s">
        <v>7</v>
      </c>
      <c r="H35" s="81" t="s">
        <v>7</v>
      </c>
      <c r="I35" s="81" t="s">
        <v>7</v>
      </c>
      <c r="J35" s="81" t="s">
        <v>7</v>
      </c>
      <c r="K35" s="81" t="s">
        <v>7</v>
      </c>
      <c r="L35" s="81" t="s">
        <v>7</v>
      </c>
    </row>
    <row r="36" spans="1:12" ht="12.75">
      <c r="A36" s="291" t="s">
        <v>901</v>
      </c>
      <c r="B36" s="292" t="s">
        <v>902</v>
      </c>
      <c r="C36" s="81" t="s">
        <v>7</v>
      </c>
      <c r="D36" s="81" t="s">
        <v>7</v>
      </c>
      <c r="E36" s="81" t="s">
        <v>7</v>
      </c>
      <c r="F36" s="81" t="s">
        <v>7</v>
      </c>
      <c r="G36" s="81" t="s">
        <v>7</v>
      </c>
      <c r="H36" s="81" t="s">
        <v>7</v>
      </c>
      <c r="I36" s="81" t="s">
        <v>7</v>
      </c>
      <c r="J36" s="81" t="s">
        <v>7</v>
      </c>
      <c r="K36" s="81" t="s">
        <v>7</v>
      </c>
      <c r="L36" s="81" t="s">
        <v>7</v>
      </c>
    </row>
    <row r="37" spans="1:12" ht="12.75">
      <c r="A37" s="291" t="s">
        <v>903</v>
      </c>
      <c r="B37" s="292" t="s">
        <v>904</v>
      </c>
      <c r="C37" s="81" t="s">
        <v>7</v>
      </c>
      <c r="D37" s="81" t="s">
        <v>7</v>
      </c>
      <c r="E37" s="81" t="s">
        <v>7</v>
      </c>
      <c r="F37" s="81" t="s">
        <v>7</v>
      </c>
      <c r="G37" s="81" t="s">
        <v>7</v>
      </c>
      <c r="H37" s="81" t="s">
        <v>7</v>
      </c>
      <c r="I37" s="81" t="s">
        <v>7</v>
      </c>
      <c r="J37" s="81" t="s">
        <v>7</v>
      </c>
      <c r="K37" s="81" t="s">
        <v>7</v>
      </c>
      <c r="L37" s="81" t="s">
        <v>7</v>
      </c>
    </row>
    <row r="38" spans="1:12" ht="12.75">
      <c r="A38" s="291" t="s">
        <v>905</v>
      </c>
      <c r="B38" s="292" t="s">
        <v>906</v>
      </c>
      <c r="C38" s="81" t="s">
        <v>7</v>
      </c>
      <c r="D38" s="81" t="s">
        <v>7</v>
      </c>
      <c r="E38" s="81" t="s">
        <v>7</v>
      </c>
      <c r="F38" s="81" t="s">
        <v>7</v>
      </c>
      <c r="G38" s="81" t="s">
        <v>7</v>
      </c>
      <c r="H38" s="81" t="s">
        <v>7</v>
      </c>
      <c r="I38" s="81" t="s">
        <v>7</v>
      </c>
      <c r="J38" s="81" t="s">
        <v>7</v>
      </c>
      <c r="K38" s="81" t="s">
        <v>7</v>
      </c>
      <c r="L38" s="81" t="s">
        <v>7</v>
      </c>
    </row>
    <row r="39" spans="1:12" ht="12.75">
      <c r="A39" s="291" t="s">
        <v>907</v>
      </c>
      <c r="B39" s="293" t="s">
        <v>908</v>
      </c>
      <c r="C39" s="81" t="s">
        <v>7</v>
      </c>
      <c r="D39" s="81" t="s">
        <v>7</v>
      </c>
      <c r="E39" s="81" t="s">
        <v>7</v>
      </c>
      <c r="F39" s="81" t="s">
        <v>7</v>
      </c>
      <c r="G39" s="81" t="s">
        <v>7</v>
      </c>
      <c r="H39" s="81" t="s">
        <v>7</v>
      </c>
      <c r="I39" s="81" t="s">
        <v>7</v>
      </c>
      <c r="J39" s="81" t="s">
        <v>7</v>
      </c>
      <c r="K39" s="81" t="s">
        <v>7</v>
      </c>
      <c r="L39" s="81" t="s">
        <v>7</v>
      </c>
    </row>
    <row r="40" spans="1:12" ht="12.75">
      <c r="A40" s="291" t="s">
        <v>909</v>
      </c>
      <c r="B40" s="293" t="s">
        <v>910</v>
      </c>
      <c r="C40" s="81" t="s">
        <v>7</v>
      </c>
      <c r="D40" s="81" t="s">
        <v>7</v>
      </c>
      <c r="E40" s="81" t="s">
        <v>7</v>
      </c>
      <c r="F40" s="81" t="s">
        <v>7</v>
      </c>
      <c r="G40" s="81" t="s">
        <v>7</v>
      </c>
      <c r="H40" s="81" t="s">
        <v>7</v>
      </c>
      <c r="I40" s="81" t="s">
        <v>7</v>
      </c>
      <c r="J40" s="81" t="s">
        <v>7</v>
      </c>
      <c r="K40" s="81" t="s">
        <v>7</v>
      </c>
      <c r="L40" s="81" t="s">
        <v>7</v>
      </c>
    </row>
    <row r="41" spans="1:12" ht="12.75">
      <c r="A41" s="291" t="s">
        <v>911</v>
      </c>
      <c r="B41" s="293" t="s">
        <v>912</v>
      </c>
      <c r="C41" s="81" t="s">
        <v>7</v>
      </c>
      <c r="D41" s="81" t="s">
        <v>7</v>
      </c>
      <c r="E41" s="81" t="s">
        <v>7</v>
      </c>
      <c r="F41" s="81" t="s">
        <v>7</v>
      </c>
      <c r="G41" s="81" t="s">
        <v>7</v>
      </c>
      <c r="H41" s="81" t="s">
        <v>7</v>
      </c>
      <c r="I41" s="81" t="s">
        <v>7</v>
      </c>
      <c r="J41" s="81" t="s">
        <v>7</v>
      </c>
      <c r="K41" s="81" t="s">
        <v>7</v>
      </c>
      <c r="L41" s="81" t="s">
        <v>7</v>
      </c>
    </row>
    <row r="42" spans="1:12" ht="12.75">
      <c r="A42" s="291" t="s">
        <v>913</v>
      </c>
      <c r="B42" s="293" t="s">
        <v>914</v>
      </c>
      <c r="C42" s="81" t="s">
        <v>7</v>
      </c>
      <c r="D42" s="81" t="s">
        <v>7</v>
      </c>
      <c r="E42" s="81" t="s">
        <v>7</v>
      </c>
      <c r="F42" s="81" t="s">
        <v>7</v>
      </c>
      <c r="G42" s="81" t="s">
        <v>7</v>
      </c>
      <c r="H42" s="81" t="s">
        <v>7</v>
      </c>
      <c r="I42" s="81" t="s">
        <v>7</v>
      </c>
      <c r="J42" s="81" t="s">
        <v>7</v>
      </c>
      <c r="K42" s="81" t="s">
        <v>7</v>
      </c>
      <c r="L42" s="81" t="s">
        <v>7</v>
      </c>
    </row>
    <row r="43" spans="1:12" ht="25.5">
      <c r="A43" s="291" t="s">
        <v>915</v>
      </c>
      <c r="B43" s="293" t="s">
        <v>916</v>
      </c>
      <c r="C43" s="81" t="s">
        <v>7</v>
      </c>
      <c r="D43" s="81" t="s">
        <v>7</v>
      </c>
      <c r="E43" s="81" t="s">
        <v>7</v>
      </c>
      <c r="F43" s="81" t="s">
        <v>7</v>
      </c>
      <c r="G43" s="81" t="s">
        <v>7</v>
      </c>
      <c r="H43" s="81" t="s">
        <v>7</v>
      </c>
      <c r="I43" s="81" t="s">
        <v>7</v>
      </c>
      <c r="J43" s="81" t="s">
        <v>7</v>
      </c>
      <c r="K43" s="81" t="s">
        <v>7</v>
      </c>
      <c r="L43" s="81" t="s">
        <v>7</v>
      </c>
    </row>
    <row r="44" spans="1:12" ht="25.5">
      <c r="A44" s="291" t="s">
        <v>917</v>
      </c>
      <c r="B44" s="293" t="s">
        <v>918</v>
      </c>
      <c r="C44" s="81" t="s">
        <v>7</v>
      </c>
      <c r="D44" s="81" t="s">
        <v>7</v>
      </c>
      <c r="E44" s="81" t="s">
        <v>7</v>
      </c>
      <c r="F44" s="81" t="s">
        <v>7</v>
      </c>
      <c r="G44" s="81" t="s">
        <v>7</v>
      </c>
      <c r="H44" s="81" t="s">
        <v>7</v>
      </c>
      <c r="I44" s="81" t="s">
        <v>7</v>
      </c>
      <c r="J44" s="81" t="s">
        <v>7</v>
      </c>
      <c r="K44" s="81" t="s">
        <v>7</v>
      </c>
      <c r="L44" s="81" t="s">
        <v>7</v>
      </c>
    </row>
    <row r="45" spans="1:12" ht="12.75">
      <c r="A45" s="245"/>
      <c r="B45" s="3" t="s">
        <v>19</v>
      </c>
      <c r="C45" s="81" t="s">
        <v>7</v>
      </c>
      <c r="D45" s="81" t="s">
        <v>7</v>
      </c>
      <c r="E45" s="81" t="s">
        <v>7</v>
      </c>
      <c r="F45" s="81" t="s">
        <v>7</v>
      </c>
      <c r="G45" s="81" t="s">
        <v>7</v>
      </c>
      <c r="H45" s="81" t="s">
        <v>7</v>
      </c>
      <c r="I45" s="81" t="s">
        <v>7</v>
      </c>
      <c r="J45" s="81" t="s">
        <v>7</v>
      </c>
      <c r="K45" s="81" t="s">
        <v>7</v>
      </c>
      <c r="L45" s="81" t="s">
        <v>7</v>
      </c>
    </row>
    <row r="46" spans="1:10" ht="12.75">
      <c r="A46" s="86"/>
      <c r="B46" s="104"/>
      <c r="C46" s="104"/>
      <c r="D46" s="281"/>
      <c r="E46" s="281"/>
      <c r="F46" s="281"/>
      <c r="G46" s="281"/>
      <c r="H46" s="281"/>
      <c r="I46" s="281"/>
      <c r="J46" s="281"/>
    </row>
    <row r="47" spans="1:10" ht="12.75">
      <c r="A47" s="86"/>
      <c r="B47" s="104"/>
      <c r="C47" s="104"/>
      <c r="D47" s="281"/>
      <c r="E47" s="281"/>
      <c r="F47" s="281"/>
      <c r="G47" s="281"/>
      <c r="H47" s="281"/>
      <c r="I47" s="281"/>
      <c r="J47" s="281"/>
    </row>
    <row r="48" spans="1:10" ht="12.75">
      <c r="A48" s="86"/>
      <c r="B48" s="104"/>
      <c r="C48" s="104"/>
      <c r="D48" s="281"/>
      <c r="E48" s="281"/>
      <c r="F48" s="281"/>
      <c r="G48" s="281"/>
      <c r="H48" s="281"/>
      <c r="I48" s="281"/>
      <c r="J48" s="281"/>
    </row>
    <row r="49" spans="1:10" ht="15.75" customHeight="1">
      <c r="A49" s="89" t="s">
        <v>12</v>
      </c>
      <c r="B49" s="89"/>
      <c r="C49" s="89"/>
      <c r="D49" s="89"/>
      <c r="E49" s="89"/>
      <c r="F49" s="89"/>
      <c r="G49" s="89"/>
      <c r="I49" s="962" t="s">
        <v>13</v>
      </c>
      <c r="J49" s="962"/>
    </row>
    <row r="50" spans="1:10" ht="12.75" customHeight="1">
      <c r="A50" s="955" t="s">
        <v>781</v>
      </c>
      <c r="B50" s="955"/>
      <c r="C50" s="955"/>
      <c r="D50" s="955"/>
      <c r="E50" s="955"/>
      <c r="F50" s="955"/>
      <c r="G50" s="955"/>
      <c r="H50" s="955"/>
      <c r="I50" s="955"/>
      <c r="J50" s="955"/>
    </row>
    <row r="51" spans="1:11" ht="12.75" customHeight="1">
      <c r="A51" s="282"/>
      <c r="B51" s="282"/>
      <c r="C51" s="282"/>
      <c r="D51" s="282"/>
      <c r="E51" s="282"/>
      <c r="F51" s="282"/>
      <c r="G51" s="282"/>
      <c r="H51" s="962" t="s">
        <v>89</v>
      </c>
      <c r="I51" s="962"/>
      <c r="J51" s="962"/>
      <c r="K51" s="962"/>
    </row>
    <row r="52" spans="1:10" ht="12.75">
      <c r="A52" s="89"/>
      <c r="B52" s="89"/>
      <c r="C52" s="89"/>
      <c r="E52" s="89"/>
      <c r="H52" s="956" t="s">
        <v>86</v>
      </c>
      <c r="I52" s="956"/>
      <c r="J52" s="956"/>
    </row>
    <row r="56" spans="1:10" ht="12.75">
      <c r="A56" s="957"/>
      <c r="B56" s="957"/>
      <c r="C56" s="957"/>
      <c r="D56" s="957"/>
      <c r="E56" s="957"/>
      <c r="F56" s="957"/>
      <c r="G56" s="957"/>
      <c r="H56" s="957"/>
      <c r="I56" s="957"/>
      <c r="J56" s="957"/>
    </row>
    <row r="58" spans="1:10" ht="12.75">
      <c r="A58" s="957"/>
      <c r="B58" s="957"/>
      <c r="C58" s="957"/>
      <c r="D58" s="957"/>
      <c r="E58" s="957"/>
      <c r="F58" s="957"/>
      <c r="G58" s="957"/>
      <c r="H58" s="957"/>
      <c r="I58" s="957"/>
      <c r="J58" s="957"/>
    </row>
  </sheetData>
  <sheetProtection/>
  <mergeCells count="19">
    <mergeCell ref="A58:J58"/>
    <mergeCell ref="H51:K51"/>
    <mergeCell ref="A9:A10"/>
    <mergeCell ref="B9:B10"/>
    <mergeCell ref="C9:D9"/>
    <mergeCell ref="E9:F9"/>
    <mergeCell ref="G9:H9"/>
    <mergeCell ref="I9:J9"/>
    <mergeCell ref="K9:L9"/>
    <mergeCell ref="I49:J49"/>
    <mergeCell ref="A50:J50"/>
    <mergeCell ref="H52:J52"/>
    <mergeCell ref="A56:J56"/>
    <mergeCell ref="E1:I1"/>
    <mergeCell ref="A2:J2"/>
    <mergeCell ref="A3:J3"/>
    <mergeCell ref="A8:B8"/>
    <mergeCell ref="A5:L5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Normal="90" zoomScaleSheetLayoutView="100" zoomScalePageLayoutView="0" workbookViewId="0" topLeftCell="A27">
      <selection activeCell="I42" sqref="I42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</cols>
  <sheetData>
    <row r="1" spans="1:8" ht="18">
      <c r="A1" s="675" t="s">
        <v>0</v>
      </c>
      <c r="B1" s="675"/>
      <c r="C1" s="675"/>
      <c r="D1" s="675"/>
      <c r="E1" s="675"/>
      <c r="F1" s="675"/>
      <c r="G1" s="675"/>
      <c r="H1" s="173" t="s">
        <v>266</v>
      </c>
    </row>
    <row r="2" spans="1:8" ht="21">
      <c r="A2" s="676" t="s">
        <v>656</v>
      </c>
      <c r="B2" s="676"/>
      <c r="C2" s="676"/>
      <c r="D2" s="676"/>
      <c r="E2" s="676"/>
      <c r="F2" s="676"/>
      <c r="G2" s="676"/>
      <c r="H2" s="676"/>
    </row>
    <row r="3" spans="1:2" ht="15">
      <c r="A3" s="175"/>
      <c r="B3" s="175"/>
    </row>
    <row r="4" spans="1:8" ht="18" customHeight="1">
      <c r="A4" s="677" t="s">
        <v>660</v>
      </c>
      <c r="B4" s="677"/>
      <c r="C4" s="677"/>
      <c r="D4" s="677"/>
      <c r="E4" s="677"/>
      <c r="F4" s="677"/>
      <c r="G4" s="677"/>
      <c r="H4" s="677"/>
    </row>
    <row r="5" spans="1:2" ht="15">
      <c r="A5" s="176" t="s">
        <v>919</v>
      </c>
      <c r="B5" s="176"/>
    </row>
    <row r="6" spans="1:8" ht="15">
      <c r="A6" s="176"/>
      <c r="B6" s="176"/>
      <c r="G6" s="678" t="s">
        <v>826</v>
      </c>
      <c r="H6" s="678"/>
    </row>
    <row r="7" spans="1:8" ht="59.25" customHeight="1">
      <c r="A7" s="177" t="s">
        <v>2</v>
      </c>
      <c r="B7" s="177" t="s">
        <v>3</v>
      </c>
      <c r="C7" s="178" t="s">
        <v>267</v>
      </c>
      <c r="D7" s="178" t="s">
        <v>268</v>
      </c>
      <c r="E7" s="178" t="s">
        <v>269</v>
      </c>
      <c r="F7" s="178" t="s">
        <v>270</v>
      </c>
      <c r="G7" s="178" t="s">
        <v>271</v>
      </c>
      <c r="H7" s="178" t="s">
        <v>272</v>
      </c>
    </row>
    <row r="8" spans="1:8" s="173" customFormat="1" ht="15">
      <c r="A8" s="179" t="s">
        <v>273</v>
      </c>
      <c r="B8" s="179" t="s">
        <v>274</v>
      </c>
      <c r="C8" s="179" t="s">
        <v>275</v>
      </c>
      <c r="D8" s="179" t="s">
        <v>276</v>
      </c>
      <c r="E8" s="179" t="s">
        <v>277</v>
      </c>
      <c r="F8" s="179" t="s">
        <v>278</v>
      </c>
      <c r="G8" s="179" t="s">
        <v>279</v>
      </c>
      <c r="H8" s="179" t="s">
        <v>280</v>
      </c>
    </row>
    <row r="9" spans="1:8" ht="12.75" customHeight="1">
      <c r="A9" s="291" t="s">
        <v>273</v>
      </c>
      <c r="B9" s="292" t="s">
        <v>868</v>
      </c>
      <c r="C9" s="327">
        <v>1628</v>
      </c>
      <c r="D9" s="327">
        <v>489</v>
      </c>
      <c r="E9" s="327">
        <v>23</v>
      </c>
      <c r="F9" s="327">
        <f>SUM(C9:E9)</f>
        <v>2140</v>
      </c>
      <c r="G9" s="327">
        <v>2139</v>
      </c>
      <c r="H9" s="672"/>
    </row>
    <row r="10" spans="1:8" ht="12.75">
      <c r="A10" s="291" t="s">
        <v>274</v>
      </c>
      <c r="B10" s="292" t="s">
        <v>869</v>
      </c>
      <c r="C10" s="327">
        <v>2060</v>
      </c>
      <c r="D10" s="327">
        <v>799</v>
      </c>
      <c r="E10" s="327">
        <v>32</v>
      </c>
      <c r="F10" s="327">
        <f aca="true" t="shared" si="0" ref="F10:F41">SUM(C10:E10)</f>
        <v>2891</v>
      </c>
      <c r="G10" s="327">
        <v>2890</v>
      </c>
      <c r="H10" s="673"/>
    </row>
    <row r="11" spans="1:8" ht="12.75">
      <c r="A11" s="291" t="s">
        <v>275</v>
      </c>
      <c r="B11" s="292" t="s">
        <v>870</v>
      </c>
      <c r="C11" s="327">
        <v>940</v>
      </c>
      <c r="D11" s="327">
        <v>353</v>
      </c>
      <c r="E11" s="327">
        <v>24</v>
      </c>
      <c r="F11" s="327">
        <f t="shared" si="0"/>
        <v>1317</v>
      </c>
      <c r="G11" s="327">
        <v>1315</v>
      </c>
      <c r="H11" s="673"/>
    </row>
    <row r="12" spans="1:8" ht="12.75">
      <c r="A12" s="291" t="s">
        <v>276</v>
      </c>
      <c r="B12" s="292" t="s">
        <v>871</v>
      </c>
      <c r="C12" s="327">
        <v>2148</v>
      </c>
      <c r="D12" s="327">
        <v>501</v>
      </c>
      <c r="E12" s="327">
        <v>50</v>
      </c>
      <c r="F12" s="327">
        <f t="shared" si="0"/>
        <v>2699</v>
      </c>
      <c r="G12" s="327">
        <v>2698</v>
      </c>
      <c r="H12" s="673"/>
    </row>
    <row r="13" spans="1:8" ht="12.75">
      <c r="A13" s="291" t="s">
        <v>277</v>
      </c>
      <c r="B13" s="292" t="s">
        <v>872</v>
      </c>
      <c r="C13" s="327">
        <v>992</v>
      </c>
      <c r="D13" s="327">
        <v>175</v>
      </c>
      <c r="E13" s="327">
        <v>8</v>
      </c>
      <c r="F13" s="327">
        <f t="shared" si="0"/>
        <v>1175</v>
      </c>
      <c r="G13" s="327">
        <v>1174</v>
      </c>
      <c r="H13" s="673"/>
    </row>
    <row r="14" spans="1:8" ht="12.75">
      <c r="A14" s="291" t="s">
        <v>278</v>
      </c>
      <c r="B14" s="292" t="s">
        <v>873</v>
      </c>
      <c r="C14" s="327">
        <v>1139</v>
      </c>
      <c r="D14" s="327">
        <v>297</v>
      </c>
      <c r="E14" s="327">
        <v>22</v>
      </c>
      <c r="F14" s="327">
        <f t="shared" si="0"/>
        <v>1458</v>
      </c>
      <c r="G14" s="327">
        <v>1457</v>
      </c>
      <c r="H14" s="673"/>
    </row>
    <row r="15" spans="1:8" ht="12.75">
      <c r="A15" s="291" t="s">
        <v>279</v>
      </c>
      <c r="B15" s="292" t="s">
        <v>874</v>
      </c>
      <c r="C15" s="327">
        <v>1430</v>
      </c>
      <c r="D15" s="327">
        <v>501</v>
      </c>
      <c r="E15" s="327">
        <v>32</v>
      </c>
      <c r="F15" s="327">
        <f t="shared" si="0"/>
        <v>1963</v>
      </c>
      <c r="G15" s="327">
        <v>1962</v>
      </c>
      <c r="H15" s="673"/>
    </row>
    <row r="16" spans="1:8" ht="12.75">
      <c r="A16" s="291" t="s">
        <v>280</v>
      </c>
      <c r="B16" s="292" t="s">
        <v>875</v>
      </c>
      <c r="C16" s="327">
        <v>2046</v>
      </c>
      <c r="D16" s="327">
        <v>830</v>
      </c>
      <c r="E16" s="327">
        <v>48</v>
      </c>
      <c r="F16" s="327">
        <f t="shared" si="0"/>
        <v>2924</v>
      </c>
      <c r="G16" s="327">
        <v>2924</v>
      </c>
      <c r="H16" s="673"/>
    </row>
    <row r="17" spans="1:8" ht="12.75">
      <c r="A17" s="291" t="s">
        <v>299</v>
      </c>
      <c r="B17" s="292" t="s">
        <v>876</v>
      </c>
      <c r="C17" s="327">
        <v>1552</v>
      </c>
      <c r="D17" s="327">
        <v>366</v>
      </c>
      <c r="E17" s="327">
        <v>40</v>
      </c>
      <c r="F17" s="327">
        <f t="shared" si="0"/>
        <v>1958</v>
      </c>
      <c r="G17" s="327">
        <v>1957</v>
      </c>
      <c r="H17" s="673"/>
    </row>
    <row r="18" spans="1:8" ht="12.75">
      <c r="A18" s="291" t="s">
        <v>300</v>
      </c>
      <c r="B18" s="292" t="s">
        <v>877</v>
      </c>
      <c r="C18" s="327">
        <v>779</v>
      </c>
      <c r="D18" s="327">
        <v>198</v>
      </c>
      <c r="E18" s="327">
        <v>2</v>
      </c>
      <c r="F18" s="327">
        <f t="shared" si="0"/>
        <v>979</v>
      </c>
      <c r="G18" s="327">
        <v>978</v>
      </c>
      <c r="H18" s="673"/>
    </row>
    <row r="19" spans="1:8" ht="12.75">
      <c r="A19" s="291" t="s">
        <v>301</v>
      </c>
      <c r="B19" s="292" t="s">
        <v>878</v>
      </c>
      <c r="C19" s="327">
        <v>1574</v>
      </c>
      <c r="D19" s="327">
        <v>475</v>
      </c>
      <c r="E19" s="327">
        <v>33</v>
      </c>
      <c r="F19" s="327">
        <f t="shared" si="0"/>
        <v>2082</v>
      </c>
      <c r="G19" s="327">
        <v>2082</v>
      </c>
      <c r="H19" s="673"/>
    </row>
    <row r="20" spans="1:8" ht="12.75">
      <c r="A20" s="291" t="s">
        <v>329</v>
      </c>
      <c r="B20" s="292" t="s">
        <v>879</v>
      </c>
      <c r="C20" s="327">
        <v>1330</v>
      </c>
      <c r="D20" s="327">
        <v>438</v>
      </c>
      <c r="E20" s="327">
        <v>31</v>
      </c>
      <c r="F20" s="327">
        <f t="shared" si="0"/>
        <v>1799</v>
      </c>
      <c r="G20" s="327">
        <v>1799</v>
      </c>
      <c r="H20" s="673"/>
    </row>
    <row r="21" spans="1:8" ht="12.75">
      <c r="A21" s="291" t="s">
        <v>330</v>
      </c>
      <c r="B21" s="292" t="s">
        <v>880</v>
      </c>
      <c r="C21" s="327">
        <v>1493</v>
      </c>
      <c r="D21" s="327">
        <v>545</v>
      </c>
      <c r="E21" s="327">
        <v>29</v>
      </c>
      <c r="F21" s="327">
        <f t="shared" si="0"/>
        <v>2067</v>
      </c>
      <c r="G21" s="327">
        <v>2066</v>
      </c>
      <c r="H21" s="673"/>
    </row>
    <row r="22" spans="1:8" ht="12.75">
      <c r="A22" s="291" t="s">
        <v>331</v>
      </c>
      <c r="B22" s="292" t="s">
        <v>881</v>
      </c>
      <c r="C22" s="327">
        <v>1323</v>
      </c>
      <c r="D22" s="327">
        <v>358</v>
      </c>
      <c r="E22" s="327">
        <v>37</v>
      </c>
      <c r="F22" s="327">
        <f t="shared" si="0"/>
        <v>1718</v>
      </c>
      <c r="G22" s="327">
        <v>1717</v>
      </c>
      <c r="H22" s="673"/>
    </row>
    <row r="23" spans="1:8" ht="12.75">
      <c r="A23" s="291" t="s">
        <v>332</v>
      </c>
      <c r="B23" s="292" t="s">
        <v>882</v>
      </c>
      <c r="C23" s="327">
        <v>561</v>
      </c>
      <c r="D23" s="327">
        <v>190</v>
      </c>
      <c r="E23" s="327">
        <v>34</v>
      </c>
      <c r="F23" s="327">
        <f t="shared" si="0"/>
        <v>785</v>
      </c>
      <c r="G23" s="327">
        <v>784</v>
      </c>
      <c r="H23" s="673"/>
    </row>
    <row r="24" spans="1:8" ht="12.75">
      <c r="A24" s="291" t="s">
        <v>883</v>
      </c>
      <c r="B24" s="292" t="s">
        <v>884</v>
      </c>
      <c r="C24" s="327">
        <v>2006</v>
      </c>
      <c r="D24" s="327">
        <v>679</v>
      </c>
      <c r="E24" s="327">
        <v>47</v>
      </c>
      <c r="F24" s="327">
        <f t="shared" si="0"/>
        <v>2732</v>
      </c>
      <c r="G24" s="327">
        <v>2731</v>
      </c>
      <c r="H24" s="673"/>
    </row>
    <row r="25" spans="1:8" ht="12.75">
      <c r="A25" s="291" t="s">
        <v>885</v>
      </c>
      <c r="B25" s="292" t="s">
        <v>886</v>
      </c>
      <c r="C25" s="327">
        <v>1167</v>
      </c>
      <c r="D25" s="327">
        <v>294</v>
      </c>
      <c r="E25" s="327">
        <v>1</v>
      </c>
      <c r="F25" s="327">
        <f t="shared" si="0"/>
        <v>1462</v>
      </c>
      <c r="G25" s="327">
        <v>1462</v>
      </c>
      <c r="H25" s="673"/>
    </row>
    <row r="26" spans="1:8" ht="12.75">
      <c r="A26" s="291" t="s">
        <v>887</v>
      </c>
      <c r="B26" s="292" t="s">
        <v>888</v>
      </c>
      <c r="C26" s="327">
        <v>1795</v>
      </c>
      <c r="D26" s="327">
        <v>392</v>
      </c>
      <c r="E26" s="327">
        <v>53</v>
      </c>
      <c r="F26" s="327">
        <f t="shared" si="0"/>
        <v>2240</v>
      </c>
      <c r="G26" s="327">
        <v>2240</v>
      </c>
      <c r="H26" s="673"/>
    </row>
    <row r="27" spans="1:8" ht="12.75">
      <c r="A27" s="291" t="s">
        <v>889</v>
      </c>
      <c r="B27" s="292" t="s">
        <v>890</v>
      </c>
      <c r="C27" s="327">
        <v>1882</v>
      </c>
      <c r="D27" s="327">
        <v>436</v>
      </c>
      <c r="E27" s="327">
        <v>12</v>
      </c>
      <c r="F27" s="327">
        <f t="shared" si="0"/>
        <v>2330</v>
      </c>
      <c r="G27" s="327">
        <v>2330</v>
      </c>
      <c r="H27" s="673"/>
    </row>
    <row r="28" spans="1:8" ht="12.75">
      <c r="A28" s="291" t="s">
        <v>891</v>
      </c>
      <c r="B28" s="292" t="s">
        <v>892</v>
      </c>
      <c r="C28" s="327">
        <v>2021</v>
      </c>
      <c r="D28" s="327">
        <v>927</v>
      </c>
      <c r="E28" s="327">
        <v>44</v>
      </c>
      <c r="F28" s="327">
        <f t="shared" si="0"/>
        <v>2992</v>
      </c>
      <c r="G28" s="327">
        <v>2991</v>
      </c>
      <c r="H28" s="673"/>
    </row>
    <row r="29" spans="1:8" ht="12.75">
      <c r="A29" s="291" t="s">
        <v>893</v>
      </c>
      <c r="B29" s="292" t="s">
        <v>894</v>
      </c>
      <c r="C29" s="327">
        <v>1262</v>
      </c>
      <c r="D29" s="327">
        <v>403</v>
      </c>
      <c r="E29" s="327">
        <v>31</v>
      </c>
      <c r="F29" s="327">
        <f t="shared" si="0"/>
        <v>1696</v>
      </c>
      <c r="G29" s="327">
        <v>1695</v>
      </c>
      <c r="H29" s="673"/>
    </row>
    <row r="30" spans="1:8" ht="12.75">
      <c r="A30" s="291" t="s">
        <v>895</v>
      </c>
      <c r="B30" s="292" t="s">
        <v>896</v>
      </c>
      <c r="C30" s="327">
        <v>2071</v>
      </c>
      <c r="D30" s="327">
        <v>699</v>
      </c>
      <c r="E30" s="327">
        <v>68</v>
      </c>
      <c r="F30" s="327">
        <f t="shared" si="0"/>
        <v>2838</v>
      </c>
      <c r="G30" s="327">
        <v>2770</v>
      </c>
      <c r="H30" s="673"/>
    </row>
    <row r="31" spans="1:8" ht="12.75">
      <c r="A31" s="291" t="s">
        <v>897</v>
      </c>
      <c r="B31" s="292" t="s">
        <v>898</v>
      </c>
      <c r="C31" s="327">
        <v>1074</v>
      </c>
      <c r="D31" s="327">
        <v>341</v>
      </c>
      <c r="E31" s="327">
        <v>37</v>
      </c>
      <c r="F31" s="327">
        <f t="shared" si="0"/>
        <v>1452</v>
      </c>
      <c r="G31" s="327">
        <v>1450</v>
      </c>
      <c r="H31" s="673"/>
    </row>
    <row r="32" spans="1:8" ht="12.75">
      <c r="A32" s="291" t="s">
        <v>899</v>
      </c>
      <c r="B32" s="292" t="s">
        <v>900</v>
      </c>
      <c r="C32" s="327">
        <v>1196</v>
      </c>
      <c r="D32" s="327">
        <v>321</v>
      </c>
      <c r="E32" s="327">
        <v>49</v>
      </c>
      <c r="F32" s="327">
        <f t="shared" si="0"/>
        <v>1566</v>
      </c>
      <c r="G32" s="327">
        <v>1566</v>
      </c>
      <c r="H32" s="673"/>
    </row>
    <row r="33" spans="1:8" ht="12.75">
      <c r="A33" s="291" t="s">
        <v>901</v>
      </c>
      <c r="B33" s="292" t="s">
        <v>902</v>
      </c>
      <c r="C33" s="327">
        <v>1190</v>
      </c>
      <c r="D33" s="327">
        <v>233</v>
      </c>
      <c r="E33" s="327">
        <v>24</v>
      </c>
      <c r="F33" s="327">
        <f t="shared" si="0"/>
        <v>1447</v>
      </c>
      <c r="G33" s="327">
        <v>1447</v>
      </c>
      <c r="H33" s="673"/>
    </row>
    <row r="34" spans="1:8" ht="12.75">
      <c r="A34" s="291" t="s">
        <v>903</v>
      </c>
      <c r="B34" s="292" t="s">
        <v>904</v>
      </c>
      <c r="C34" s="327">
        <v>1232</v>
      </c>
      <c r="D34" s="327">
        <v>261</v>
      </c>
      <c r="E34" s="327">
        <v>9</v>
      </c>
      <c r="F34" s="327">
        <f t="shared" si="0"/>
        <v>1502</v>
      </c>
      <c r="G34" s="327">
        <v>1500</v>
      </c>
      <c r="H34" s="673"/>
    </row>
    <row r="35" spans="1:8" ht="12.75">
      <c r="A35" s="291" t="s">
        <v>905</v>
      </c>
      <c r="B35" s="292" t="s">
        <v>906</v>
      </c>
      <c r="C35" s="327">
        <v>1319</v>
      </c>
      <c r="D35" s="327">
        <v>264</v>
      </c>
      <c r="E35" s="327">
        <v>10</v>
      </c>
      <c r="F35" s="327">
        <f t="shared" si="0"/>
        <v>1593</v>
      </c>
      <c r="G35" s="327">
        <v>1591</v>
      </c>
      <c r="H35" s="673"/>
    </row>
    <row r="36" spans="1:8" ht="12.75">
      <c r="A36" s="291" t="s">
        <v>907</v>
      </c>
      <c r="B36" s="293" t="s">
        <v>908</v>
      </c>
      <c r="C36" s="327">
        <v>1064</v>
      </c>
      <c r="D36" s="327">
        <v>222</v>
      </c>
      <c r="E36" s="327">
        <v>23</v>
      </c>
      <c r="F36" s="327">
        <f t="shared" si="0"/>
        <v>1309</v>
      </c>
      <c r="G36" s="327">
        <v>1305</v>
      </c>
      <c r="H36" s="673"/>
    </row>
    <row r="37" spans="1:8" ht="12.75">
      <c r="A37" s="291" t="s">
        <v>909</v>
      </c>
      <c r="B37" s="293" t="s">
        <v>910</v>
      </c>
      <c r="C37" s="327">
        <v>687</v>
      </c>
      <c r="D37" s="327">
        <v>142</v>
      </c>
      <c r="E37" s="327">
        <v>13</v>
      </c>
      <c r="F37" s="327">
        <f t="shared" si="0"/>
        <v>842</v>
      </c>
      <c r="G37" s="327">
        <v>840</v>
      </c>
      <c r="H37" s="673"/>
    </row>
    <row r="38" spans="1:8" ht="12.75">
      <c r="A38" s="291" t="s">
        <v>911</v>
      </c>
      <c r="B38" s="293" t="s">
        <v>912</v>
      </c>
      <c r="C38" s="8">
        <v>896</v>
      </c>
      <c r="D38" s="8">
        <v>236</v>
      </c>
      <c r="E38" s="8">
        <v>11</v>
      </c>
      <c r="F38" s="327">
        <f t="shared" si="0"/>
        <v>1143</v>
      </c>
      <c r="G38" s="8">
        <v>1098</v>
      </c>
      <c r="H38" s="673"/>
    </row>
    <row r="39" spans="1:8" ht="12.75">
      <c r="A39" s="291" t="s">
        <v>913</v>
      </c>
      <c r="B39" s="293" t="s">
        <v>914</v>
      </c>
      <c r="C39" s="8">
        <v>518</v>
      </c>
      <c r="D39" s="8">
        <v>171</v>
      </c>
      <c r="E39" s="8">
        <v>11</v>
      </c>
      <c r="F39" s="327">
        <f t="shared" si="0"/>
        <v>700</v>
      </c>
      <c r="G39" s="8">
        <v>700</v>
      </c>
      <c r="H39" s="673"/>
    </row>
    <row r="40" spans="1:8" ht="25.5">
      <c r="A40" s="291" t="s">
        <v>915</v>
      </c>
      <c r="B40" s="293" t="s">
        <v>916</v>
      </c>
      <c r="C40" s="8">
        <v>431</v>
      </c>
      <c r="D40" s="8">
        <v>179</v>
      </c>
      <c r="E40" s="8">
        <v>4</v>
      </c>
      <c r="F40" s="327">
        <f t="shared" si="0"/>
        <v>614</v>
      </c>
      <c r="G40" s="8">
        <v>612</v>
      </c>
      <c r="H40" s="673"/>
    </row>
    <row r="41" spans="1:8" ht="25.5">
      <c r="A41" s="291" t="s">
        <v>917</v>
      </c>
      <c r="B41" s="293" t="s">
        <v>918</v>
      </c>
      <c r="C41" s="8">
        <v>658</v>
      </c>
      <c r="D41" s="8">
        <v>169</v>
      </c>
      <c r="E41" s="8">
        <v>0</v>
      </c>
      <c r="F41" s="327">
        <f t="shared" si="0"/>
        <v>827</v>
      </c>
      <c r="G41" s="8">
        <v>822</v>
      </c>
      <c r="H41" s="673"/>
    </row>
    <row r="42" spans="1:9" ht="21" customHeight="1">
      <c r="A42" s="579" t="s">
        <v>19</v>
      </c>
      <c r="B42" s="679"/>
      <c r="C42" s="136">
        <f>SUM(C9:C41)</f>
        <v>43464</v>
      </c>
      <c r="D42" s="136">
        <f>SUM(D9:D41)</f>
        <v>12884</v>
      </c>
      <c r="E42" s="136">
        <f>SUM(E9:E41)</f>
        <v>892</v>
      </c>
      <c r="F42" s="136">
        <f>SUM(F9:F41)</f>
        <v>57240</v>
      </c>
      <c r="G42" s="136">
        <f>SUM(G9:G41)</f>
        <v>57092</v>
      </c>
      <c r="H42" s="674"/>
      <c r="I42" s="562">
        <f>F42-G42</f>
        <v>148</v>
      </c>
    </row>
    <row r="43" ht="12.75">
      <c r="A43" s="181" t="s">
        <v>281</v>
      </c>
    </row>
    <row r="46" spans="1:8" ht="15" customHeight="1">
      <c r="A46" s="419"/>
      <c r="B46" s="419"/>
      <c r="C46" s="299"/>
      <c r="D46" s="299"/>
      <c r="E46" s="299"/>
      <c r="F46" s="299"/>
      <c r="G46" s="556" t="s">
        <v>13</v>
      </c>
      <c r="H46" s="557"/>
    </row>
    <row r="47" spans="1:8" ht="15" customHeight="1">
      <c r="A47" s="419" t="s">
        <v>12</v>
      </c>
      <c r="B47" s="299"/>
      <c r="C47" s="306"/>
      <c r="D47" s="670" t="s">
        <v>13</v>
      </c>
      <c r="E47" s="670"/>
      <c r="F47" s="303"/>
      <c r="G47" s="558" t="s">
        <v>14</v>
      </c>
      <c r="H47" s="558"/>
    </row>
    <row r="48" spans="1:8" ht="15" customHeight="1">
      <c r="A48" s="419"/>
      <c r="B48" s="419"/>
      <c r="C48" s="671" t="s">
        <v>997</v>
      </c>
      <c r="D48" s="671"/>
      <c r="E48" s="671"/>
      <c r="F48" s="671"/>
      <c r="G48" s="558" t="s">
        <v>998</v>
      </c>
      <c r="H48" s="558"/>
    </row>
    <row r="49" spans="1:8" ht="12.75">
      <c r="A49" s="299"/>
      <c r="B49" s="299"/>
      <c r="C49" s="299"/>
      <c r="D49" s="299"/>
      <c r="E49" s="299"/>
      <c r="F49" s="299"/>
      <c r="G49" s="421" t="s">
        <v>86</v>
      </c>
      <c r="H49" s="553"/>
    </row>
    <row r="50" spans="1:8" ht="12.75">
      <c r="A50" s="182"/>
      <c r="B50" s="182"/>
      <c r="C50" s="182"/>
      <c r="D50" s="182"/>
      <c r="E50" s="182"/>
      <c r="F50" s="182"/>
      <c r="G50" s="182"/>
      <c r="H50" s="182"/>
    </row>
  </sheetData>
  <sheetProtection/>
  <mergeCells count="8">
    <mergeCell ref="D47:E47"/>
    <mergeCell ref="C48:F48"/>
    <mergeCell ref="H9:H42"/>
    <mergeCell ref="A1:G1"/>
    <mergeCell ref="A2:H2"/>
    <mergeCell ref="A4:H4"/>
    <mergeCell ref="G6:H6"/>
    <mergeCell ref="A42:B4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SheetLayoutView="85" zoomScalePageLayoutView="0" workbookViewId="0" topLeftCell="A4">
      <selection activeCell="G12" sqref="G12:G44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613"/>
      <c r="E1" s="613"/>
      <c r="F1" s="613"/>
      <c r="G1" s="613"/>
      <c r="H1" s="613"/>
      <c r="I1" s="613"/>
      <c r="L1" s="689" t="s">
        <v>91</v>
      </c>
      <c r="M1" s="689"/>
    </row>
    <row r="2" spans="1:13" ht="15.75">
      <c r="A2" s="617" t="s">
        <v>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3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ht="11.25" customHeight="1"/>
    <row r="5" spans="1:13" ht="15.75">
      <c r="A5" s="617" t="s">
        <v>661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</row>
    <row r="7" spans="1:14" ht="12.75">
      <c r="A7" s="580" t="s">
        <v>919</v>
      </c>
      <c r="B7" s="580"/>
      <c r="K7" s="99"/>
      <c r="L7" s="688" t="s">
        <v>826</v>
      </c>
      <c r="M7" s="688"/>
      <c r="N7" s="688"/>
    </row>
    <row r="8" spans="1:14" ht="12.75">
      <c r="A8" s="27"/>
      <c r="B8" s="27"/>
      <c r="K8" s="91"/>
      <c r="L8" s="109"/>
      <c r="M8" s="115"/>
      <c r="N8" s="109"/>
    </row>
    <row r="9" spans="1:14" ht="15.75" customHeight="1">
      <c r="A9" s="680" t="s">
        <v>2</v>
      </c>
      <c r="B9" s="680" t="s">
        <v>3</v>
      </c>
      <c r="C9" s="575" t="s">
        <v>4</v>
      </c>
      <c r="D9" s="575"/>
      <c r="E9" s="575"/>
      <c r="F9" s="577"/>
      <c r="G9" s="683"/>
      <c r="H9" s="604" t="s">
        <v>106</v>
      </c>
      <c r="I9" s="604"/>
      <c r="J9" s="604"/>
      <c r="K9" s="604"/>
      <c r="L9" s="604"/>
      <c r="M9" s="680" t="s">
        <v>139</v>
      </c>
      <c r="N9" s="586" t="s">
        <v>140</v>
      </c>
    </row>
    <row r="10" spans="1:14" ht="38.25">
      <c r="A10" s="681"/>
      <c r="B10" s="681"/>
      <c r="C10" s="5" t="s">
        <v>5</v>
      </c>
      <c r="D10" s="5" t="s">
        <v>6</v>
      </c>
      <c r="E10" s="5" t="s">
        <v>370</v>
      </c>
      <c r="F10" s="7" t="s">
        <v>104</v>
      </c>
      <c r="G10" s="6" t="s">
        <v>371</v>
      </c>
      <c r="H10" s="5" t="s">
        <v>5</v>
      </c>
      <c r="I10" s="5" t="s">
        <v>6</v>
      </c>
      <c r="J10" s="5" t="s">
        <v>370</v>
      </c>
      <c r="K10" s="7" t="s">
        <v>104</v>
      </c>
      <c r="L10" s="7" t="s">
        <v>372</v>
      </c>
      <c r="M10" s="681"/>
      <c r="N10" s="586"/>
    </row>
    <row r="11" spans="1:14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s="14" customFormat="1" ht="12.75">
      <c r="A12" s="291" t="s">
        <v>273</v>
      </c>
      <c r="B12" s="292" t="s">
        <v>868</v>
      </c>
      <c r="C12" s="180">
        <v>1454</v>
      </c>
      <c r="D12" s="180">
        <v>174</v>
      </c>
      <c r="E12" s="180">
        <v>0</v>
      </c>
      <c r="F12" s="327" t="s">
        <v>7</v>
      </c>
      <c r="G12" s="180">
        <f>SUM(C12:F12)</f>
        <v>1628</v>
      </c>
      <c r="H12" s="9">
        <v>1454</v>
      </c>
      <c r="I12" s="9">
        <v>173</v>
      </c>
      <c r="J12" s="9">
        <v>0</v>
      </c>
      <c r="K12" s="9">
        <v>0</v>
      </c>
      <c r="L12" s="9">
        <f>SUM(H12:K12)</f>
        <v>1627</v>
      </c>
      <c r="M12" s="9">
        <f aca="true" t="shared" si="0" ref="M12:M44">G12-L12</f>
        <v>1</v>
      </c>
      <c r="N12" s="684"/>
    </row>
    <row r="13" spans="1:14" s="14" customFormat="1" ht="12.75">
      <c r="A13" s="291" t="s">
        <v>274</v>
      </c>
      <c r="B13" s="292" t="s">
        <v>869</v>
      </c>
      <c r="C13" s="180">
        <v>1914</v>
      </c>
      <c r="D13" s="180">
        <v>146</v>
      </c>
      <c r="E13" s="180">
        <v>0</v>
      </c>
      <c r="F13" s="327" t="s">
        <v>7</v>
      </c>
      <c r="G13" s="180">
        <f aca="true" t="shared" si="1" ref="G13:G44">SUM(C13:F13)</f>
        <v>2060</v>
      </c>
      <c r="H13" s="9">
        <v>1914</v>
      </c>
      <c r="I13" s="9">
        <v>145</v>
      </c>
      <c r="J13" s="9">
        <v>0</v>
      </c>
      <c r="K13" s="9">
        <v>0</v>
      </c>
      <c r="L13" s="9">
        <f aca="true" t="shared" si="2" ref="L13:L44">SUM(H13:K13)</f>
        <v>2059</v>
      </c>
      <c r="M13" s="9">
        <f t="shared" si="0"/>
        <v>1</v>
      </c>
      <c r="N13" s="685"/>
    </row>
    <row r="14" spans="1:14" s="14" customFormat="1" ht="12.75">
      <c r="A14" s="291" t="s">
        <v>275</v>
      </c>
      <c r="B14" s="292" t="s">
        <v>870</v>
      </c>
      <c r="C14" s="180">
        <v>825</v>
      </c>
      <c r="D14" s="180">
        <v>115</v>
      </c>
      <c r="E14" s="180">
        <v>0</v>
      </c>
      <c r="F14" s="327" t="s">
        <v>7</v>
      </c>
      <c r="G14" s="180">
        <f t="shared" si="1"/>
        <v>940</v>
      </c>
      <c r="H14" s="9">
        <v>825</v>
      </c>
      <c r="I14" s="9">
        <v>113</v>
      </c>
      <c r="J14" s="9">
        <v>0</v>
      </c>
      <c r="K14" s="9">
        <v>0</v>
      </c>
      <c r="L14" s="9">
        <f t="shared" si="2"/>
        <v>938</v>
      </c>
      <c r="M14" s="9">
        <f t="shared" si="0"/>
        <v>2</v>
      </c>
      <c r="N14" s="685"/>
    </row>
    <row r="15" spans="1:14" s="14" customFormat="1" ht="12.75">
      <c r="A15" s="291" t="s">
        <v>276</v>
      </c>
      <c r="B15" s="292" t="s">
        <v>871</v>
      </c>
      <c r="C15" s="180">
        <v>2045</v>
      </c>
      <c r="D15" s="180">
        <v>103</v>
      </c>
      <c r="E15" s="180">
        <v>0</v>
      </c>
      <c r="F15" s="327" t="s">
        <v>7</v>
      </c>
      <c r="G15" s="180">
        <f t="shared" si="1"/>
        <v>2148</v>
      </c>
      <c r="H15" s="9">
        <v>2045</v>
      </c>
      <c r="I15" s="9">
        <v>103</v>
      </c>
      <c r="J15" s="9">
        <v>0</v>
      </c>
      <c r="K15" s="9">
        <v>0</v>
      </c>
      <c r="L15" s="9">
        <f t="shared" si="2"/>
        <v>2148</v>
      </c>
      <c r="M15" s="9">
        <f t="shared" si="0"/>
        <v>0</v>
      </c>
      <c r="N15" s="685"/>
    </row>
    <row r="16" spans="1:14" s="14" customFormat="1" ht="12.75">
      <c r="A16" s="291" t="s">
        <v>277</v>
      </c>
      <c r="B16" s="292" t="s">
        <v>872</v>
      </c>
      <c r="C16" s="180">
        <v>821</v>
      </c>
      <c r="D16" s="180">
        <v>171</v>
      </c>
      <c r="E16" s="180">
        <v>0</v>
      </c>
      <c r="F16" s="327" t="s">
        <v>7</v>
      </c>
      <c r="G16" s="180">
        <f t="shared" si="1"/>
        <v>992</v>
      </c>
      <c r="H16" s="9">
        <v>821</v>
      </c>
      <c r="I16" s="9">
        <v>171</v>
      </c>
      <c r="J16" s="9">
        <v>0</v>
      </c>
      <c r="K16" s="9">
        <v>0</v>
      </c>
      <c r="L16" s="9">
        <f t="shared" si="2"/>
        <v>992</v>
      </c>
      <c r="M16" s="9">
        <f t="shared" si="0"/>
        <v>0</v>
      </c>
      <c r="N16" s="685"/>
    </row>
    <row r="17" spans="1:14" s="14" customFormat="1" ht="12.75">
      <c r="A17" s="291" t="s">
        <v>278</v>
      </c>
      <c r="B17" s="292" t="s">
        <v>873</v>
      </c>
      <c r="C17" s="180">
        <v>1089</v>
      </c>
      <c r="D17" s="180">
        <v>50</v>
      </c>
      <c r="E17" s="180">
        <v>0</v>
      </c>
      <c r="F17" s="327" t="s">
        <v>7</v>
      </c>
      <c r="G17" s="180">
        <f t="shared" si="1"/>
        <v>1139</v>
      </c>
      <c r="H17" s="9">
        <v>1089</v>
      </c>
      <c r="I17" s="9">
        <v>49</v>
      </c>
      <c r="J17" s="9">
        <v>0</v>
      </c>
      <c r="K17" s="9">
        <v>0</v>
      </c>
      <c r="L17" s="9">
        <f t="shared" si="2"/>
        <v>1138</v>
      </c>
      <c r="M17" s="9">
        <f t="shared" si="0"/>
        <v>1</v>
      </c>
      <c r="N17" s="685"/>
    </row>
    <row r="18" spans="1:14" s="14" customFormat="1" ht="12.75">
      <c r="A18" s="291" t="s">
        <v>279</v>
      </c>
      <c r="B18" s="292" t="s">
        <v>874</v>
      </c>
      <c r="C18" s="180">
        <v>1269</v>
      </c>
      <c r="D18" s="180">
        <v>161</v>
      </c>
      <c r="E18" s="180">
        <v>0</v>
      </c>
      <c r="F18" s="327" t="s">
        <v>7</v>
      </c>
      <c r="G18" s="180">
        <f t="shared" si="1"/>
        <v>1430</v>
      </c>
      <c r="H18" s="9">
        <v>1269</v>
      </c>
      <c r="I18" s="9">
        <v>161</v>
      </c>
      <c r="J18" s="9">
        <v>0</v>
      </c>
      <c r="K18" s="9">
        <v>0</v>
      </c>
      <c r="L18" s="9">
        <f t="shared" si="2"/>
        <v>1430</v>
      </c>
      <c r="M18" s="9">
        <f t="shared" si="0"/>
        <v>0</v>
      </c>
      <c r="N18" s="685"/>
    </row>
    <row r="19" spans="1:14" s="14" customFormat="1" ht="12.75">
      <c r="A19" s="291" t="s">
        <v>280</v>
      </c>
      <c r="B19" s="292" t="s">
        <v>875</v>
      </c>
      <c r="C19" s="180">
        <v>1792</v>
      </c>
      <c r="D19" s="180">
        <v>254</v>
      </c>
      <c r="E19" s="180">
        <v>0</v>
      </c>
      <c r="F19" s="327" t="s">
        <v>7</v>
      </c>
      <c r="G19" s="180">
        <f t="shared" si="1"/>
        <v>2046</v>
      </c>
      <c r="H19" s="9">
        <v>1792</v>
      </c>
      <c r="I19" s="9">
        <v>254</v>
      </c>
      <c r="J19" s="9">
        <v>0</v>
      </c>
      <c r="K19" s="9">
        <v>0</v>
      </c>
      <c r="L19" s="9">
        <f t="shared" si="2"/>
        <v>2046</v>
      </c>
      <c r="M19" s="9">
        <f t="shared" si="0"/>
        <v>0</v>
      </c>
      <c r="N19" s="685"/>
    </row>
    <row r="20" spans="1:14" s="14" customFormat="1" ht="12.75">
      <c r="A20" s="291" t="s">
        <v>299</v>
      </c>
      <c r="B20" s="292" t="s">
        <v>876</v>
      </c>
      <c r="C20" s="180">
        <v>1534</v>
      </c>
      <c r="D20" s="180">
        <v>18</v>
      </c>
      <c r="E20" s="180">
        <v>0</v>
      </c>
      <c r="F20" s="327" t="s">
        <v>7</v>
      </c>
      <c r="G20" s="180">
        <f t="shared" si="1"/>
        <v>1552</v>
      </c>
      <c r="H20" s="9">
        <v>1534</v>
      </c>
      <c r="I20" s="9">
        <v>17</v>
      </c>
      <c r="J20" s="9">
        <v>0</v>
      </c>
      <c r="K20" s="9">
        <v>0</v>
      </c>
      <c r="L20" s="9">
        <f t="shared" si="2"/>
        <v>1551</v>
      </c>
      <c r="M20" s="9">
        <f t="shared" si="0"/>
        <v>1</v>
      </c>
      <c r="N20" s="685"/>
    </row>
    <row r="21" spans="1:14" s="14" customFormat="1" ht="12.75">
      <c r="A21" s="291" t="s">
        <v>300</v>
      </c>
      <c r="B21" s="292" t="s">
        <v>877</v>
      </c>
      <c r="C21" s="180">
        <v>776</v>
      </c>
      <c r="D21" s="180">
        <v>3</v>
      </c>
      <c r="E21" s="180">
        <v>0</v>
      </c>
      <c r="F21" s="327" t="s">
        <v>7</v>
      </c>
      <c r="G21" s="180">
        <f t="shared" si="1"/>
        <v>779</v>
      </c>
      <c r="H21" s="9">
        <v>776</v>
      </c>
      <c r="I21" s="9">
        <v>3</v>
      </c>
      <c r="J21" s="9">
        <v>0</v>
      </c>
      <c r="K21" s="9">
        <v>0</v>
      </c>
      <c r="L21" s="9">
        <f t="shared" si="2"/>
        <v>779</v>
      </c>
      <c r="M21" s="9">
        <f t="shared" si="0"/>
        <v>0</v>
      </c>
      <c r="N21" s="685"/>
    </row>
    <row r="22" spans="1:14" s="14" customFormat="1" ht="12.75">
      <c r="A22" s="291" t="s">
        <v>301</v>
      </c>
      <c r="B22" s="292" t="s">
        <v>878</v>
      </c>
      <c r="C22" s="180">
        <v>1465</v>
      </c>
      <c r="D22" s="180">
        <v>109</v>
      </c>
      <c r="E22" s="180">
        <v>0</v>
      </c>
      <c r="F22" s="327" t="s">
        <v>7</v>
      </c>
      <c r="G22" s="180">
        <f t="shared" si="1"/>
        <v>1574</v>
      </c>
      <c r="H22" s="9">
        <v>1465</v>
      </c>
      <c r="I22" s="9">
        <v>109</v>
      </c>
      <c r="J22" s="9">
        <v>0</v>
      </c>
      <c r="K22" s="9">
        <v>0</v>
      </c>
      <c r="L22" s="9">
        <f t="shared" si="2"/>
        <v>1574</v>
      </c>
      <c r="M22" s="9">
        <f t="shared" si="0"/>
        <v>0</v>
      </c>
      <c r="N22" s="685"/>
    </row>
    <row r="23" spans="1:14" s="14" customFormat="1" ht="12.75">
      <c r="A23" s="291" t="s">
        <v>329</v>
      </c>
      <c r="B23" s="292" t="s">
        <v>879</v>
      </c>
      <c r="C23" s="180">
        <v>1300</v>
      </c>
      <c r="D23" s="180">
        <v>30</v>
      </c>
      <c r="E23" s="180">
        <v>0</v>
      </c>
      <c r="F23" s="327" t="s">
        <v>7</v>
      </c>
      <c r="G23" s="180">
        <f t="shared" si="1"/>
        <v>1330</v>
      </c>
      <c r="H23" s="9">
        <v>1300</v>
      </c>
      <c r="I23" s="9">
        <v>30</v>
      </c>
      <c r="J23" s="9">
        <v>0</v>
      </c>
      <c r="K23" s="9">
        <v>0</v>
      </c>
      <c r="L23" s="9">
        <f t="shared" si="2"/>
        <v>1330</v>
      </c>
      <c r="M23" s="9">
        <f t="shared" si="0"/>
        <v>0</v>
      </c>
      <c r="N23" s="685"/>
    </row>
    <row r="24" spans="1:14" s="14" customFormat="1" ht="12.75">
      <c r="A24" s="291" t="s">
        <v>330</v>
      </c>
      <c r="B24" s="292" t="s">
        <v>880</v>
      </c>
      <c r="C24" s="180">
        <v>1227</v>
      </c>
      <c r="D24" s="180">
        <v>266</v>
      </c>
      <c r="E24" s="180">
        <v>0</v>
      </c>
      <c r="F24" s="327" t="s">
        <v>7</v>
      </c>
      <c r="G24" s="180">
        <f t="shared" si="1"/>
        <v>1493</v>
      </c>
      <c r="H24" s="9">
        <v>1227</v>
      </c>
      <c r="I24" s="9">
        <v>266</v>
      </c>
      <c r="J24" s="9">
        <v>0</v>
      </c>
      <c r="K24" s="9">
        <v>0</v>
      </c>
      <c r="L24" s="9">
        <f t="shared" si="2"/>
        <v>1493</v>
      </c>
      <c r="M24" s="9">
        <f t="shared" si="0"/>
        <v>0</v>
      </c>
      <c r="N24" s="685"/>
    </row>
    <row r="25" spans="1:14" s="14" customFormat="1" ht="12.75">
      <c r="A25" s="291" t="s">
        <v>331</v>
      </c>
      <c r="B25" s="292" t="s">
        <v>881</v>
      </c>
      <c r="C25" s="180">
        <v>1275</v>
      </c>
      <c r="D25" s="180">
        <v>48</v>
      </c>
      <c r="E25" s="180">
        <v>0</v>
      </c>
      <c r="F25" s="327" t="s">
        <v>7</v>
      </c>
      <c r="G25" s="180">
        <f t="shared" si="1"/>
        <v>1323</v>
      </c>
      <c r="H25" s="9">
        <v>1275</v>
      </c>
      <c r="I25" s="9">
        <v>48</v>
      </c>
      <c r="J25" s="9">
        <v>0</v>
      </c>
      <c r="K25" s="9">
        <v>0</v>
      </c>
      <c r="L25" s="9">
        <f t="shared" si="2"/>
        <v>1323</v>
      </c>
      <c r="M25" s="9">
        <f t="shared" si="0"/>
        <v>0</v>
      </c>
      <c r="N25" s="685"/>
    </row>
    <row r="26" spans="1:14" s="14" customFormat="1" ht="12.75">
      <c r="A26" s="291" t="s">
        <v>332</v>
      </c>
      <c r="B26" s="292" t="s">
        <v>882</v>
      </c>
      <c r="C26" s="180">
        <v>485</v>
      </c>
      <c r="D26" s="180">
        <v>35</v>
      </c>
      <c r="E26" s="180">
        <v>41</v>
      </c>
      <c r="F26" s="327" t="s">
        <v>7</v>
      </c>
      <c r="G26" s="180">
        <f t="shared" si="1"/>
        <v>561</v>
      </c>
      <c r="H26" s="9">
        <v>485</v>
      </c>
      <c r="I26" s="9">
        <v>35</v>
      </c>
      <c r="J26" s="9">
        <v>41</v>
      </c>
      <c r="K26" s="9">
        <v>0</v>
      </c>
      <c r="L26" s="9">
        <f t="shared" si="2"/>
        <v>561</v>
      </c>
      <c r="M26" s="9">
        <f t="shared" si="0"/>
        <v>0</v>
      </c>
      <c r="N26" s="685"/>
    </row>
    <row r="27" spans="1:14" s="14" customFormat="1" ht="12.75">
      <c r="A27" s="291" t="s">
        <v>883</v>
      </c>
      <c r="B27" s="292" t="s">
        <v>884</v>
      </c>
      <c r="C27" s="180">
        <v>1833</v>
      </c>
      <c r="D27" s="180">
        <v>173</v>
      </c>
      <c r="E27" s="180">
        <v>0</v>
      </c>
      <c r="F27" s="327" t="s">
        <v>7</v>
      </c>
      <c r="G27" s="180">
        <f t="shared" si="1"/>
        <v>2006</v>
      </c>
      <c r="H27" s="9">
        <v>1833</v>
      </c>
      <c r="I27" s="9">
        <v>172</v>
      </c>
      <c r="J27" s="9">
        <v>0</v>
      </c>
      <c r="K27" s="9">
        <v>0</v>
      </c>
      <c r="L27" s="9">
        <f t="shared" si="2"/>
        <v>2005</v>
      </c>
      <c r="M27" s="9">
        <f t="shared" si="0"/>
        <v>1</v>
      </c>
      <c r="N27" s="685"/>
    </row>
    <row r="28" spans="1:14" s="14" customFormat="1" ht="12.75">
      <c r="A28" s="291" t="s">
        <v>885</v>
      </c>
      <c r="B28" s="292" t="s">
        <v>886</v>
      </c>
      <c r="C28" s="180">
        <v>1153</v>
      </c>
      <c r="D28" s="180">
        <v>14</v>
      </c>
      <c r="E28" s="180">
        <v>0</v>
      </c>
      <c r="F28" s="327" t="s">
        <v>7</v>
      </c>
      <c r="G28" s="180">
        <f t="shared" si="1"/>
        <v>1167</v>
      </c>
      <c r="H28" s="9">
        <v>1153</v>
      </c>
      <c r="I28" s="9">
        <v>14</v>
      </c>
      <c r="J28" s="9">
        <v>0</v>
      </c>
      <c r="K28" s="9">
        <v>0</v>
      </c>
      <c r="L28" s="9">
        <f t="shared" si="2"/>
        <v>1167</v>
      </c>
      <c r="M28" s="9">
        <f t="shared" si="0"/>
        <v>0</v>
      </c>
      <c r="N28" s="685"/>
    </row>
    <row r="29" spans="1:14" s="14" customFormat="1" ht="12.75">
      <c r="A29" s="291" t="s">
        <v>887</v>
      </c>
      <c r="B29" s="292" t="s">
        <v>888</v>
      </c>
      <c r="C29" s="180">
        <v>1634</v>
      </c>
      <c r="D29" s="180">
        <v>161</v>
      </c>
      <c r="E29" s="180">
        <v>0</v>
      </c>
      <c r="F29" s="327" t="s">
        <v>7</v>
      </c>
      <c r="G29" s="180">
        <f t="shared" si="1"/>
        <v>1795</v>
      </c>
      <c r="H29" s="9">
        <v>1634</v>
      </c>
      <c r="I29" s="9">
        <v>161</v>
      </c>
      <c r="J29" s="9">
        <v>0</v>
      </c>
      <c r="K29" s="9">
        <v>0</v>
      </c>
      <c r="L29" s="9">
        <f t="shared" si="2"/>
        <v>1795</v>
      </c>
      <c r="M29" s="9">
        <f t="shared" si="0"/>
        <v>0</v>
      </c>
      <c r="N29" s="685"/>
    </row>
    <row r="30" spans="1:14" s="14" customFormat="1" ht="12.75">
      <c r="A30" s="291" t="s">
        <v>889</v>
      </c>
      <c r="B30" s="292" t="s">
        <v>890</v>
      </c>
      <c r="C30" s="180">
        <v>1478</v>
      </c>
      <c r="D30" s="180">
        <v>404</v>
      </c>
      <c r="E30" s="180">
        <v>0</v>
      </c>
      <c r="F30" s="327" t="s">
        <v>7</v>
      </c>
      <c r="G30" s="180">
        <f t="shared" si="1"/>
        <v>1882</v>
      </c>
      <c r="H30" s="9">
        <v>1478</v>
      </c>
      <c r="I30" s="9">
        <v>404</v>
      </c>
      <c r="J30" s="9">
        <v>0</v>
      </c>
      <c r="K30" s="9">
        <v>0</v>
      </c>
      <c r="L30" s="9">
        <f t="shared" si="2"/>
        <v>1882</v>
      </c>
      <c r="M30" s="9">
        <f t="shared" si="0"/>
        <v>0</v>
      </c>
      <c r="N30" s="685"/>
    </row>
    <row r="31" spans="1:14" s="14" customFormat="1" ht="12.75">
      <c r="A31" s="291" t="s">
        <v>891</v>
      </c>
      <c r="B31" s="292" t="s">
        <v>892</v>
      </c>
      <c r="C31" s="180">
        <v>1778</v>
      </c>
      <c r="D31" s="180">
        <v>216</v>
      </c>
      <c r="E31" s="180">
        <v>27</v>
      </c>
      <c r="F31" s="327" t="s">
        <v>7</v>
      </c>
      <c r="G31" s="180">
        <f t="shared" si="1"/>
        <v>2021</v>
      </c>
      <c r="H31" s="9">
        <v>1778</v>
      </c>
      <c r="I31" s="9">
        <v>215</v>
      </c>
      <c r="J31" s="9">
        <v>27</v>
      </c>
      <c r="K31" s="9">
        <v>0</v>
      </c>
      <c r="L31" s="9">
        <f t="shared" si="2"/>
        <v>2020</v>
      </c>
      <c r="M31" s="9">
        <f t="shared" si="0"/>
        <v>1</v>
      </c>
      <c r="N31" s="685"/>
    </row>
    <row r="32" spans="1:14" s="14" customFormat="1" ht="12.75">
      <c r="A32" s="291" t="s">
        <v>893</v>
      </c>
      <c r="B32" s="292" t="s">
        <v>894</v>
      </c>
      <c r="C32" s="180">
        <v>1231</v>
      </c>
      <c r="D32" s="180">
        <v>31</v>
      </c>
      <c r="E32" s="180">
        <v>0</v>
      </c>
      <c r="F32" s="327" t="s">
        <v>7</v>
      </c>
      <c r="G32" s="180">
        <f t="shared" si="1"/>
        <v>1262</v>
      </c>
      <c r="H32" s="9">
        <v>1231</v>
      </c>
      <c r="I32" s="9">
        <v>30</v>
      </c>
      <c r="J32" s="9">
        <v>0</v>
      </c>
      <c r="K32" s="9">
        <v>0</v>
      </c>
      <c r="L32" s="9">
        <f t="shared" si="2"/>
        <v>1261</v>
      </c>
      <c r="M32" s="9">
        <f t="shared" si="0"/>
        <v>1</v>
      </c>
      <c r="N32" s="685"/>
    </row>
    <row r="33" spans="1:14" s="303" customFormat="1" ht="12.75">
      <c r="A33" s="295" t="s">
        <v>895</v>
      </c>
      <c r="B33" s="296" t="s">
        <v>896</v>
      </c>
      <c r="C33" s="298">
        <v>1835</v>
      </c>
      <c r="D33" s="298">
        <v>169</v>
      </c>
      <c r="E33" s="298">
        <v>67</v>
      </c>
      <c r="F33" s="373" t="s">
        <v>7</v>
      </c>
      <c r="G33" s="298">
        <f t="shared" si="1"/>
        <v>2071</v>
      </c>
      <c r="H33" s="298">
        <v>1835</v>
      </c>
      <c r="I33" s="298">
        <v>168</v>
      </c>
      <c r="J33" s="298">
        <v>0</v>
      </c>
      <c r="K33" s="298">
        <v>0</v>
      </c>
      <c r="L33" s="298">
        <f t="shared" si="2"/>
        <v>2003</v>
      </c>
      <c r="M33" s="298">
        <f t="shared" si="0"/>
        <v>68</v>
      </c>
      <c r="N33" s="685"/>
    </row>
    <row r="34" spans="1:14" s="14" customFormat="1" ht="12.75">
      <c r="A34" s="291" t="s">
        <v>897</v>
      </c>
      <c r="B34" s="292" t="s">
        <v>898</v>
      </c>
      <c r="C34" s="180">
        <v>990</v>
      </c>
      <c r="D34" s="180">
        <v>84</v>
      </c>
      <c r="E34" s="180">
        <v>0</v>
      </c>
      <c r="F34" s="327" t="s">
        <v>7</v>
      </c>
      <c r="G34" s="180">
        <f t="shared" si="1"/>
        <v>1074</v>
      </c>
      <c r="H34" s="9">
        <v>990</v>
      </c>
      <c r="I34" s="9">
        <v>83</v>
      </c>
      <c r="J34" s="9">
        <v>0</v>
      </c>
      <c r="K34" s="9">
        <v>0</v>
      </c>
      <c r="L34" s="9">
        <f t="shared" si="2"/>
        <v>1073</v>
      </c>
      <c r="M34" s="9">
        <f t="shared" si="0"/>
        <v>1</v>
      </c>
      <c r="N34" s="685"/>
    </row>
    <row r="35" spans="1:14" s="14" customFormat="1" ht="12.75">
      <c r="A35" s="291" t="s">
        <v>899</v>
      </c>
      <c r="B35" s="292" t="s">
        <v>900</v>
      </c>
      <c r="C35" s="180">
        <v>1195</v>
      </c>
      <c r="D35" s="180">
        <v>1</v>
      </c>
      <c r="E35" s="180">
        <v>0</v>
      </c>
      <c r="F35" s="327" t="s">
        <v>7</v>
      </c>
      <c r="G35" s="180">
        <f t="shared" si="1"/>
        <v>1196</v>
      </c>
      <c r="H35" s="9">
        <v>1195</v>
      </c>
      <c r="I35" s="9">
        <v>1</v>
      </c>
      <c r="J35" s="9">
        <v>0</v>
      </c>
      <c r="K35" s="9">
        <v>0</v>
      </c>
      <c r="L35" s="9">
        <f t="shared" si="2"/>
        <v>1196</v>
      </c>
      <c r="M35" s="9">
        <f t="shared" si="0"/>
        <v>0</v>
      </c>
      <c r="N35" s="685"/>
    </row>
    <row r="36" spans="1:14" s="14" customFormat="1" ht="12.75">
      <c r="A36" s="291" t="s">
        <v>901</v>
      </c>
      <c r="B36" s="292" t="s">
        <v>902</v>
      </c>
      <c r="C36" s="180">
        <v>1038</v>
      </c>
      <c r="D36" s="180">
        <v>152</v>
      </c>
      <c r="E36" s="180">
        <v>0</v>
      </c>
      <c r="F36" s="327" t="s">
        <v>7</v>
      </c>
      <c r="G36" s="180">
        <f t="shared" si="1"/>
        <v>1190</v>
      </c>
      <c r="H36" s="9">
        <v>1038</v>
      </c>
      <c r="I36" s="9">
        <v>152</v>
      </c>
      <c r="J36" s="9">
        <v>0</v>
      </c>
      <c r="K36" s="9">
        <v>0</v>
      </c>
      <c r="L36" s="9">
        <f t="shared" si="2"/>
        <v>1190</v>
      </c>
      <c r="M36" s="9">
        <f t="shared" si="0"/>
        <v>0</v>
      </c>
      <c r="N36" s="685"/>
    </row>
    <row r="37" spans="1:14" s="14" customFormat="1" ht="12.75">
      <c r="A37" s="291" t="s">
        <v>903</v>
      </c>
      <c r="B37" s="292" t="s">
        <v>904</v>
      </c>
      <c r="C37" s="180">
        <v>1222</v>
      </c>
      <c r="D37" s="180">
        <v>10</v>
      </c>
      <c r="E37" s="180">
        <v>0</v>
      </c>
      <c r="F37" s="327" t="s">
        <v>7</v>
      </c>
      <c r="G37" s="180">
        <f t="shared" si="1"/>
        <v>1232</v>
      </c>
      <c r="H37" s="9">
        <v>1222</v>
      </c>
      <c r="I37" s="9">
        <v>9</v>
      </c>
      <c r="J37" s="9">
        <v>0</v>
      </c>
      <c r="K37" s="9">
        <v>0</v>
      </c>
      <c r="L37" s="9">
        <f t="shared" si="2"/>
        <v>1231</v>
      </c>
      <c r="M37" s="9">
        <f t="shared" si="0"/>
        <v>1</v>
      </c>
      <c r="N37" s="685"/>
    </row>
    <row r="38" spans="1:14" s="14" customFormat="1" ht="12.75">
      <c r="A38" s="291" t="s">
        <v>905</v>
      </c>
      <c r="B38" s="292" t="s">
        <v>906</v>
      </c>
      <c r="C38" s="180">
        <v>1179</v>
      </c>
      <c r="D38" s="180">
        <v>140</v>
      </c>
      <c r="E38" s="180">
        <v>0</v>
      </c>
      <c r="F38" s="327" t="s">
        <v>7</v>
      </c>
      <c r="G38" s="180">
        <f t="shared" si="1"/>
        <v>1319</v>
      </c>
      <c r="H38" s="9">
        <v>1179</v>
      </c>
      <c r="I38" s="9">
        <v>138</v>
      </c>
      <c r="J38" s="9">
        <v>0</v>
      </c>
      <c r="K38" s="9">
        <v>0</v>
      </c>
      <c r="L38" s="9">
        <f t="shared" si="2"/>
        <v>1317</v>
      </c>
      <c r="M38" s="9">
        <f t="shared" si="0"/>
        <v>2</v>
      </c>
      <c r="N38" s="685"/>
    </row>
    <row r="39" spans="1:14" s="14" customFormat="1" ht="12.75">
      <c r="A39" s="291" t="s">
        <v>907</v>
      </c>
      <c r="B39" s="293" t="s">
        <v>908</v>
      </c>
      <c r="C39" s="180">
        <v>955</v>
      </c>
      <c r="D39" s="180">
        <v>109</v>
      </c>
      <c r="E39" s="180">
        <v>0</v>
      </c>
      <c r="F39" s="327" t="s">
        <v>7</v>
      </c>
      <c r="G39" s="180">
        <f t="shared" si="1"/>
        <v>1064</v>
      </c>
      <c r="H39" s="9">
        <v>955</v>
      </c>
      <c r="I39" s="9">
        <v>108</v>
      </c>
      <c r="J39" s="9">
        <v>0</v>
      </c>
      <c r="K39" s="9">
        <v>0</v>
      </c>
      <c r="L39" s="9">
        <f t="shared" si="2"/>
        <v>1063</v>
      </c>
      <c r="M39" s="9">
        <f t="shared" si="0"/>
        <v>1</v>
      </c>
      <c r="N39" s="685"/>
    </row>
    <row r="40" spans="1:14" s="14" customFormat="1" ht="12.75">
      <c r="A40" s="291" t="s">
        <v>909</v>
      </c>
      <c r="B40" s="293" t="s">
        <v>910</v>
      </c>
      <c r="C40" s="180">
        <v>687</v>
      </c>
      <c r="D40" s="180">
        <v>0</v>
      </c>
      <c r="E40" s="180">
        <v>0</v>
      </c>
      <c r="F40" s="327" t="s">
        <v>7</v>
      </c>
      <c r="G40" s="180">
        <f t="shared" si="1"/>
        <v>687</v>
      </c>
      <c r="H40" s="9">
        <v>687</v>
      </c>
      <c r="I40" s="9">
        <v>0</v>
      </c>
      <c r="J40" s="9">
        <v>0</v>
      </c>
      <c r="K40" s="9">
        <v>0</v>
      </c>
      <c r="L40" s="9">
        <f t="shared" si="2"/>
        <v>687</v>
      </c>
      <c r="M40" s="9">
        <f t="shared" si="0"/>
        <v>0</v>
      </c>
      <c r="N40" s="685"/>
    </row>
    <row r="41" spans="1:14" s="14" customFormat="1" ht="12.75">
      <c r="A41" s="291" t="s">
        <v>911</v>
      </c>
      <c r="B41" s="293" t="s">
        <v>912</v>
      </c>
      <c r="C41" s="9">
        <v>808</v>
      </c>
      <c r="D41" s="9">
        <v>45</v>
      </c>
      <c r="E41" s="9">
        <v>43</v>
      </c>
      <c r="F41" s="8" t="s">
        <v>7</v>
      </c>
      <c r="G41" s="180">
        <f t="shared" si="1"/>
        <v>896</v>
      </c>
      <c r="H41" s="9">
        <v>808</v>
      </c>
      <c r="I41" s="9">
        <v>44</v>
      </c>
      <c r="J41" s="9">
        <v>0</v>
      </c>
      <c r="K41" s="9">
        <v>0</v>
      </c>
      <c r="L41" s="9">
        <f t="shared" si="2"/>
        <v>852</v>
      </c>
      <c r="M41" s="9">
        <f t="shared" si="0"/>
        <v>44</v>
      </c>
      <c r="N41" s="685"/>
    </row>
    <row r="42" spans="1:14" s="14" customFormat="1" ht="12.75">
      <c r="A42" s="291" t="s">
        <v>913</v>
      </c>
      <c r="B42" s="293" t="s">
        <v>914</v>
      </c>
      <c r="C42" s="9">
        <v>480</v>
      </c>
      <c r="D42" s="9">
        <v>38</v>
      </c>
      <c r="E42" s="9">
        <v>0</v>
      </c>
      <c r="F42" s="8" t="s">
        <v>7</v>
      </c>
      <c r="G42" s="180">
        <f t="shared" si="1"/>
        <v>518</v>
      </c>
      <c r="H42" s="9">
        <v>480</v>
      </c>
      <c r="I42" s="9">
        <v>38</v>
      </c>
      <c r="J42" s="9">
        <v>0</v>
      </c>
      <c r="K42" s="9">
        <v>0</v>
      </c>
      <c r="L42" s="9">
        <f t="shared" si="2"/>
        <v>518</v>
      </c>
      <c r="M42" s="9">
        <f t="shared" si="0"/>
        <v>0</v>
      </c>
      <c r="N42" s="685"/>
    </row>
    <row r="43" spans="1:14" s="14" customFormat="1" ht="38.25">
      <c r="A43" s="291" t="s">
        <v>915</v>
      </c>
      <c r="B43" s="293" t="s">
        <v>916</v>
      </c>
      <c r="C43" s="9">
        <v>364</v>
      </c>
      <c r="D43" s="9">
        <v>67</v>
      </c>
      <c r="E43" s="9">
        <v>0</v>
      </c>
      <c r="F43" s="8" t="s">
        <v>7</v>
      </c>
      <c r="G43" s="180">
        <f t="shared" si="1"/>
        <v>431</v>
      </c>
      <c r="H43" s="9">
        <v>364</v>
      </c>
      <c r="I43" s="9">
        <v>67</v>
      </c>
      <c r="J43" s="9">
        <v>0</v>
      </c>
      <c r="K43" s="9">
        <v>0</v>
      </c>
      <c r="L43" s="9">
        <f t="shared" si="2"/>
        <v>431</v>
      </c>
      <c r="M43" s="9">
        <f t="shared" si="0"/>
        <v>0</v>
      </c>
      <c r="N43" s="685"/>
    </row>
    <row r="44" spans="1:14" ht="25.5">
      <c r="A44" s="291" t="s">
        <v>917</v>
      </c>
      <c r="B44" s="293" t="s">
        <v>918</v>
      </c>
      <c r="C44" s="9">
        <v>650</v>
      </c>
      <c r="D44" s="9">
        <v>8</v>
      </c>
      <c r="E44" s="9">
        <v>0</v>
      </c>
      <c r="F44" s="8" t="s">
        <v>7</v>
      </c>
      <c r="G44" s="180">
        <f t="shared" si="1"/>
        <v>658</v>
      </c>
      <c r="H44" s="9">
        <v>650</v>
      </c>
      <c r="I44" s="9">
        <v>8</v>
      </c>
      <c r="J44" s="9">
        <v>0</v>
      </c>
      <c r="K44" s="9">
        <v>0</v>
      </c>
      <c r="L44" s="9">
        <f t="shared" si="2"/>
        <v>658</v>
      </c>
      <c r="M44" s="9">
        <f t="shared" si="0"/>
        <v>0</v>
      </c>
      <c r="N44" s="685"/>
    </row>
    <row r="45" spans="1:14" ht="12.75">
      <c r="A45" s="3" t="s">
        <v>19</v>
      </c>
      <c r="B45" s="9"/>
      <c r="C45" s="9">
        <f>SUM(C12:C44)</f>
        <v>39781</v>
      </c>
      <c r="D45" s="9">
        <f aca="true" t="shared" si="3" ref="D45:L45">SUM(D12:D44)</f>
        <v>3505</v>
      </c>
      <c r="E45" s="9">
        <f t="shared" si="3"/>
        <v>178</v>
      </c>
      <c r="F45" s="9">
        <f t="shared" si="3"/>
        <v>0</v>
      </c>
      <c r="G45" s="9">
        <f t="shared" si="3"/>
        <v>43464</v>
      </c>
      <c r="H45" s="9">
        <f t="shared" si="3"/>
        <v>39781</v>
      </c>
      <c r="I45" s="9">
        <f t="shared" si="3"/>
        <v>3489</v>
      </c>
      <c r="J45" s="9">
        <f t="shared" si="3"/>
        <v>68</v>
      </c>
      <c r="K45" s="9">
        <f t="shared" si="3"/>
        <v>0</v>
      </c>
      <c r="L45" s="9">
        <f t="shared" si="3"/>
        <v>43338</v>
      </c>
      <c r="M45" s="9">
        <f>SUM(M12:M44)</f>
        <v>126</v>
      </c>
      <c r="N45" s="686"/>
    </row>
    <row r="46" spans="1:13" ht="12.75">
      <c r="A46" s="11"/>
      <c r="B46" s="12"/>
      <c r="C46" s="12">
        <v>9509</v>
      </c>
      <c r="D46" s="12">
        <v>4115</v>
      </c>
      <c r="E46" s="12">
        <v>152</v>
      </c>
      <c r="F46" s="12">
        <v>0</v>
      </c>
      <c r="G46" s="12">
        <v>13776</v>
      </c>
      <c r="H46" s="12">
        <v>9509</v>
      </c>
      <c r="I46" s="12">
        <v>4109</v>
      </c>
      <c r="J46" s="12">
        <v>136</v>
      </c>
      <c r="K46" s="12">
        <v>0</v>
      </c>
      <c r="L46" s="12">
        <v>13754</v>
      </c>
      <c r="M46" s="12">
        <v>22</v>
      </c>
    </row>
    <row r="47" spans="1:13" ht="12.75">
      <c r="A47" s="10" t="s">
        <v>8</v>
      </c>
      <c r="C47" s="9">
        <f>SUM(C45:C46)</f>
        <v>49290</v>
      </c>
      <c r="D47" s="9">
        <f aca="true" t="shared" si="4" ref="D47:M47">SUM(D45:D46)</f>
        <v>7620</v>
      </c>
      <c r="E47" s="9">
        <f t="shared" si="4"/>
        <v>330</v>
      </c>
      <c r="F47" s="9">
        <f t="shared" si="4"/>
        <v>0</v>
      </c>
      <c r="G47" s="545">
        <f t="shared" si="4"/>
        <v>57240</v>
      </c>
      <c r="H47" s="9">
        <f t="shared" si="4"/>
        <v>49290</v>
      </c>
      <c r="I47" s="9">
        <f t="shared" si="4"/>
        <v>7598</v>
      </c>
      <c r="J47" s="9">
        <f t="shared" si="4"/>
        <v>204</v>
      </c>
      <c r="K47" s="9">
        <f t="shared" si="4"/>
        <v>0</v>
      </c>
      <c r="L47" s="545">
        <f t="shared" si="4"/>
        <v>57092</v>
      </c>
      <c r="M47" s="9">
        <f t="shared" si="4"/>
        <v>148</v>
      </c>
    </row>
    <row r="48" ht="12.75">
      <c r="A48" t="s">
        <v>9</v>
      </c>
    </row>
    <row r="49" spans="1:12" ht="12.75">
      <c r="A49" t="s">
        <v>10</v>
      </c>
      <c r="J49" s="11" t="s">
        <v>11</v>
      </c>
      <c r="K49" s="11"/>
      <c r="L49" s="11" t="s">
        <v>11</v>
      </c>
    </row>
    <row r="50" spans="1:12" ht="12.75">
      <c r="A50" s="15" t="s">
        <v>443</v>
      </c>
      <c r="J50" s="11"/>
      <c r="K50" s="11"/>
      <c r="L50" s="11"/>
    </row>
    <row r="51" spans="3:13" ht="12.75">
      <c r="C51" s="15" t="s">
        <v>444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3:13" ht="12.75">
      <c r="C52" s="15"/>
      <c r="E52" s="12"/>
      <c r="F52" s="12"/>
      <c r="G52" s="12"/>
      <c r="H52" s="12"/>
      <c r="I52" s="12"/>
      <c r="J52" s="12"/>
      <c r="K52" s="12"/>
      <c r="L52" s="12"/>
      <c r="M52" s="12"/>
    </row>
    <row r="53" spans="1:14" s="257" customFormat="1" ht="15" customHeight="1">
      <c r="A53" s="182"/>
      <c r="B53" s="182"/>
      <c r="C53"/>
      <c r="D53"/>
      <c r="E53"/>
      <c r="F53"/>
      <c r="G53"/>
      <c r="H53"/>
      <c r="I53" s="552"/>
      <c r="J53" s="552"/>
      <c r="K53"/>
      <c r="L53" s="559" t="s">
        <v>13</v>
      </c>
      <c r="M53" s="552"/>
      <c r="N53" s="552"/>
    </row>
    <row r="54" spans="1:14" s="257" customFormat="1" ht="15" customHeight="1">
      <c r="A54" s="182" t="s">
        <v>12</v>
      </c>
      <c r="B54"/>
      <c r="C54" s="1"/>
      <c r="D54" s="581" t="s">
        <v>13</v>
      </c>
      <c r="E54" s="581"/>
      <c r="F54" s="14"/>
      <c r="G54"/>
      <c r="H54"/>
      <c r="I54" s="552"/>
      <c r="J54" s="552"/>
      <c r="K54" s="560" t="s">
        <v>14</v>
      </c>
      <c r="L54" s="560"/>
      <c r="M54" s="552"/>
      <c r="N54" s="552"/>
    </row>
    <row r="55" spans="1:14" s="257" customFormat="1" ht="15.75" customHeight="1">
      <c r="A55" s="182"/>
      <c r="B55" s="182"/>
      <c r="C55" s="687" t="s">
        <v>997</v>
      </c>
      <c r="D55" s="687"/>
      <c r="E55" s="687"/>
      <c r="F55" s="687"/>
      <c r="G55"/>
      <c r="H55"/>
      <c r="I55"/>
      <c r="J55"/>
      <c r="K55" s="560" t="s">
        <v>998</v>
      </c>
      <c r="L55" s="560"/>
      <c r="M55" s="30"/>
      <c r="N55" s="30"/>
    </row>
    <row r="56" spans="1:14" s="257" customFormat="1" ht="12.75">
      <c r="A56"/>
      <c r="B56"/>
      <c r="C56"/>
      <c r="D56"/>
      <c r="E56"/>
      <c r="F56"/>
      <c r="G56"/>
      <c r="H56"/>
      <c r="I56" s="561"/>
      <c r="J56" s="561"/>
      <c r="K56" s="187" t="s">
        <v>86</v>
      </c>
      <c r="L56" s="184"/>
      <c r="M56" s="561"/>
      <c r="N56"/>
    </row>
    <row r="57" spans="1:13" ht="12.75">
      <c r="A57" s="682"/>
      <c r="B57" s="682"/>
      <c r="C57" s="682"/>
      <c r="D57" s="682"/>
      <c r="E57" s="682"/>
      <c r="F57" s="682"/>
      <c r="G57" s="682"/>
      <c r="H57" s="682"/>
      <c r="I57" s="682"/>
      <c r="J57" s="682"/>
      <c r="K57" s="682"/>
      <c r="L57" s="682"/>
      <c r="M57" s="682"/>
    </row>
  </sheetData>
  <sheetProtection/>
  <mergeCells count="17"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A57:M57"/>
    <mergeCell ref="H9:L9"/>
    <mergeCell ref="C9:G9"/>
    <mergeCell ref="N9:N10"/>
    <mergeCell ref="N12:N45"/>
    <mergeCell ref="D54:E54"/>
    <mergeCell ref="C55:F5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SheetLayoutView="90" zoomScalePageLayoutView="0" workbookViewId="0" topLeftCell="A5">
      <selection activeCell="L11" sqref="L11:L43"/>
    </sheetView>
  </sheetViews>
  <sheetFormatPr defaultColWidth="9.140625" defaultRowHeight="12.75"/>
  <cols>
    <col min="1" max="1" width="7.57421875" style="0" customWidth="1"/>
    <col min="2" max="2" width="23.0039062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613"/>
      <c r="E1" s="613"/>
      <c r="F1" s="613"/>
      <c r="G1" s="613"/>
      <c r="H1" s="613"/>
      <c r="I1" s="613"/>
      <c r="J1" s="613"/>
      <c r="K1" s="1"/>
      <c r="M1" s="94" t="s">
        <v>92</v>
      </c>
    </row>
    <row r="2" spans="1:14" ht="1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</row>
    <row r="3" spans="1:14" ht="20.25">
      <c r="A3" s="618" t="s">
        <v>656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</row>
    <row r="4" ht="11.25" customHeight="1"/>
    <row r="5" spans="1:14" ht="15.75">
      <c r="A5" s="619" t="s">
        <v>662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</row>
    <row r="7" spans="1:14" ht="12.75">
      <c r="A7" s="580" t="s">
        <v>919</v>
      </c>
      <c r="B7" s="580"/>
      <c r="L7" s="688" t="s">
        <v>826</v>
      </c>
      <c r="M7" s="688"/>
      <c r="N7" s="688"/>
    </row>
    <row r="8" spans="1:14" ht="15.75" customHeight="1">
      <c r="A8" s="680" t="s">
        <v>2</v>
      </c>
      <c r="B8" s="680" t="s">
        <v>3</v>
      </c>
      <c r="C8" s="575" t="s">
        <v>4</v>
      </c>
      <c r="D8" s="575"/>
      <c r="E8" s="575"/>
      <c r="F8" s="575"/>
      <c r="G8" s="575"/>
      <c r="H8" s="575" t="s">
        <v>106</v>
      </c>
      <c r="I8" s="575"/>
      <c r="J8" s="575"/>
      <c r="K8" s="575"/>
      <c r="L8" s="575"/>
      <c r="M8" s="680" t="s">
        <v>139</v>
      </c>
      <c r="N8" s="586" t="s">
        <v>140</v>
      </c>
    </row>
    <row r="9" spans="1:19" ht="51">
      <c r="A9" s="681"/>
      <c r="B9" s="681"/>
      <c r="C9" s="5" t="s">
        <v>5</v>
      </c>
      <c r="D9" s="5" t="s">
        <v>6</v>
      </c>
      <c r="E9" s="5" t="s">
        <v>370</v>
      </c>
      <c r="F9" s="5" t="s">
        <v>104</v>
      </c>
      <c r="G9" s="5" t="s">
        <v>212</v>
      </c>
      <c r="H9" s="5" t="s">
        <v>5</v>
      </c>
      <c r="I9" s="5" t="s">
        <v>6</v>
      </c>
      <c r="J9" s="5" t="s">
        <v>370</v>
      </c>
      <c r="K9" s="5" t="s">
        <v>104</v>
      </c>
      <c r="L9" s="5" t="s">
        <v>211</v>
      </c>
      <c r="M9" s="681"/>
      <c r="N9" s="586"/>
      <c r="R9" s="9"/>
      <c r="S9" s="12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s="14" customFormat="1" ht="12.75">
      <c r="A11" s="291" t="s">
        <v>273</v>
      </c>
      <c r="B11" s="292" t="s">
        <v>868</v>
      </c>
      <c r="C11" s="180">
        <v>23</v>
      </c>
      <c r="D11" s="180">
        <v>0</v>
      </c>
      <c r="E11" s="327" t="s">
        <v>7</v>
      </c>
      <c r="F11" s="327" t="s">
        <v>7</v>
      </c>
      <c r="G11" s="180">
        <f>SUM(C11:F11)</f>
        <v>23</v>
      </c>
      <c r="H11" s="9">
        <v>23</v>
      </c>
      <c r="I11" s="9">
        <v>0</v>
      </c>
      <c r="J11" s="9">
        <v>0</v>
      </c>
      <c r="K11" s="9">
        <v>0</v>
      </c>
      <c r="L11" s="9">
        <f>SUM(H11:K11)</f>
        <v>23</v>
      </c>
      <c r="M11" s="9">
        <f aca="true" t="shared" si="0" ref="M11:M43">G11-L11</f>
        <v>0</v>
      </c>
      <c r="N11" s="690"/>
    </row>
    <row r="12" spans="1:14" s="14" customFormat="1" ht="12.75">
      <c r="A12" s="291" t="s">
        <v>274</v>
      </c>
      <c r="B12" s="292" t="s">
        <v>869</v>
      </c>
      <c r="C12" s="180">
        <v>32</v>
      </c>
      <c r="D12" s="180">
        <v>0</v>
      </c>
      <c r="E12" s="327" t="s">
        <v>7</v>
      </c>
      <c r="F12" s="327" t="s">
        <v>7</v>
      </c>
      <c r="G12" s="180">
        <f aca="true" t="shared" si="1" ref="G12:G43">SUM(C12:F12)</f>
        <v>32</v>
      </c>
      <c r="H12" s="9">
        <v>32</v>
      </c>
      <c r="I12" s="9">
        <v>0</v>
      </c>
      <c r="J12" s="9">
        <v>0</v>
      </c>
      <c r="K12" s="9">
        <v>0</v>
      </c>
      <c r="L12" s="9">
        <f aca="true" t="shared" si="2" ref="L12:L43">SUM(H12:K12)</f>
        <v>32</v>
      </c>
      <c r="M12" s="9">
        <f t="shared" si="0"/>
        <v>0</v>
      </c>
      <c r="N12" s="691"/>
    </row>
    <row r="13" spans="1:14" s="14" customFormat="1" ht="12.75">
      <c r="A13" s="291" t="s">
        <v>275</v>
      </c>
      <c r="B13" s="292" t="s">
        <v>870</v>
      </c>
      <c r="C13" s="180">
        <v>24</v>
      </c>
      <c r="D13" s="180">
        <v>0</v>
      </c>
      <c r="E13" s="327" t="s">
        <v>7</v>
      </c>
      <c r="F13" s="327" t="s">
        <v>7</v>
      </c>
      <c r="G13" s="180">
        <f t="shared" si="1"/>
        <v>24</v>
      </c>
      <c r="H13" s="9">
        <v>24</v>
      </c>
      <c r="I13" s="9">
        <v>0</v>
      </c>
      <c r="J13" s="9">
        <v>0</v>
      </c>
      <c r="K13" s="9">
        <v>0</v>
      </c>
      <c r="L13" s="9">
        <f t="shared" si="2"/>
        <v>24</v>
      </c>
      <c r="M13" s="9">
        <f t="shared" si="0"/>
        <v>0</v>
      </c>
      <c r="N13" s="691"/>
    </row>
    <row r="14" spans="1:14" s="14" customFormat="1" ht="12.75">
      <c r="A14" s="291" t="s">
        <v>276</v>
      </c>
      <c r="B14" s="292" t="s">
        <v>871</v>
      </c>
      <c r="C14" s="180">
        <v>50</v>
      </c>
      <c r="D14" s="180">
        <v>0</v>
      </c>
      <c r="E14" s="327" t="s">
        <v>7</v>
      </c>
      <c r="F14" s="327" t="s">
        <v>7</v>
      </c>
      <c r="G14" s="180">
        <f t="shared" si="1"/>
        <v>50</v>
      </c>
      <c r="H14" s="9">
        <v>50</v>
      </c>
      <c r="I14" s="9">
        <v>0</v>
      </c>
      <c r="J14" s="9">
        <v>0</v>
      </c>
      <c r="K14" s="9">
        <v>0</v>
      </c>
      <c r="L14" s="9">
        <f t="shared" si="2"/>
        <v>50</v>
      </c>
      <c r="M14" s="9">
        <f t="shared" si="0"/>
        <v>0</v>
      </c>
      <c r="N14" s="691"/>
    </row>
    <row r="15" spans="1:14" s="14" customFormat="1" ht="12.75">
      <c r="A15" s="291" t="s">
        <v>277</v>
      </c>
      <c r="B15" s="292" t="s">
        <v>872</v>
      </c>
      <c r="C15" s="180">
        <v>7</v>
      </c>
      <c r="D15" s="180">
        <v>1</v>
      </c>
      <c r="E15" s="327" t="s">
        <v>7</v>
      </c>
      <c r="F15" s="327" t="s">
        <v>7</v>
      </c>
      <c r="G15" s="180">
        <f t="shared" si="1"/>
        <v>8</v>
      </c>
      <c r="H15" s="9">
        <v>7</v>
      </c>
      <c r="I15" s="9">
        <v>0</v>
      </c>
      <c r="J15" s="9">
        <v>0</v>
      </c>
      <c r="K15" s="9">
        <v>0</v>
      </c>
      <c r="L15" s="9">
        <f t="shared" si="2"/>
        <v>7</v>
      </c>
      <c r="M15" s="9">
        <f t="shared" si="0"/>
        <v>1</v>
      </c>
      <c r="N15" s="691"/>
    </row>
    <row r="16" spans="1:14" s="14" customFormat="1" ht="12.75">
      <c r="A16" s="291" t="s">
        <v>278</v>
      </c>
      <c r="B16" s="292" t="s">
        <v>873</v>
      </c>
      <c r="C16" s="180">
        <v>21</v>
      </c>
      <c r="D16" s="180">
        <v>1</v>
      </c>
      <c r="E16" s="327" t="s">
        <v>7</v>
      </c>
      <c r="F16" s="327" t="s">
        <v>7</v>
      </c>
      <c r="G16" s="180">
        <f t="shared" si="1"/>
        <v>22</v>
      </c>
      <c r="H16" s="9">
        <v>21</v>
      </c>
      <c r="I16" s="9">
        <v>1</v>
      </c>
      <c r="J16" s="9">
        <v>0</v>
      </c>
      <c r="K16" s="9">
        <v>0</v>
      </c>
      <c r="L16" s="9">
        <f t="shared" si="2"/>
        <v>22</v>
      </c>
      <c r="M16" s="9">
        <f t="shared" si="0"/>
        <v>0</v>
      </c>
      <c r="N16" s="691"/>
    </row>
    <row r="17" spans="1:14" s="14" customFormat="1" ht="12.75">
      <c r="A17" s="291" t="s">
        <v>279</v>
      </c>
      <c r="B17" s="292" t="s">
        <v>874</v>
      </c>
      <c r="C17" s="180">
        <v>31</v>
      </c>
      <c r="D17" s="180">
        <v>1</v>
      </c>
      <c r="E17" s="327" t="s">
        <v>7</v>
      </c>
      <c r="F17" s="327" t="s">
        <v>7</v>
      </c>
      <c r="G17" s="180">
        <f t="shared" si="1"/>
        <v>32</v>
      </c>
      <c r="H17" s="9">
        <v>31</v>
      </c>
      <c r="I17" s="9">
        <v>0</v>
      </c>
      <c r="J17" s="9">
        <v>0</v>
      </c>
      <c r="K17" s="9">
        <v>0</v>
      </c>
      <c r="L17" s="9">
        <f t="shared" si="2"/>
        <v>31</v>
      </c>
      <c r="M17" s="9">
        <f t="shared" si="0"/>
        <v>1</v>
      </c>
      <c r="N17" s="691"/>
    </row>
    <row r="18" spans="1:14" s="14" customFormat="1" ht="12.75">
      <c r="A18" s="291" t="s">
        <v>280</v>
      </c>
      <c r="B18" s="292" t="s">
        <v>875</v>
      </c>
      <c r="C18" s="180">
        <v>48</v>
      </c>
      <c r="D18" s="180">
        <v>0</v>
      </c>
      <c r="E18" s="327" t="s">
        <v>7</v>
      </c>
      <c r="F18" s="327" t="s">
        <v>7</v>
      </c>
      <c r="G18" s="180">
        <f t="shared" si="1"/>
        <v>48</v>
      </c>
      <c r="H18" s="9">
        <v>48</v>
      </c>
      <c r="I18" s="9">
        <v>0</v>
      </c>
      <c r="J18" s="9">
        <v>0</v>
      </c>
      <c r="K18" s="9">
        <v>0</v>
      </c>
      <c r="L18" s="9">
        <f t="shared" si="2"/>
        <v>48</v>
      </c>
      <c r="M18" s="9">
        <f t="shared" si="0"/>
        <v>0</v>
      </c>
      <c r="N18" s="691"/>
    </row>
    <row r="19" spans="1:14" s="14" customFormat="1" ht="12.75">
      <c r="A19" s="291" t="s">
        <v>299</v>
      </c>
      <c r="B19" s="292" t="s">
        <v>876</v>
      </c>
      <c r="C19" s="180">
        <v>40</v>
      </c>
      <c r="D19" s="180">
        <v>0</v>
      </c>
      <c r="E19" s="327" t="s">
        <v>7</v>
      </c>
      <c r="F19" s="327" t="s">
        <v>7</v>
      </c>
      <c r="G19" s="180">
        <f t="shared" si="1"/>
        <v>40</v>
      </c>
      <c r="H19" s="9">
        <v>40</v>
      </c>
      <c r="I19" s="9">
        <v>0</v>
      </c>
      <c r="J19" s="9">
        <v>0</v>
      </c>
      <c r="K19" s="9">
        <v>0</v>
      </c>
      <c r="L19" s="9">
        <f t="shared" si="2"/>
        <v>40</v>
      </c>
      <c r="M19" s="9">
        <f t="shared" si="0"/>
        <v>0</v>
      </c>
      <c r="N19" s="691"/>
    </row>
    <row r="20" spans="1:14" s="14" customFormat="1" ht="12.75">
      <c r="A20" s="291" t="s">
        <v>300</v>
      </c>
      <c r="B20" s="292" t="s">
        <v>877</v>
      </c>
      <c r="C20" s="180">
        <v>0</v>
      </c>
      <c r="D20" s="180">
        <v>2</v>
      </c>
      <c r="E20" s="327" t="s">
        <v>7</v>
      </c>
      <c r="F20" s="327" t="s">
        <v>7</v>
      </c>
      <c r="G20" s="180">
        <f t="shared" si="1"/>
        <v>2</v>
      </c>
      <c r="H20" s="9">
        <v>0</v>
      </c>
      <c r="I20" s="9">
        <v>1</v>
      </c>
      <c r="J20" s="9">
        <v>0</v>
      </c>
      <c r="K20" s="9">
        <v>0</v>
      </c>
      <c r="L20" s="9">
        <f t="shared" si="2"/>
        <v>1</v>
      </c>
      <c r="M20" s="9">
        <f t="shared" si="0"/>
        <v>1</v>
      </c>
      <c r="N20" s="691"/>
    </row>
    <row r="21" spans="1:14" s="14" customFormat="1" ht="12.75">
      <c r="A21" s="291" t="s">
        <v>301</v>
      </c>
      <c r="B21" s="292" t="s">
        <v>878</v>
      </c>
      <c r="C21" s="180">
        <v>33</v>
      </c>
      <c r="D21" s="180">
        <v>0</v>
      </c>
      <c r="E21" s="327" t="s">
        <v>7</v>
      </c>
      <c r="F21" s="327" t="s">
        <v>7</v>
      </c>
      <c r="G21" s="180">
        <f t="shared" si="1"/>
        <v>33</v>
      </c>
      <c r="H21" s="9">
        <v>33</v>
      </c>
      <c r="I21" s="9">
        <v>0</v>
      </c>
      <c r="J21" s="9">
        <v>0</v>
      </c>
      <c r="K21" s="9">
        <v>0</v>
      </c>
      <c r="L21" s="9">
        <f t="shared" si="2"/>
        <v>33</v>
      </c>
      <c r="M21" s="9">
        <f t="shared" si="0"/>
        <v>0</v>
      </c>
      <c r="N21" s="691"/>
    </row>
    <row r="22" spans="1:14" s="14" customFormat="1" ht="12.75">
      <c r="A22" s="291" t="s">
        <v>329</v>
      </c>
      <c r="B22" s="292" t="s">
        <v>879</v>
      </c>
      <c r="C22" s="180">
        <v>31</v>
      </c>
      <c r="D22" s="180">
        <v>0</v>
      </c>
      <c r="E22" s="327" t="s">
        <v>7</v>
      </c>
      <c r="F22" s="327" t="s">
        <v>7</v>
      </c>
      <c r="G22" s="180">
        <f t="shared" si="1"/>
        <v>31</v>
      </c>
      <c r="H22" s="9">
        <v>31</v>
      </c>
      <c r="I22" s="9">
        <v>0</v>
      </c>
      <c r="J22" s="9">
        <v>0</v>
      </c>
      <c r="K22" s="9">
        <v>0</v>
      </c>
      <c r="L22" s="9">
        <f t="shared" si="2"/>
        <v>31</v>
      </c>
      <c r="M22" s="9">
        <f t="shared" si="0"/>
        <v>0</v>
      </c>
      <c r="N22" s="691"/>
    </row>
    <row r="23" spans="1:14" s="14" customFormat="1" ht="12.75">
      <c r="A23" s="291" t="s">
        <v>330</v>
      </c>
      <c r="B23" s="292" t="s">
        <v>880</v>
      </c>
      <c r="C23" s="180">
        <v>28</v>
      </c>
      <c r="D23" s="180">
        <v>1</v>
      </c>
      <c r="E23" s="327" t="s">
        <v>7</v>
      </c>
      <c r="F23" s="327" t="s">
        <v>7</v>
      </c>
      <c r="G23" s="180">
        <f t="shared" si="1"/>
        <v>29</v>
      </c>
      <c r="H23" s="9">
        <v>28</v>
      </c>
      <c r="I23" s="9">
        <v>0</v>
      </c>
      <c r="J23" s="9">
        <v>0</v>
      </c>
      <c r="K23" s="9">
        <v>0</v>
      </c>
      <c r="L23" s="9">
        <f t="shared" si="2"/>
        <v>28</v>
      </c>
      <c r="M23" s="9">
        <f t="shared" si="0"/>
        <v>1</v>
      </c>
      <c r="N23" s="691"/>
    </row>
    <row r="24" spans="1:14" s="14" customFormat="1" ht="12.75">
      <c r="A24" s="291" t="s">
        <v>331</v>
      </c>
      <c r="B24" s="292" t="s">
        <v>881</v>
      </c>
      <c r="C24" s="180">
        <v>36</v>
      </c>
      <c r="D24" s="180">
        <v>1</v>
      </c>
      <c r="E24" s="327" t="s">
        <v>7</v>
      </c>
      <c r="F24" s="327" t="s">
        <v>7</v>
      </c>
      <c r="G24" s="180">
        <f t="shared" si="1"/>
        <v>37</v>
      </c>
      <c r="H24" s="9">
        <v>36</v>
      </c>
      <c r="I24" s="9">
        <v>0</v>
      </c>
      <c r="J24" s="9">
        <v>0</v>
      </c>
      <c r="K24" s="9">
        <v>0</v>
      </c>
      <c r="L24" s="9">
        <f t="shared" si="2"/>
        <v>36</v>
      </c>
      <c r="M24" s="9">
        <f t="shared" si="0"/>
        <v>1</v>
      </c>
      <c r="N24" s="691"/>
    </row>
    <row r="25" spans="1:14" s="14" customFormat="1" ht="12.75">
      <c r="A25" s="291" t="s">
        <v>332</v>
      </c>
      <c r="B25" s="292" t="s">
        <v>882</v>
      </c>
      <c r="C25" s="180">
        <v>34</v>
      </c>
      <c r="D25" s="180">
        <v>0</v>
      </c>
      <c r="E25" s="327" t="s">
        <v>7</v>
      </c>
      <c r="F25" s="327" t="s">
        <v>7</v>
      </c>
      <c r="G25" s="180">
        <f t="shared" si="1"/>
        <v>34</v>
      </c>
      <c r="H25" s="9">
        <v>34</v>
      </c>
      <c r="I25" s="9">
        <v>0</v>
      </c>
      <c r="J25" s="9">
        <v>0</v>
      </c>
      <c r="K25" s="9">
        <v>0</v>
      </c>
      <c r="L25" s="9">
        <f t="shared" si="2"/>
        <v>34</v>
      </c>
      <c r="M25" s="9">
        <f t="shared" si="0"/>
        <v>0</v>
      </c>
      <c r="N25" s="691"/>
    </row>
    <row r="26" spans="1:14" s="14" customFormat="1" ht="12.75">
      <c r="A26" s="291" t="s">
        <v>883</v>
      </c>
      <c r="B26" s="292" t="s">
        <v>884</v>
      </c>
      <c r="C26" s="180">
        <v>47</v>
      </c>
      <c r="D26" s="180">
        <v>0</v>
      </c>
      <c r="E26" s="327" t="s">
        <v>7</v>
      </c>
      <c r="F26" s="327" t="s">
        <v>7</v>
      </c>
      <c r="G26" s="180">
        <f t="shared" si="1"/>
        <v>47</v>
      </c>
      <c r="H26" s="9">
        <v>47</v>
      </c>
      <c r="I26" s="9">
        <v>0</v>
      </c>
      <c r="J26" s="9">
        <v>0</v>
      </c>
      <c r="K26" s="9">
        <v>0</v>
      </c>
      <c r="L26" s="9">
        <f t="shared" si="2"/>
        <v>47</v>
      </c>
      <c r="M26" s="9">
        <f t="shared" si="0"/>
        <v>0</v>
      </c>
      <c r="N26" s="691"/>
    </row>
    <row r="27" spans="1:14" s="14" customFormat="1" ht="12.75">
      <c r="A27" s="291" t="s">
        <v>885</v>
      </c>
      <c r="B27" s="292" t="s">
        <v>886</v>
      </c>
      <c r="C27" s="180">
        <v>1</v>
      </c>
      <c r="D27" s="180">
        <v>0</v>
      </c>
      <c r="E27" s="327" t="s">
        <v>7</v>
      </c>
      <c r="F27" s="327" t="s">
        <v>7</v>
      </c>
      <c r="G27" s="180">
        <f t="shared" si="1"/>
        <v>1</v>
      </c>
      <c r="H27" s="9">
        <v>1</v>
      </c>
      <c r="I27" s="9">
        <v>0</v>
      </c>
      <c r="J27" s="9">
        <v>0</v>
      </c>
      <c r="K27" s="9">
        <v>0</v>
      </c>
      <c r="L27" s="9">
        <f t="shared" si="2"/>
        <v>1</v>
      </c>
      <c r="M27" s="9">
        <f t="shared" si="0"/>
        <v>0</v>
      </c>
      <c r="N27" s="691"/>
    </row>
    <row r="28" spans="1:14" s="14" customFormat="1" ht="12.75">
      <c r="A28" s="291" t="s">
        <v>887</v>
      </c>
      <c r="B28" s="292" t="s">
        <v>888</v>
      </c>
      <c r="C28" s="180">
        <v>53</v>
      </c>
      <c r="D28" s="180">
        <v>0</v>
      </c>
      <c r="E28" s="327" t="s">
        <v>7</v>
      </c>
      <c r="F28" s="327" t="s">
        <v>7</v>
      </c>
      <c r="G28" s="180">
        <f t="shared" si="1"/>
        <v>53</v>
      </c>
      <c r="H28" s="9">
        <v>53</v>
      </c>
      <c r="I28" s="9">
        <v>0</v>
      </c>
      <c r="J28" s="9">
        <v>0</v>
      </c>
      <c r="K28" s="9">
        <v>0</v>
      </c>
      <c r="L28" s="9">
        <f t="shared" si="2"/>
        <v>53</v>
      </c>
      <c r="M28" s="9">
        <f t="shared" si="0"/>
        <v>0</v>
      </c>
      <c r="N28" s="691"/>
    </row>
    <row r="29" spans="1:14" s="14" customFormat="1" ht="12.75">
      <c r="A29" s="291" t="s">
        <v>889</v>
      </c>
      <c r="B29" s="292" t="s">
        <v>890</v>
      </c>
      <c r="C29" s="180">
        <v>12</v>
      </c>
      <c r="D29" s="180">
        <v>0</v>
      </c>
      <c r="E29" s="327" t="s">
        <v>7</v>
      </c>
      <c r="F29" s="327" t="s">
        <v>7</v>
      </c>
      <c r="G29" s="180">
        <f t="shared" si="1"/>
        <v>12</v>
      </c>
      <c r="H29" s="9">
        <v>12</v>
      </c>
      <c r="I29" s="9">
        <v>0</v>
      </c>
      <c r="J29" s="9">
        <v>0</v>
      </c>
      <c r="K29" s="9">
        <v>0</v>
      </c>
      <c r="L29" s="9">
        <f t="shared" si="2"/>
        <v>12</v>
      </c>
      <c r="M29" s="9">
        <f t="shared" si="0"/>
        <v>0</v>
      </c>
      <c r="N29" s="691"/>
    </row>
    <row r="30" spans="1:14" s="14" customFormat="1" ht="12.75">
      <c r="A30" s="291" t="s">
        <v>891</v>
      </c>
      <c r="B30" s="292" t="s">
        <v>892</v>
      </c>
      <c r="C30" s="180">
        <v>44</v>
      </c>
      <c r="D30" s="180">
        <v>0</v>
      </c>
      <c r="E30" s="327" t="s">
        <v>7</v>
      </c>
      <c r="F30" s="327" t="s">
        <v>7</v>
      </c>
      <c r="G30" s="180">
        <f t="shared" si="1"/>
        <v>44</v>
      </c>
      <c r="H30" s="9">
        <v>44</v>
      </c>
      <c r="I30" s="9">
        <v>0</v>
      </c>
      <c r="J30" s="9">
        <v>0</v>
      </c>
      <c r="K30" s="9">
        <v>0</v>
      </c>
      <c r="L30" s="9">
        <f t="shared" si="2"/>
        <v>44</v>
      </c>
      <c r="M30" s="9">
        <f t="shared" si="0"/>
        <v>0</v>
      </c>
      <c r="N30" s="691"/>
    </row>
    <row r="31" spans="1:14" s="14" customFormat="1" ht="12.75">
      <c r="A31" s="291" t="s">
        <v>893</v>
      </c>
      <c r="B31" s="292" t="s">
        <v>894</v>
      </c>
      <c r="C31" s="180">
        <v>31</v>
      </c>
      <c r="D31" s="180">
        <v>0</v>
      </c>
      <c r="E31" s="327" t="s">
        <v>7</v>
      </c>
      <c r="F31" s="327" t="s">
        <v>7</v>
      </c>
      <c r="G31" s="180">
        <f t="shared" si="1"/>
        <v>31</v>
      </c>
      <c r="H31" s="9">
        <v>31</v>
      </c>
      <c r="I31" s="9">
        <v>0</v>
      </c>
      <c r="J31" s="9">
        <v>0</v>
      </c>
      <c r="K31" s="9">
        <v>0</v>
      </c>
      <c r="L31" s="9">
        <f t="shared" si="2"/>
        <v>31</v>
      </c>
      <c r="M31" s="9">
        <f t="shared" si="0"/>
        <v>0</v>
      </c>
      <c r="N31" s="691"/>
    </row>
    <row r="32" spans="1:14" s="14" customFormat="1" ht="12.75">
      <c r="A32" s="291" t="s">
        <v>895</v>
      </c>
      <c r="B32" s="292" t="s">
        <v>896</v>
      </c>
      <c r="C32" s="180">
        <v>68</v>
      </c>
      <c r="D32" s="180">
        <v>0</v>
      </c>
      <c r="E32" s="327" t="s">
        <v>7</v>
      </c>
      <c r="F32" s="327" t="s">
        <v>7</v>
      </c>
      <c r="G32" s="180">
        <f t="shared" si="1"/>
        <v>68</v>
      </c>
      <c r="H32" s="9">
        <v>68</v>
      </c>
      <c r="I32" s="9">
        <v>0</v>
      </c>
      <c r="J32" s="9">
        <v>0</v>
      </c>
      <c r="K32" s="9">
        <v>0</v>
      </c>
      <c r="L32" s="9">
        <f t="shared" si="2"/>
        <v>68</v>
      </c>
      <c r="M32" s="9">
        <f t="shared" si="0"/>
        <v>0</v>
      </c>
      <c r="N32" s="691"/>
    </row>
    <row r="33" spans="1:14" s="14" customFormat="1" ht="12.75">
      <c r="A33" s="291" t="s">
        <v>897</v>
      </c>
      <c r="B33" s="292" t="s">
        <v>898</v>
      </c>
      <c r="C33" s="180">
        <v>36</v>
      </c>
      <c r="D33" s="180">
        <v>1</v>
      </c>
      <c r="E33" s="327" t="s">
        <v>7</v>
      </c>
      <c r="F33" s="327" t="s">
        <v>7</v>
      </c>
      <c r="G33" s="180">
        <f t="shared" si="1"/>
        <v>37</v>
      </c>
      <c r="H33" s="9">
        <v>36</v>
      </c>
      <c r="I33" s="9">
        <v>0</v>
      </c>
      <c r="J33" s="9">
        <v>0</v>
      </c>
      <c r="K33" s="9">
        <v>0</v>
      </c>
      <c r="L33" s="9">
        <f t="shared" si="2"/>
        <v>36</v>
      </c>
      <c r="M33" s="9">
        <f t="shared" si="0"/>
        <v>1</v>
      </c>
      <c r="N33" s="691"/>
    </row>
    <row r="34" spans="1:14" s="14" customFormat="1" ht="12.75">
      <c r="A34" s="291" t="s">
        <v>899</v>
      </c>
      <c r="B34" s="292" t="s">
        <v>900</v>
      </c>
      <c r="C34" s="180">
        <v>49</v>
      </c>
      <c r="D34" s="180">
        <v>0</v>
      </c>
      <c r="E34" s="327" t="s">
        <v>7</v>
      </c>
      <c r="F34" s="327" t="s">
        <v>7</v>
      </c>
      <c r="G34" s="180">
        <f t="shared" si="1"/>
        <v>49</v>
      </c>
      <c r="H34" s="9">
        <v>49</v>
      </c>
      <c r="I34" s="9">
        <v>0</v>
      </c>
      <c r="J34" s="9">
        <v>0</v>
      </c>
      <c r="K34" s="9">
        <v>0</v>
      </c>
      <c r="L34" s="9">
        <f t="shared" si="2"/>
        <v>49</v>
      </c>
      <c r="M34" s="9">
        <f t="shared" si="0"/>
        <v>0</v>
      </c>
      <c r="N34" s="691"/>
    </row>
    <row r="35" spans="1:14" s="14" customFormat="1" ht="12.75">
      <c r="A35" s="291" t="s">
        <v>901</v>
      </c>
      <c r="B35" s="292" t="s">
        <v>902</v>
      </c>
      <c r="C35" s="180">
        <v>24</v>
      </c>
      <c r="D35" s="180">
        <v>0</v>
      </c>
      <c r="E35" s="327" t="s">
        <v>7</v>
      </c>
      <c r="F35" s="327" t="s">
        <v>7</v>
      </c>
      <c r="G35" s="180">
        <f t="shared" si="1"/>
        <v>24</v>
      </c>
      <c r="H35" s="9">
        <v>24</v>
      </c>
      <c r="I35" s="9">
        <v>0</v>
      </c>
      <c r="J35" s="9">
        <v>0</v>
      </c>
      <c r="K35" s="9">
        <v>0</v>
      </c>
      <c r="L35" s="9">
        <f t="shared" si="2"/>
        <v>24</v>
      </c>
      <c r="M35" s="9">
        <f t="shared" si="0"/>
        <v>0</v>
      </c>
      <c r="N35" s="691"/>
    </row>
    <row r="36" spans="1:14" s="14" customFormat="1" ht="12.75">
      <c r="A36" s="291" t="s">
        <v>903</v>
      </c>
      <c r="B36" s="292" t="s">
        <v>904</v>
      </c>
      <c r="C36" s="180">
        <v>9</v>
      </c>
      <c r="D36" s="180">
        <v>0</v>
      </c>
      <c r="E36" s="327" t="s">
        <v>7</v>
      </c>
      <c r="F36" s="327" t="s">
        <v>7</v>
      </c>
      <c r="G36" s="180">
        <f t="shared" si="1"/>
        <v>9</v>
      </c>
      <c r="H36" s="9">
        <v>9</v>
      </c>
      <c r="I36" s="9">
        <v>0</v>
      </c>
      <c r="J36" s="9">
        <v>0</v>
      </c>
      <c r="K36" s="9">
        <v>0</v>
      </c>
      <c r="L36" s="9">
        <f t="shared" si="2"/>
        <v>9</v>
      </c>
      <c r="M36" s="9">
        <f t="shared" si="0"/>
        <v>0</v>
      </c>
      <c r="N36" s="691"/>
    </row>
    <row r="37" spans="1:14" s="14" customFormat="1" ht="12.75">
      <c r="A37" s="291" t="s">
        <v>905</v>
      </c>
      <c r="B37" s="292" t="s">
        <v>906</v>
      </c>
      <c r="C37" s="180">
        <v>10</v>
      </c>
      <c r="D37" s="180">
        <v>0</v>
      </c>
      <c r="E37" s="327" t="s">
        <v>7</v>
      </c>
      <c r="F37" s="327" t="s">
        <v>7</v>
      </c>
      <c r="G37" s="180">
        <f t="shared" si="1"/>
        <v>10</v>
      </c>
      <c r="H37" s="9">
        <v>10</v>
      </c>
      <c r="I37" s="9">
        <v>0</v>
      </c>
      <c r="J37" s="9">
        <v>0</v>
      </c>
      <c r="K37" s="9">
        <v>0</v>
      </c>
      <c r="L37" s="9">
        <f t="shared" si="2"/>
        <v>10</v>
      </c>
      <c r="M37" s="9">
        <f t="shared" si="0"/>
        <v>0</v>
      </c>
      <c r="N37" s="691"/>
    </row>
    <row r="38" spans="1:14" s="14" customFormat="1" ht="12.75">
      <c r="A38" s="291" t="s">
        <v>907</v>
      </c>
      <c r="B38" s="293" t="s">
        <v>908</v>
      </c>
      <c r="C38" s="180">
        <v>23</v>
      </c>
      <c r="D38" s="180">
        <v>0</v>
      </c>
      <c r="E38" s="327" t="s">
        <v>7</v>
      </c>
      <c r="F38" s="327" t="s">
        <v>7</v>
      </c>
      <c r="G38" s="180">
        <f t="shared" si="1"/>
        <v>23</v>
      </c>
      <c r="H38" s="9">
        <v>23</v>
      </c>
      <c r="I38" s="9">
        <v>0</v>
      </c>
      <c r="J38" s="9">
        <v>0</v>
      </c>
      <c r="K38" s="9">
        <v>0</v>
      </c>
      <c r="L38" s="9">
        <f t="shared" si="2"/>
        <v>23</v>
      </c>
      <c r="M38" s="9">
        <f t="shared" si="0"/>
        <v>0</v>
      </c>
      <c r="N38" s="691"/>
    </row>
    <row r="39" spans="1:14" ht="12.75">
      <c r="A39" s="291" t="s">
        <v>909</v>
      </c>
      <c r="B39" s="293" t="s">
        <v>910</v>
      </c>
      <c r="C39" s="180">
        <v>13</v>
      </c>
      <c r="D39" s="180">
        <v>0</v>
      </c>
      <c r="E39" s="327" t="s">
        <v>7</v>
      </c>
      <c r="F39" s="327" t="s">
        <v>7</v>
      </c>
      <c r="G39" s="180">
        <f t="shared" si="1"/>
        <v>13</v>
      </c>
      <c r="H39" s="9">
        <v>13</v>
      </c>
      <c r="I39" s="9">
        <v>0</v>
      </c>
      <c r="J39" s="9">
        <v>0</v>
      </c>
      <c r="K39" s="9">
        <v>0</v>
      </c>
      <c r="L39" s="9">
        <f t="shared" si="2"/>
        <v>13</v>
      </c>
      <c r="M39" s="9">
        <f t="shared" si="0"/>
        <v>0</v>
      </c>
      <c r="N39" s="691"/>
    </row>
    <row r="40" spans="1:14" ht="12.75">
      <c r="A40" s="291" t="s">
        <v>911</v>
      </c>
      <c r="B40" s="293" t="s">
        <v>912</v>
      </c>
      <c r="C40" s="9">
        <v>11</v>
      </c>
      <c r="D40" s="9">
        <v>0</v>
      </c>
      <c r="E40" s="8" t="s">
        <v>7</v>
      </c>
      <c r="F40" s="8" t="s">
        <v>7</v>
      </c>
      <c r="G40" s="180">
        <f t="shared" si="1"/>
        <v>11</v>
      </c>
      <c r="H40" s="9">
        <v>11</v>
      </c>
      <c r="I40" s="9">
        <v>0</v>
      </c>
      <c r="J40" s="9">
        <v>0</v>
      </c>
      <c r="K40" s="9">
        <v>0</v>
      </c>
      <c r="L40" s="9">
        <f t="shared" si="2"/>
        <v>11</v>
      </c>
      <c r="M40" s="9">
        <f t="shared" si="0"/>
        <v>0</v>
      </c>
      <c r="N40" s="691"/>
    </row>
    <row r="41" spans="1:14" ht="12.75">
      <c r="A41" s="291" t="s">
        <v>913</v>
      </c>
      <c r="B41" s="293" t="s">
        <v>914</v>
      </c>
      <c r="C41" s="9">
        <v>11</v>
      </c>
      <c r="D41" s="9">
        <v>0</v>
      </c>
      <c r="E41" s="8" t="s">
        <v>7</v>
      </c>
      <c r="F41" s="8" t="s">
        <v>7</v>
      </c>
      <c r="G41" s="180">
        <f t="shared" si="1"/>
        <v>11</v>
      </c>
      <c r="H41" s="9">
        <v>11</v>
      </c>
      <c r="I41" s="9">
        <v>0</v>
      </c>
      <c r="J41" s="9">
        <v>0</v>
      </c>
      <c r="K41" s="9">
        <v>0</v>
      </c>
      <c r="L41" s="9">
        <f t="shared" si="2"/>
        <v>11</v>
      </c>
      <c r="M41" s="9">
        <f t="shared" si="0"/>
        <v>0</v>
      </c>
      <c r="N41" s="691"/>
    </row>
    <row r="42" spans="1:14" ht="25.5">
      <c r="A42" s="291" t="s">
        <v>915</v>
      </c>
      <c r="B42" s="293" t="s">
        <v>916</v>
      </c>
      <c r="C42" s="9">
        <v>4</v>
      </c>
      <c r="D42" s="9">
        <v>0</v>
      </c>
      <c r="E42" s="8" t="s">
        <v>7</v>
      </c>
      <c r="F42" s="8" t="s">
        <v>7</v>
      </c>
      <c r="G42" s="180">
        <f t="shared" si="1"/>
        <v>4</v>
      </c>
      <c r="H42" s="9">
        <v>4</v>
      </c>
      <c r="I42" s="9">
        <v>0</v>
      </c>
      <c r="J42" s="9">
        <v>0</v>
      </c>
      <c r="K42" s="9">
        <v>0</v>
      </c>
      <c r="L42" s="9">
        <f t="shared" si="2"/>
        <v>4</v>
      </c>
      <c r="M42" s="9">
        <f t="shared" si="0"/>
        <v>0</v>
      </c>
      <c r="N42" s="691"/>
    </row>
    <row r="43" spans="1:14" ht="12.75">
      <c r="A43" s="291" t="s">
        <v>917</v>
      </c>
      <c r="B43" s="293" t="s">
        <v>918</v>
      </c>
      <c r="C43" s="9">
        <v>0</v>
      </c>
      <c r="D43" s="9">
        <v>0</v>
      </c>
      <c r="E43" s="8" t="s">
        <v>7</v>
      </c>
      <c r="F43" s="8" t="s">
        <v>7</v>
      </c>
      <c r="G43" s="180">
        <f t="shared" si="1"/>
        <v>0</v>
      </c>
      <c r="H43" s="9">
        <v>0</v>
      </c>
      <c r="I43" s="9">
        <v>0</v>
      </c>
      <c r="J43" s="9">
        <v>0</v>
      </c>
      <c r="K43" s="9">
        <v>0</v>
      </c>
      <c r="L43" s="9">
        <f t="shared" si="2"/>
        <v>0</v>
      </c>
      <c r="M43" s="9">
        <f t="shared" si="0"/>
        <v>0</v>
      </c>
      <c r="N43" s="691"/>
    </row>
    <row r="44" spans="1:14" ht="12.75">
      <c r="A44" s="3" t="s">
        <v>19</v>
      </c>
      <c r="B44" s="9"/>
      <c r="C44" s="9">
        <f>SUM(C11:C43)</f>
        <v>884</v>
      </c>
      <c r="D44" s="9">
        <f aca="true" t="shared" si="3" ref="D44:M44">SUM(D11:D43)</f>
        <v>8</v>
      </c>
      <c r="E44" s="9">
        <f t="shared" si="3"/>
        <v>0</v>
      </c>
      <c r="F44" s="9">
        <f t="shared" si="3"/>
        <v>0</v>
      </c>
      <c r="G44" s="9">
        <f t="shared" si="3"/>
        <v>892</v>
      </c>
      <c r="H44" s="9">
        <f t="shared" si="3"/>
        <v>884</v>
      </c>
      <c r="I44" s="9">
        <f t="shared" si="3"/>
        <v>2</v>
      </c>
      <c r="J44" s="9">
        <f t="shared" si="3"/>
        <v>0</v>
      </c>
      <c r="K44" s="9">
        <f t="shared" si="3"/>
        <v>0</v>
      </c>
      <c r="L44" s="9">
        <f t="shared" si="3"/>
        <v>886</v>
      </c>
      <c r="M44" s="9">
        <f t="shared" si="3"/>
        <v>6</v>
      </c>
      <c r="N44" s="692"/>
    </row>
    <row r="45" spans="1:14" ht="12.75">
      <c r="A45" s="11"/>
      <c r="B45" s="12"/>
      <c r="C45" s="12">
        <v>8625</v>
      </c>
      <c r="D45" s="12">
        <v>4107</v>
      </c>
      <c r="E45" s="12">
        <v>152</v>
      </c>
      <c r="F45" s="12">
        <v>0</v>
      </c>
      <c r="G45" s="12">
        <v>12884</v>
      </c>
      <c r="H45" s="12">
        <v>8625</v>
      </c>
      <c r="I45" s="12">
        <v>4107</v>
      </c>
      <c r="J45" s="12">
        <v>136</v>
      </c>
      <c r="K45" s="12">
        <v>0</v>
      </c>
      <c r="L45" s="12">
        <v>12868</v>
      </c>
      <c r="M45" s="12">
        <v>16</v>
      </c>
      <c r="N45" s="12"/>
    </row>
    <row r="46" spans="1:13" ht="12.75">
      <c r="A46" s="10" t="s">
        <v>8</v>
      </c>
      <c r="C46" s="9">
        <f>SUM(C44:C45)</f>
        <v>9509</v>
      </c>
      <c r="D46" s="9">
        <f aca="true" t="shared" si="4" ref="D46:M46">SUM(D44:D45)</f>
        <v>4115</v>
      </c>
      <c r="E46" s="9">
        <f t="shared" si="4"/>
        <v>152</v>
      </c>
      <c r="F46" s="9">
        <f t="shared" si="4"/>
        <v>0</v>
      </c>
      <c r="G46" s="545">
        <f t="shared" si="4"/>
        <v>13776</v>
      </c>
      <c r="H46" s="9">
        <f t="shared" si="4"/>
        <v>9509</v>
      </c>
      <c r="I46" s="9">
        <f t="shared" si="4"/>
        <v>4109</v>
      </c>
      <c r="J46" s="9">
        <f t="shared" si="4"/>
        <v>136</v>
      </c>
      <c r="K46" s="9">
        <f t="shared" si="4"/>
        <v>0</v>
      </c>
      <c r="L46" s="545">
        <f t="shared" si="4"/>
        <v>13754</v>
      </c>
      <c r="M46" s="9">
        <f t="shared" si="4"/>
        <v>22</v>
      </c>
    </row>
    <row r="47" ht="12.75">
      <c r="A47" t="s">
        <v>9</v>
      </c>
    </row>
    <row r="48" spans="1:14" ht="12.75">
      <c r="A48" t="s">
        <v>10</v>
      </c>
      <c r="L48" s="11" t="s">
        <v>11</v>
      </c>
      <c r="M48" s="11"/>
      <c r="N48" s="11" t="s">
        <v>11</v>
      </c>
    </row>
    <row r="49" spans="1:12" ht="12.75">
      <c r="A49" s="15" t="s">
        <v>443</v>
      </c>
      <c r="J49" s="11"/>
      <c r="K49" s="11"/>
      <c r="L49" s="11"/>
    </row>
    <row r="50" spans="3:13" ht="12.75">
      <c r="C50" s="15" t="s">
        <v>444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5:14" ht="12.75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5:14" ht="12.75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s="299" customFormat="1" ht="15.75" customHeight="1">
      <c r="A53" s="182"/>
      <c r="B53" s="182"/>
      <c r="C53"/>
      <c r="D53"/>
      <c r="E53"/>
      <c r="F53"/>
      <c r="G53"/>
      <c r="H53"/>
      <c r="I53" s="552"/>
      <c r="J53" s="552"/>
      <c r="K53"/>
      <c r="L53" s="559" t="s">
        <v>13</v>
      </c>
      <c r="M53" s="552"/>
      <c r="N53" s="552"/>
    </row>
    <row r="54" spans="1:14" s="299" customFormat="1" ht="15.75" customHeight="1">
      <c r="A54" s="182" t="s">
        <v>12</v>
      </c>
      <c r="B54"/>
      <c r="C54" s="1"/>
      <c r="D54" s="581" t="s">
        <v>13</v>
      </c>
      <c r="E54" s="581"/>
      <c r="F54" s="14"/>
      <c r="G54"/>
      <c r="H54"/>
      <c r="I54" s="552"/>
      <c r="J54" s="552"/>
      <c r="K54" s="560" t="s">
        <v>14</v>
      </c>
      <c r="L54" s="560"/>
      <c r="M54" s="552"/>
      <c r="N54" s="552"/>
    </row>
    <row r="55" spans="1:14" s="299" customFormat="1" ht="15.75" customHeight="1">
      <c r="A55" s="182"/>
      <c r="B55" s="182"/>
      <c r="C55" s="687" t="s">
        <v>997</v>
      </c>
      <c r="D55" s="687"/>
      <c r="E55" s="687"/>
      <c r="F55" s="687"/>
      <c r="G55"/>
      <c r="H55"/>
      <c r="I55"/>
      <c r="J55"/>
      <c r="K55" s="560" t="s">
        <v>998</v>
      </c>
      <c r="L55" s="560"/>
      <c r="M55" s="30"/>
      <c r="N55" s="30"/>
    </row>
    <row r="56" spans="1:14" s="299" customFormat="1" ht="12.75">
      <c r="A56"/>
      <c r="B56"/>
      <c r="C56"/>
      <c r="D56"/>
      <c r="E56"/>
      <c r="F56"/>
      <c r="G56"/>
      <c r="H56"/>
      <c r="I56" s="561"/>
      <c r="J56" s="561"/>
      <c r="K56" s="187" t="s">
        <v>86</v>
      </c>
      <c r="L56" s="184"/>
      <c r="M56" s="561"/>
      <c r="N56"/>
    </row>
    <row r="57" spans="1:14" ht="12.75">
      <c r="A57" s="682"/>
      <c r="B57" s="682"/>
      <c r="C57" s="682"/>
      <c r="D57" s="682"/>
      <c r="E57" s="682"/>
      <c r="F57" s="682"/>
      <c r="G57" s="682"/>
      <c r="H57" s="682"/>
      <c r="I57" s="682"/>
      <c r="J57" s="682"/>
      <c r="K57" s="682"/>
      <c r="L57" s="682"/>
      <c r="M57" s="682"/>
      <c r="N57" s="682"/>
    </row>
  </sheetData>
  <sheetProtection/>
  <mergeCells count="16">
    <mergeCell ref="D54:E54"/>
    <mergeCell ref="C55:F55"/>
    <mergeCell ref="A57:N57"/>
    <mergeCell ref="C8:G8"/>
    <mergeCell ref="H8:L8"/>
    <mergeCell ref="D1:J1"/>
    <mergeCell ref="A2:N2"/>
    <mergeCell ref="A3:N3"/>
    <mergeCell ref="A5:N5"/>
    <mergeCell ref="L7:N7"/>
    <mergeCell ref="A7:B7"/>
    <mergeCell ref="N11:N44"/>
    <mergeCell ref="M8:M9"/>
    <mergeCell ref="N8:N9"/>
    <mergeCell ref="A8:A9"/>
    <mergeCell ref="B8:B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Rajat</cp:lastModifiedBy>
  <cp:lastPrinted>2018-05-04T11:02:39Z</cp:lastPrinted>
  <dcterms:created xsi:type="dcterms:W3CDTF">1996-10-14T23:33:28Z</dcterms:created>
  <dcterms:modified xsi:type="dcterms:W3CDTF">2018-05-15T07:37:10Z</dcterms:modified>
  <cp:category/>
  <cp:version/>
  <cp:contentType/>
  <cp:contentStatus/>
</cp:coreProperties>
</file>