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6530" windowHeight="6795" activeTab="1"/>
  </bookViews>
  <sheets>
    <sheet name="Bihar" sheetId="1" r:id="rId1"/>
    <sheet name="sorted" sheetId="2" r:id="rId2"/>
    <sheet name="Sheet1" sheetId="3" r:id="rId3"/>
  </sheets>
  <definedNames>
    <definedName name="_xlnm.Print_Area" localSheetId="0">'Bihar'!$A$1:$H$1208</definedName>
    <definedName name="_xlnm.Print_Area" localSheetId="1">'sorted'!$A$1:$H$1208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116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E116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<sst xmlns="http://schemas.openxmlformats.org/spreadsheetml/2006/main" count="2828" uniqueCount="272">
  <si>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</si>
  <si>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</si>
  <si>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</si>
  <si>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</si>
  <si>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</si>
  <si>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</si>
  <si>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</si>
  <si>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</si>
  <si>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</si>
  <si>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</si>
  <si>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</si>
  <si>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</si>
  <si>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</si>
  <si>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</si>
  <si>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</si>
  <si>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</si>
  <si>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</si>
  <si>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</si>
  <si>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</si>
  <si>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</si>
  <si>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</si>
  <si>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</si>
  <si>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</si>
  <si>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</si>
  <si>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</si>
  <si>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</si>
  <si>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</si>
  <si>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</si>
  <si>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</si>
  <si>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</si>
  <si>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</si>
  <si>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</si>
  <si>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</si>
  <si>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</si>
  <si>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</si>
  <si>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</si>
  <si>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</si>
  <si>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</si>
  <si>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</si>
  <si>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</si>
  <si>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</si>
  <si>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</si>
  <si>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</si>
  <si>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</si>
  <si>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</si>
  <si>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</si>
  <si>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</si>
  <si>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</si>
  <si>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</si>
  <si>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</si>
  <si>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</si>
  <si>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</si>
  <si>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</si>
  <si>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</si>
  <si>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</si>
  <si>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</si>
  <si>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</si>
  <si>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</si>
  <si>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</si>
  <si>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</si>
  <si>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</si>
  <si>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</si>
  <si>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</si>
  <si>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</si>
  <si>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</si>
  <si>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</si>
  <si>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</si>
  <si>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</si>
  <si>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</si>
  <si>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</si>
  <si>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</si>
  <si>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</si>
  <si>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</si>
  <si>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</si>
  <si>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</si>
  <si>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</si>
  <si>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</si>
  <si>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</si>
  <si>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</si>
  <si>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</si>
  <si>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</si>
  <si>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</si>
  <si>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</si>
  <si>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</si>
  <si>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</si>
  <si>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</si>
  <si>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</si>
  <si>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</si>
  <si>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</si>
  <si>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</si>
  <si>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</si>
  <si>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</si>
  <si>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</si>
  <si>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</si>
  <si>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</si>
  <si>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</si>
  <si>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</si>
  <si>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</si>
  <si>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</si>
  <si>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</si>
  <si>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</si>
  <si>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</si>
  <si>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</si>
  <si>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</si>
  <si>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</si>
  <si>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</si>
  <si>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</si>
  <si>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</si>
  <si>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</si>
  <si>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</si>
  <si>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2006-10</t>
  </si>
  <si>
    <t>Kitchen-cum-Stores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</si>
  <si>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</si>
  <si>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</si>
  <si>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</si>
  <si>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</si>
  <si>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</si>
  <si>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</si>
  <si>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</si>
  <si>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</si>
  <si>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Sactioned during 2006-07 to 2012-13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</si>
  <si>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</si>
  <si>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</si>
  <si>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</si>
  <si>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</si>
  <si>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</si>
  <si>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</si>
  <si>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</si>
  <si>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</si>
  <si>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</si>
  <si>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</si>
  <si>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</si>
  <si>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</si>
  <si>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</si>
  <si>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</si>
  <si>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2011-12</t>
  </si>
  <si>
    <t>9.1) Releasing details</t>
  </si>
  <si>
    <t xml:space="preserve">9.2) Reconciliation of amount sanctioned </t>
  </si>
  <si>
    <t>Allocated for 2016-17</t>
  </si>
  <si>
    <t>2012-13 (Replacement)</t>
  </si>
  <si>
    <t>Total available</t>
  </si>
  <si>
    <t>% available</t>
  </si>
  <si>
    <t>Annual Work Plan &amp; Budget  (AWP&amp;B) 2018-19</t>
  </si>
  <si>
    <t>Section-A : REVIEW OF IMPLEMENTATION OF MDM SCHEME DURING 2017-18</t>
  </si>
  <si>
    <t>Average number of children availed MDM during 2017-18</t>
  </si>
  <si>
    <t>2.1  Institutions- (Primary) (Source data : Table AT-3A of AWP&amp;B 2018-19)</t>
  </si>
  <si>
    <t>2.2  Institutions- (Primary with Upper Primary) (Source data : Table AT-3B of AWP&amp;B 2018-19)</t>
  </si>
  <si>
    <t>2.2A  Institutions- (Upper Primary) (Source data : Table AT-3C of AWP&amp;B 2018-19)</t>
  </si>
  <si>
    <t>2.3  Coverage Chidlren vs. Enrolment ( Primary) (Source data : Table AT-4 &amp; 5  of AWP&amp;B 2018-19)</t>
  </si>
  <si>
    <t>2.4  Coverage Chidlren vs. Enrolment  ( Up Pry) (Source data : Table AT- 4A &amp; 5-A of AWP&amp;B 2018-19)</t>
  </si>
  <si>
    <t>Enrolment as on 30.9.2017</t>
  </si>
  <si>
    <t>2.5  No. of children  ( Primary) (Source data : Table AT-5  of AWP&amp;B 2018-19)</t>
  </si>
  <si>
    <t>No. of children as per PAB Approval for  2017-18</t>
  </si>
  <si>
    <t>2.6  No. of children  ( Upper Primary) (Source data : Table AT-5-A of AWP&amp;B 2018-19)</t>
  </si>
  <si>
    <t>2.7 Number of meal to be served and  actual  number of meal served during 2017-18 (Source data: Table AT-5 &amp; 5A of AWP&amp;B 2018-19)</t>
  </si>
  <si>
    <t>No of meals to be served during 2017-18</t>
  </si>
  <si>
    <t>No of meal served during 2017-18</t>
  </si>
  <si>
    <t>Opening Stock as on 1.4.2017</t>
  </si>
  <si>
    <t>Allocation for 2017-18</t>
  </si>
  <si>
    <t>Lifting during 2017-18</t>
  </si>
  <si>
    <t xml:space="preserve">Unspent Balance as on 31.03.2018                                                  </t>
  </si>
  <si>
    <t>Opening balance as on 01.4.17</t>
  </si>
  <si>
    <t>Lifting upto 31.03.18</t>
  </si>
  <si>
    <t>Source: Table AT-6 &amp; 6A of AWP&amp;B 2018-19</t>
  </si>
  <si>
    <t>3.5) District-wise Foodgrains availability  as on 31.03.18 (Source data: Table AT-6 &amp; 6A of AWP&amp;B 2018-19)</t>
  </si>
  <si>
    <t>MDM PAB Approval for 2017-18</t>
  </si>
  <si>
    <t>1.3) Number of meals served vis-à-vis PAB approval during 2017-18</t>
  </si>
  <si>
    <t xml:space="preserve"> 3.2) District-wise opening balance as on 1.4.2017 (Source data: Table AT-6 &amp; 6A of AWP&amp;B 2018-19)</t>
  </si>
  <si>
    <t xml:space="preserve"> 3.3) District-wise unspent balance as on 31.03.2018 (Source data: Table AT-6 &amp; 6A of AWP&amp;B 2018-19)</t>
  </si>
  <si>
    <t xml:space="preserve">% of UB on allocation </t>
  </si>
  <si>
    <t xml:space="preserve">% of OS on allocation </t>
  </si>
  <si>
    <t xml:space="preserve">Opening Stock as on 01.04.2017                                                </t>
  </si>
  <si>
    <t>OB as on 01.04.2017</t>
  </si>
  <si>
    <t>3.7)  District-wise Utilisation of foodgrains (Source data: Table AT-6 &amp; 6A of AWP&amp;B 2018-19)</t>
  </si>
  <si>
    <t xml:space="preserve">Allocation              </t>
  </si>
  <si>
    <t xml:space="preserve"> 4.1.1) District-wise opening balance as on 01.04.2017 (Source data: Table AT-7 &amp; 7A of AWP&amp;B 2018-19)</t>
  </si>
  <si>
    <t xml:space="preserve">Allocation                                   </t>
  </si>
  <si>
    <t xml:space="preserve">Opening Balance as on 01.04.2017                                               </t>
  </si>
  <si>
    <t xml:space="preserve">% of OB on allocation </t>
  </si>
  <si>
    <t xml:space="preserve"> 4.1.2) District-wise unspent  balance as on 31.03.2018 Source data: Table AT-7 &amp; 7A of AWP&amp;B 2018-19)</t>
  </si>
  <si>
    <t xml:space="preserve">Unspent Balance as on 31.03.2018                                                        </t>
  </si>
  <si>
    <t>4.2) Cooking cost allocation and disbursed to Districts</t>
  </si>
  <si>
    <t>OB as on 01.4.17</t>
  </si>
  <si>
    <t>4.3)  District-wise Cooking Cost availability (Source data: Table AT-7 &amp; 7A of AWP&amp;B 2018-19)</t>
  </si>
  <si>
    <t xml:space="preserve">Allocation                                              </t>
  </si>
  <si>
    <t xml:space="preserve">Opening Balance as on 01.04.2017                                                         </t>
  </si>
  <si>
    <t>4.5)  District-wise Utilisation of Cooking cost (Source data: Table AT-7 &amp; 7A of AWP&amp;B 2018-19)</t>
  </si>
  <si>
    <t xml:space="preserve">Allocation                                  </t>
  </si>
  <si>
    <t>5. Reconciliation of Utilisation and Performance during 2017-18 [PRIMARY+ UPPER PRIMARY]</t>
  </si>
  <si>
    <t>5.2 Reconciliation of Food grains utilisation during 2017-18 (Source data: para 2.7 and 3.7 above)</t>
  </si>
  <si>
    <t>No. of Meals served during 2017-18</t>
  </si>
  <si>
    <t>5.3 Reconciliation of Cooking Cost utilisation during 2017-18 (Source data: para 2.5 and 4.7 above)</t>
  </si>
  <si>
    <t>(Refer table AT_8 and AT-8A,AWP&amp;B, 2018-19)</t>
  </si>
  <si>
    <t xml:space="preserve">PAB Approval </t>
  </si>
  <si>
    <t>6.1) District-wise number of cook-cum-Helpers approved by PAB and engaged by State</t>
  </si>
  <si>
    <t>(Refer table AT_8 and AT-8A, AWP&amp;B, 2018-19)</t>
  </si>
  <si>
    <t xml:space="preserve">Allocation                          </t>
  </si>
  <si>
    <t>Opening Balance as on 01.04.2017</t>
  </si>
  <si>
    <t xml:space="preserve">Allocation                           </t>
  </si>
  <si>
    <t>Unspent balance as on 31.03.2018</t>
  </si>
  <si>
    <t xml:space="preserve">% of UB as on Allocation </t>
  </si>
  <si>
    <t>Released during 2017-18.</t>
  </si>
  <si>
    <t>7.2) Utilisation of MME during 2017-18 (Source data: Table AT-10 of AWP&amp;B 2018-19)</t>
  </si>
  <si>
    <t>(As on 31.03.18)</t>
  </si>
  <si>
    <t xml:space="preserve">Allocated </t>
  </si>
  <si>
    <t>8.2) Utilisation of TA during 2017-18 (Source data: Table AT-9 of AWP&amp;B 2018-19)</t>
  </si>
  <si>
    <t>9. INFRASTRUCTURE DEVELOPMENT DURING 2017-18 (Primary + Upper primary)</t>
  </si>
  <si>
    <t>Releases for Kitchen sheds by GoI as on 31.03.2018</t>
  </si>
  <si>
    <t>9.3) Achievement ( under MDM Funds) (Source data: Table AT-10 of AWP&amp;B 2018-19)</t>
  </si>
  <si>
    <t>Sanctioned by GoI during 2006-07 to 2017-18</t>
  </si>
  <si>
    <t>Cosntructed upto 31.03.2018</t>
  </si>
  <si>
    <t>10.2) Achievement ( under MDM Funds) (Source data: Table AT-11 of AWP&amp;B 2018-19)</t>
  </si>
  <si>
    <t>Achievement (Procured+IP)                                  upto 31.12.09</t>
  </si>
  <si>
    <t>State : Bihar</t>
  </si>
  <si>
    <t>2006-07</t>
  </si>
  <si>
    <t>2007-08</t>
  </si>
  <si>
    <t>2008-09</t>
  </si>
  <si>
    <t>2009-10</t>
  </si>
  <si>
    <t>2010-11</t>
  </si>
  <si>
    <t>2013-14</t>
  </si>
  <si>
    <t>Patna</t>
  </si>
  <si>
    <t>Nalanda</t>
  </si>
  <si>
    <t>Bhojpur</t>
  </si>
  <si>
    <t>Buxar</t>
  </si>
  <si>
    <t>Rohtas</t>
  </si>
  <si>
    <t>Kaimoor</t>
  </si>
  <si>
    <t>Gaya</t>
  </si>
  <si>
    <t>Jehanabad</t>
  </si>
  <si>
    <t>Arwal</t>
  </si>
  <si>
    <t>Nawada</t>
  </si>
  <si>
    <t>Aurangabad</t>
  </si>
  <si>
    <t>Saran</t>
  </si>
  <si>
    <t>Siwan</t>
  </si>
  <si>
    <t>Gopalganj</t>
  </si>
  <si>
    <t>Muzaffarpur</t>
  </si>
  <si>
    <t>Sitamarhi</t>
  </si>
  <si>
    <t>Sheohar</t>
  </si>
  <si>
    <t>Vaishali</t>
  </si>
  <si>
    <t>E.Champaran</t>
  </si>
  <si>
    <t>W.Champaran</t>
  </si>
  <si>
    <t>Darbhanga</t>
  </si>
  <si>
    <t>Madhubani</t>
  </si>
  <si>
    <t>Samastipur</t>
  </si>
  <si>
    <t>Purnia</t>
  </si>
  <si>
    <t>Kishanganj</t>
  </si>
  <si>
    <t>Araria</t>
  </si>
  <si>
    <t>Katihar</t>
  </si>
  <si>
    <t>Bhagalpur</t>
  </si>
  <si>
    <t>Banka</t>
  </si>
  <si>
    <t>Munger</t>
  </si>
  <si>
    <t>Shekhpura</t>
  </si>
  <si>
    <t>Lakhisarai</t>
  </si>
  <si>
    <t>Jamui</t>
  </si>
  <si>
    <t>Khagaria</t>
  </si>
  <si>
    <t>Begusarai</t>
  </si>
  <si>
    <t>Saharsa</t>
  </si>
  <si>
    <t>Supaul</t>
  </si>
  <si>
    <t>Madhepura</t>
  </si>
  <si>
    <t>2012-13</t>
  </si>
  <si>
    <t>2006-14</t>
  </si>
  <si>
    <t>Institutions</t>
  </si>
  <si>
    <t>Working Days</t>
  </si>
  <si>
    <t>Coverage of children</t>
  </si>
  <si>
    <t>CCH engaged</t>
  </si>
  <si>
    <t>CCH Hon. (Rs. in Lakhs)</t>
  </si>
  <si>
    <t>Cooking Cost (Rs. in Lakhs)</t>
  </si>
  <si>
    <t>Food Grains (in MTs)</t>
  </si>
  <si>
    <t>Pry</t>
  </si>
  <si>
    <t>UPY</t>
  </si>
  <si>
    <t>MIS</t>
  </si>
  <si>
    <t>AWP&amp;B</t>
  </si>
  <si>
    <t xml:space="preserve">MIS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</si>
</sst>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6" applyFont="1" applyFill="1" applyBorder="1" applyAlignment="1">
      <alignment horizontal="left" vertical="top" wrapText="1"/>
      <protection/>
    </xf>
    <xf numFmtId="2" fontId="6" fillId="0" borderId="0" xfId="75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78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78" applyFont="1" applyBorder="1" applyAlignment="1">
      <alignment/>
    </xf>
    <xf numFmtId="9" fontId="2" fillId="0" borderId="10" xfId="78" applyFont="1" applyBorder="1" applyAlignment="1">
      <alignment horizontal="center"/>
    </xf>
    <xf numFmtId="9" fontId="2" fillId="0" borderId="10" xfId="78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78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78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78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78" applyFont="1" applyBorder="1" applyAlignment="1">
      <alignment/>
    </xf>
    <xf numFmtId="9" fontId="2" fillId="0" borderId="10" xfId="78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78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66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78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78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78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78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78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78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78" applyNumberFormat="1" applyFont="1" applyBorder="1" applyAlignment="1">
      <alignment horizontal="right" vertical="center" wrapText="1"/>
    </xf>
    <xf numFmtId="2" fontId="3" fillId="0" borderId="10" xfId="78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78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78" applyFont="1" applyBorder="1" applyAlignment="1" quotePrefix="1">
      <alignment horizontal="right"/>
    </xf>
    <xf numFmtId="9" fontId="3" fillId="0" borderId="0" xfId="78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66" applyFont="1">
      <alignment/>
      <protection/>
    </xf>
    <xf numFmtId="0" fontId="4" fillId="0" borderId="0" xfId="66" applyFont="1">
      <alignment/>
      <protection/>
    </xf>
    <xf numFmtId="0" fontId="14" fillId="0" borderId="10" xfId="66" applyFont="1" applyFill="1" applyBorder="1" applyAlignment="1">
      <alignment horizontal="center" wrapText="1"/>
      <protection/>
    </xf>
    <xf numFmtId="2" fontId="5" fillId="0" borderId="0" xfId="66" applyNumberFormat="1" applyFont="1" applyBorder="1" applyAlignment="1">
      <alignment wrapText="1"/>
      <protection/>
    </xf>
    <xf numFmtId="0" fontId="5" fillId="0" borderId="0" xfId="66" applyFont="1" applyBorder="1">
      <alignment/>
      <protection/>
    </xf>
    <xf numFmtId="2" fontId="5" fillId="0" borderId="0" xfId="66" applyNumberFormat="1" applyFont="1" applyBorder="1">
      <alignment/>
      <protection/>
    </xf>
    <xf numFmtId="2" fontId="15" fillId="0" borderId="0" xfId="66" applyNumberFormat="1" applyFont="1">
      <alignment/>
      <protection/>
    </xf>
    <xf numFmtId="0" fontId="15" fillId="0" borderId="0" xfId="66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6" applyNumberFormat="1" applyFont="1" applyBorder="1" applyAlignment="1">
      <alignment horizontal="center" vertical="center"/>
      <protection/>
    </xf>
    <xf numFmtId="9" fontId="2" fillId="0" borderId="10" xfId="78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vertical="center" wrapText="1"/>
      <protection/>
    </xf>
    <xf numFmtId="0" fontId="4" fillId="0" borderId="0" xfId="66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4" borderId="10" xfId="80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8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66" applyNumberFormat="1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78" applyFont="1" applyBorder="1" applyAlignment="1">
      <alignment horizontal="center" vertical="center"/>
    </xf>
    <xf numFmtId="9" fontId="2" fillId="0" borderId="10" xfId="78" applyFont="1" applyBorder="1" applyAlignment="1">
      <alignment horizontal="center" vertical="center" wrapText="1"/>
    </xf>
    <xf numFmtId="9" fontId="3" fillId="0" borderId="10" xfId="78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78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78" applyFont="1" applyBorder="1" applyAlignment="1">
      <alignment horizontal="center" vertical="center" wrapText="1"/>
    </xf>
    <xf numFmtId="9" fontId="0" fillId="0" borderId="10" xfId="78" applyFont="1" applyBorder="1" applyAlignment="1">
      <alignment horizontal="center" vertical="center" wrapText="1"/>
    </xf>
    <xf numFmtId="9" fontId="0" fillId="0" borderId="10" xfId="78" applyFont="1" applyBorder="1" applyAlignment="1">
      <alignment horizontal="right" vertical="center" wrapText="1"/>
    </xf>
    <xf numFmtId="9" fontId="23" fillId="0" borderId="10" xfId="78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4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4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78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/>
    </xf>
    <xf numFmtId="2" fontId="23" fillId="33" borderId="10" xfId="0" applyNumberFormat="1" applyFont="1" applyFill="1" applyBorder="1" applyAlignment="1">
      <alignment horizontal="right"/>
    </xf>
    <xf numFmtId="9" fontId="0" fillId="0" borderId="10" xfId="78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78" applyFont="1" applyBorder="1" applyAlignment="1">
      <alignment/>
    </xf>
    <xf numFmtId="9" fontId="23" fillId="0" borderId="10" xfId="78" applyFont="1" applyBorder="1" applyAlignment="1">
      <alignment/>
    </xf>
    <xf numFmtId="2" fontId="2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66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66" applyFont="1" applyFill="1" applyBorder="1" applyAlignment="1">
      <alignment horizontal="center" wrapText="1"/>
      <protection/>
    </xf>
    <xf numFmtId="9" fontId="0" fillId="0" borderId="0" xfId="78" applyFont="1" applyBorder="1" applyAlignment="1">
      <alignment/>
    </xf>
    <xf numFmtId="9" fontId="23" fillId="0" borderId="0" xfId="78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6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78" applyFont="1" applyFill="1" applyBorder="1" applyAlignment="1" quotePrefix="1">
      <alignment horizontal="center"/>
    </xf>
    <xf numFmtId="9" fontId="2" fillId="33" borderId="10" xfId="78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78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78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78" applyFont="1" applyFill="1" applyBorder="1" applyAlignment="1">
      <alignment/>
    </xf>
    <xf numFmtId="0" fontId="47" fillId="33" borderId="10" xfId="72" applyFill="1" applyBorder="1" applyAlignment="1">
      <alignment horizontal="left" vertical="center"/>
      <protection/>
    </xf>
    <xf numFmtId="1" fontId="3" fillId="33" borderId="16" xfId="0" applyNumberFormat="1" applyFont="1" applyFill="1" applyBorder="1" applyAlignment="1">
      <alignment horizontal="right"/>
    </xf>
    <xf numFmtId="1" fontId="3" fillId="33" borderId="16" xfId="66" applyNumberFormat="1" applyFont="1" applyFill="1" applyBorder="1" applyAlignment="1">
      <alignment horizontal="right"/>
      <protection/>
    </xf>
    <xf numFmtId="9" fontId="3" fillId="33" borderId="10" xfId="78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78" applyFont="1" applyFill="1" applyBorder="1" applyAlignment="1">
      <alignment horizontal="center" vertical="center" wrapText="1"/>
    </xf>
    <xf numFmtId="9" fontId="0" fillId="33" borderId="10" xfId="78" applyFont="1" applyFill="1" applyBorder="1" applyAlignment="1">
      <alignment/>
    </xf>
    <xf numFmtId="0" fontId="0" fillId="0" borderId="10" xfId="0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center" vertical="top" wrapText="1"/>
    </xf>
    <xf numFmtId="0" fontId="16" fillId="33" borderId="17" xfId="0" applyFont="1" applyFill="1" applyBorder="1" applyAlignment="1">
      <alignment horizontal="right"/>
    </xf>
    <xf numFmtId="0" fontId="16" fillId="33" borderId="17" xfId="0" applyFont="1" applyFill="1" applyBorder="1" applyAlignment="1">
      <alignment/>
    </xf>
    <xf numFmtId="0" fontId="16" fillId="33" borderId="18" xfId="66" applyFont="1" applyFill="1" applyBorder="1">
      <alignment/>
      <protection/>
    </xf>
    <xf numFmtId="0" fontId="17" fillId="33" borderId="0" xfId="66" applyFont="1" applyFill="1" applyBorder="1">
      <alignment/>
      <protection/>
    </xf>
    <xf numFmtId="0" fontId="17" fillId="33" borderId="19" xfId="66" applyFont="1" applyFill="1" applyBorder="1">
      <alignment/>
      <protection/>
    </xf>
    <xf numFmtId="0" fontId="17" fillId="33" borderId="10" xfId="66" applyFont="1" applyFill="1" applyBorder="1">
      <alignment/>
      <protection/>
    </xf>
    <xf numFmtId="9" fontId="16" fillId="33" borderId="10" xfId="80" applyFont="1" applyFill="1" applyBorder="1" applyAlignment="1">
      <alignment/>
    </xf>
    <xf numFmtId="0" fontId="17" fillId="33" borderId="18" xfId="66" applyFont="1" applyFill="1" applyBorder="1">
      <alignment/>
      <protection/>
    </xf>
    <xf numFmtId="0" fontId="19" fillId="33" borderId="10" xfId="66" applyFont="1" applyFill="1" applyBorder="1" applyAlignment="1">
      <alignment horizontal="center"/>
      <protection/>
    </xf>
    <xf numFmtId="0" fontId="19" fillId="33" borderId="0" xfId="66" applyFont="1" applyFill="1" applyBorder="1">
      <alignment/>
      <protection/>
    </xf>
    <xf numFmtId="0" fontId="19" fillId="33" borderId="19" xfId="66" applyFont="1" applyFill="1" applyBorder="1">
      <alignment/>
      <protection/>
    </xf>
    <xf numFmtId="0" fontId="0" fillId="33" borderId="10" xfId="0" applyFill="1" applyBorder="1" applyAlignment="1">
      <alignment/>
    </xf>
    <xf numFmtId="9" fontId="17" fillId="33" borderId="10" xfId="80" applyFont="1" applyFill="1" applyBorder="1" applyAlignment="1">
      <alignment vertical="center"/>
    </xf>
    <xf numFmtId="0" fontId="19" fillId="33" borderId="18" xfId="66" applyFont="1" applyFill="1" applyBorder="1" applyAlignment="1">
      <alignment horizontal="left"/>
      <protection/>
    </xf>
    <xf numFmtId="0" fontId="16" fillId="33" borderId="0" xfId="66" applyFont="1" applyFill="1" applyBorder="1" applyAlignment="1">
      <alignment horizontal="right"/>
      <protection/>
    </xf>
    <xf numFmtId="2" fontId="20" fillId="33" borderId="0" xfId="66" applyNumberFormat="1" applyFont="1" applyFill="1" applyBorder="1" applyAlignment="1">
      <alignment horizontal="center" vertical="top" wrapText="1"/>
      <protection/>
    </xf>
    <xf numFmtId="9" fontId="20" fillId="33" borderId="0" xfId="80" applyFont="1" applyFill="1" applyBorder="1" applyAlignment="1">
      <alignment horizontal="center" vertical="top" wrapText="1"/>
    </xf>
    <xf numFmtId="2" fontId="16" fillId="33" borderId="0" xfId="66" applyNumberFormat="1" applyFont="1" applyFill="1" applyBorder="1" applyAlignment="1">
      <alignment vertical="center"/>
      <protection/>
    </xf>
    <xf numFmtId="9" fontId="16" fillId="33" borderId="0" xfId="80" applyFont="1" applyFill="1" applyBorder="1" applyAlignment="1">
      <alignment vertical="center"/>
    </xf>
    <xf numFmtId="0" fontId="18" fillId="33" borderId="18" xfId="66" applyFont="1" applyFill="1" applyBorder="1">
      <alignment/>
      <protection/>
    </xf>
    <xf numFmtId="0" fontId="17" fillId="33" borderId="10" xfId="66" applyFont="1" applyFill="1" applyBorder="1" applyAlignment="1">
      <alignment horizontal="left"/>
      <protection/>
    </xf>
    <xf numFmtId="1" fontId="17" fillId="33" borderId="10" xfId="66" applyNumberFormat="1" applyFont="1" applyFill="1" applyBorder="1" applyAlignment="1">
      <alignment horizontal="right"/>
      <protection/>
    </xf>
    <xf numFmtId="2" fontId="17" fillId="33" borderId="10" xfId="66" applyNumberFormat="1" applyFont="1" applyFill="1" applyBorder="1" applyAlignment="1">
      <alignment horizontal="right"/>
      <protection/>
    </xf>
    <xf numFmtId="0" fontId="17" fillId="0" borderId="10" xfId="0" applyFont="1" applyBorder="1" applyAlignment="1">
      <alignment/>
    </xf>
    <xf numFmtId="0" fontId="17" fillId="0" borderId="0" xfId="66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78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78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78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 vertical="top" wrapText="1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3" fillId="33" borderId="10" xfId="78" applyFont="1" applyFill="1" applyBorder="1" applyAlignment="1">
      <alignment horizontal="center" vertical="center" wrapText="1"/>
    </xf>
    <xf numFmtId="0" fontId="17" fillId="33" borderId="10" xfId="66" applyFont="1" applyFill="1" applyBorder="1" applyAlignment="1">
      <alignment horizontal="center" vertical="top" wrapText="1"/>
      <protection/>
    </xf>
    <xf numFmtId="2" fontId="3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33" borderId="21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/>
    </xf>
    <xf numFmtId="0" fontId="19" fillId="33" borderId="0" xfId="0" applyFont="1" applyFill="1" applyAlignment="1">
      <alignment horizontal="center"/>
    </xf>
    <xf numFmtId="9" fontId="17" fillId="0" borderId="10" xfId="78" applyFont="1" applyBorder="1" applyAlignment="1">
      <alignment/>
    </xf>
    <xf numFmtId="0" fontId="17" fillId="33" borderId="10" xfId="66" applyFont="1" applyFill="1" applyBorder="1" applyAlignment="1">
      <alignment horizontal="center" vertical="top" wrapText="1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/>
      <protection/>
    </xf>
    <xf numFmtId="0" fontId="66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67" fillId="36" borderId="24" xfId="0" applyFont="1" applyFill="1" applyBorder="1" applyAlignment="1">
      <alignment horizontal="right" vertical="top" wrapText="1" readingOrder="1"/>
    </xf>
    <xf numFmtId="0" fontId="26" fillId="0" borderId="25" xfId="0" applyFont="1" applyBorder="1" applyAlignment="1">
      <alignment vertical="center"/>
    </xf>
    <xf numFmtId="9" fontId="0" fillId="0" borderId="0" xfId="78" applyFont="1" applyAlignment="1">
      <alignment/>
    </xf>
    <xf numFmtId="0" fontId="68" fillId="36" borderId="24" xfId="0" applyFont="1" applyFill="1" applyBorder="1" applyAlignment="1">
      <alignment horizontal="right" vertical="top" wrapText="1" readingOrder="1"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0" fontId="25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17" fillId="33" borderId="10" xfId="66" applyFont="1" applyFill="1" applyBorder="1" applyAlignment="1">
      <alignment horizontal="center" vertical="top" wrapText="1"/>
      <protection/>
    </xf>
    <xf numFmtId="0" fontId="17" fillId="33" borderId="15" xfId="66" applyFont="1" applyFill="1" applyBorder="1" applyAlignment="1">
      <alignment horizontal="center" vertical="center"/>
      <protection/>
    </xf>
    <xf numFmtId="0" fontId="17" fillId="33" borderId="26" xfId="66" applyFont="1" applyFill="1" applyBorder="1" applyAlignment="1">
      <alignment horizontal="center" vertical="center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31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3 2 2" xfId="68"/>
    <cellStyle name="Normal 3 3" xfId="69"/>
    <cellStyle name="Normal 4" xfId="70"/>
    <cellStyle name="Normal 4 2" xfId="71"/>
    <cellStyle name="Normal 6" xfId="72"/>
    <cellStyle name="Normal 7" xfId="73"/>
    <cellStyle name="Normal 7 2" xfId="74"/>
    <cellStyle name="Normal_calculation -utt" xfId="75"/>
    <cellStyle name="Note" xfId="76"/>
    <cellStyle name="Output" xfId="77"/>
    <cellStyle name="Percent" xfId="78"/>
    <cellStyle name="Percent 2" xfId="79"/>
    <cellStyle name="Percent 2 2" xfId="80"/>
    <cellStyle name="Percent 2 2 2" xfId="81"/>
    <cellStyle name="Percent 2 3" xfId="82"/>
    <cellStyle name="Percent 2 3 2" xfId="83"/>
    <cellStyle name="Percent 6" xfId="84"/>
    <cellStyle name="Percent 6 2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487</xdr:row>
      <xdr:rowOff>0</xdr:rowOff>
    </xdr:from>
    <xdr:to>
      <xdr:col>6</xdr:col>
      <xdr:colOff>533400</xdr:colOff>
      <xdr:row>487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875157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487</xdr:row>
      <xdr:rowOff>0</xdr:rowOff>
    </xdr:from>
    <xdr:to>
      <xdr:col>3</xdr:col>
      <xdr:colOff>333375</xdr:colOff>
      <xdr:row>487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875157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487</xdr:row>
      <xdr:rowOff>0</xdr:rowOff>
    </xdr:from>
    <xdr:to>
      <xdr:col>5</xdr:col>
      <xdr:colOff>285750</xdr:colOff>
      <xdr:row>487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875157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487</xdr:row>
      <xdr:rowOff>0</xdr:rowOff>
    </xdr:from>
    <xdr:to>
      <xdr:col>6</xdr:col>
      <xdr:colOff>533400</xdr:colOff>
      <xdr:row>487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87544275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487</xdr:row>
      <xdr:rowOff>0</xdr:rowOff>
    </xdr:from>
    <xdr:to>
      <xdr:col>3</xdr:col>
      <xdr:colOff>333375</xdr:colOff>
      <xdr:row>487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8754427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487</xdr:row>
      <xdr:rowOff>0</xdr:rowOff>
    </xdr:from>
    <xdr:to>
      <xdr:col>5</xdr:col>
      <xdr:colOff>285750</xdr:colOff>
      <xdr:row>487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87544275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0"/>
  <sheetViews>
    <sheetView view="pageBreakPreview" zoomScaleNormal="106" zoomScaleSheetLayoutView="100" zoomScalePageLayoutView="0" workbookViewId="0" topLeftCell="A170">
      <selection activeCell="B168" sqref="B168:F199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24" t="s">
        <v>0</v>
      </c>
      <c r="B1" s="325"/>
      <c r="C1" s="325"/>
      <c r="D1" s="325"/>
      <c r="E1" s="325"/>
      <c r="F1" s="325"/>
      <c r="G1" s="325"/>
      <c r="H1" s="326"/>
    </row>
    <row r="2" spans="1:8" ht="14.25">
      <c r="A2" s="327" t="s">
        <v>1</v>
      </c>
      <c r="B2" s="328"/>
      <c r="C2" s="328"/>
      <c r="D2" s="328"/>
      <c r="E2" s="328"/>
      <c r="F2" s="328"/>
      <c r="G2" s="328"/>
      <c r="H2" s="329"/>
    </row>
    <row r="3" spans="1:8" ht="14.25">
      <c r="A3" s="327" t="s">
        <v>142</v>
      </c>
      <c r="B3" s="328"/>
      <c r="C3" s="328"/>
      <c r="D3" s="328"/>
      <c r="E3" s="328"/>
      <c r="F3" s="328"/>
      <c r="G3" s="328"/>
      <c r="H3" s="329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30" t="s">
        <v>213</v>
      </c>
      <c r="B5" s="331"/>
      <c r="C5" s="331"/>
      <c r="D5" s="331"/>
      <c r="E5" s="331"/>
      <c r="F5" s="331"/>
      <c r="G5" s="331"/>
      <c r="H5" s="332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33" t="s">
        <v>2</v>
      </c>
      <c r="B7" s="333"/>
      <c r="C7" s="333"/>
      <c r="D7" s="333"/>
      <c r="E7" s="333"/>
      <c r="F7" s="333"/>
      <c r="G7" s="333"/>
      <c r="H7" s="333"/>
    </row>
    <row r="8" ht="4.5" customHeight="1"/>
    <row r="9" spans="1:8" ht="14.25">
      <c r="A9" s="333" t="s">
        <v>143</v>
      </c>
      <c r="B9" s="333"/>
      <c r="C9" s="333"/>
      <c r="D9" s="333"/>
      <c r="E9" s="333"/>
      <c r="F9" s="333"/>
      <c r="G9" s="333"/>
      <c r="H9" s="333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20" t="s">
        <v>4</v>
      </c>
      <c r="B13" s="320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165</v>
      </c>
      <c r="C15" s="16" t="s">
        <v>144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23">
        <v>9030199</v>
      </c>
      <c r="C16" s="213">
        <v>7985912.370892019</v>
      </c>
      <c r="D16" s="224">
        <f>C16-B16</f>
        <v>-1044286.629107981</v>
      </c>
      <c r="E16" s="21">
        <f>D16/B16</f>
        <v>-0.11564381129452198</v>
      </c>
    </row>
    <row r="17" spans="1:8" ht="14.25">
      <c r="A17" s="19" t="s">
        <v>9</v>
      </c>
      <c r="B17" s="223">
        <v>3781988</v>
      </c>
      <c r="C17" s="214">
        <v>3525135.433775869</v>
      </c>
      <c r="D17" s="224">
        <f>C17-B17</f>
        <v>-256852.5662241308</v>
      </c>
      <c r="E17" s="21">
        <f>D17/B17</f>
        <v>-0.06791469624550125</v>
      </c>
      <c r="F17" s="11"/>
      <c r="G17" s="13"/>
      <c r="H17" s="13"/>
    </row>
    <row r="18" spans="1:8" ht="14.25">
      <c r="A18" s="19" t="s">
        <v>127</v>
      </c>
      <c r="B18" s="223">
        <v>4000</v>
      </c>
      <c r="C18" s="214">
        <v>349</v>
      </c>
      <c r="D18" s="224">
        <f>C18-B18</f>
        <v>-3651</v>
      </c>
      <c r="E18" s="21">
        <f>D18/B18</f>
        <v>-0.91275</v>
      </c>
      <c r="F18" s="11"/>
      <c r="G18" s="13"/>
      <c r="H18" s="13"/>
    </row>
    <row r="19" spans="1:7" ht="14.25">
      <c r="A19" s="19" t="s">
        <v>10</v>
      </c>
      <c r="B19" s="179">
        <f>SUM(B16:B18)</f>
        <v>12816187</v>
      </c>
      <c r="C19" s="179">
        <f>SUM(C16:C18)</f>
        <v>11511396.804667888</v>
      </c>
      <c r="D19" s="224">
        <f>C19-B19</f>
        <v>-1304790.1953321118</v>
      </c>
      <c r="E19" s="21">
        <f>D19/B19</f>
        <v>-0.10180798667592099</v>
      </c>
      <c r="G19" s="127"/>
    </row>
    <row r="20" spans="7:8" ht="13.5" customHeight="1">
      <c r="G20" s="31"/>
      <c r="H20" s="31"/>
    </row>
    <row r="21" spans="1:4" ht="15.75" customHeight="1">
      <c r="A21" s="320" t="s">
        <v>11</v>
      </c>
      <c r="B21" s="320"/>
      <c r="C21" s="320"/>
      <c r="D21" s="320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245</v>
      </c>
      <c r="C23" s="24">
        <v>213</v>
      </c>
      <c r="D23" s="20">
        <f>C23-B23</f>
        <v>-32</v>
      </c>
      <c r="E23" s="21">
        <f>D23/B23</f>
        <v>-0.1306122448979592</v>
      </c>
      <c r="G23" s="10" t="s">
        <v>12</v>
      </c>
    </row>
    <row r="24" spans="1:7" ht="15" customHeight="1">
      <c r="A24" s="23" t="s">
        <v>14</v>
      </c>
      <c r="B24" s="24">
        <v>245</v>
      </c>
      <c r="C24" s="24">
        <v>215</v>
      </c>
      <c r="D24" s="20">
        <f>C24-B24</f>
        <v>-30</v>
      </c>
      <c r="E24" s="21">
        <f>D24/B24</f>
        <v>-0.12244897959183673</v>
      </c>
      <c r="G24" s="10" t="s">
        <v>12</v>
      </c>
    </row>
    <row r="25" spans="1:5" ht="15" customHeight="1">
      <c r="A25" s="23" t="s">
        <v>127</v>
      </c>
      <c r="B25" s="24">
        <v>312</v>
      </c>
      <c r="C25" s="24">
        <v>148</v>
      </c>
      <c r="D25" s="20">
        <f>C25-B25</f>
        <v>-164</v>
      </c>
      <c r="E25" s="21">
        <f>D25/B25</f>
        <v>-0.5256410256410257</v>
      </c>
    </row>
    <row r="26" spans="1:5" ht="15" customHeight="1">
      <c r="A26" s="320"/>
      <c r="B26" s="320"/>
      <c r="C26" s="320"/>
      <c r="D26" s="320"/>
      <c r="E26" s="27"/>
    </row>
    <row r="27" spans="1:5" ht="16.5" customHeight="1">
      <c r="A27" s="322" t="s">
        <v>166</v>
      </c>
      <c r="B27" s="322"/>
      <c r="C27" s="322"/>
      <c r="D27" s="322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2212398755</v>
      </c>
      <c r="C29" s="195">
        <v>1700999335</v>
      </c>
      <c r="D29" s="20">
        <f>C29-B29</f>
        <v>-511399420</v>
      </c>
      <c r="E29" s="21">
        <f>D29/B29</f>
        <v>-0.2311515583907477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926587060</v>
      </c>
      <c r="C30" s="24">
        <v>779251309</v>
      </c>
      <c r="D30" s="20">
        <f>C30-B30</f>
        <v>-147335751</v>
      </c>
      <c r="E30" s="21">
        <f>D30/B30</f>
        <v>-0.15900907465726966</v>
      </c>
      <c r="G30" s="10" t="s">
        <v>12</v>
      </c>
      <c r="H30" s="10" t="s">
        <v>12</v>
      </c>
    </row>
    <row r="31" spans="1:5" ht="14.25">
      <c r="A31" s="19" t="s">
        <v>127</v>
      </c>
      <c r="B31" s="24">
        <f>B18*B25</f>
        <v>1248000</v>
      </c>
      <c r="C31" s="24">
        <v>51685</v>
      </c>
      <c r="D31" s="20">
        <f>C31-B31</f>
        <v>-1196315</v>
      </c>
      <c r="E31" s="21">
        <f>D31/B31</f>
        <v>-0.9585857371794871</v>
      </c>
    </row>
    <row r="32" spans="1:7" ht="17.25" customHeight="1">
      <c r="A32" s="19" t="s">
        <v>10</v>
      </c>
      <c r="B32" s="24">
        <f>SUM(B29:B31)</f>
        <v>3140233815</v>
      </c>
      <c r="C32" s="24">
        <f>SUM(C29:C31)</f>
        <v>2480302329</v>
      </c>
      <c r="D32" s="20">
        <f>C32-B32</f>
        <v>-659931486</v>
      </c>
      <c r="E32" s="21">
        <f>D32/B32</f>
        <v>-0.21015361430976756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23" t="s">
        <v>19</v>
      </c>
      <c r="B34" s="323"/>
      <c r="C34" s="323"/>
      <c r="D34" s="32"/>
      <c r="E34" s="33"/>
      <c r="G34" s="31"/>
    </row>
    <row r="35" spans="1:7" ht="18" customHeight="1">
      <c r="A35" s="320" t="s">
        <v>145</v>
      </c>
      <c r="B35" s="320"/>
      <c r="C35" s="320"/>
      <c r="D35" s="320"/>
      <c r="E35" s="320"/>
      <c r="F35" s="320"/>
      <c r="G35" s="320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6">
        <v>1</v>
      </c>
      <c r="B38" s="212" t="s">
        <v>220</v>
      </c>
      <c r="C38" s="196">
        <v>2173</v>
      </c>
      <c r="D38" s="196">
        <v>1992</v>
      </c>
      <c r="E38" s="196">
        <f>C38-D38</f>
        <v>181</v>
      </c>
      <c r="F38" s="215">
        <f>E38/C38</f>
        <v>0.08329498389323516</v>
      </c>
      <c r="G38" s="31"/>
    </row>
    <row r="39" spans="1:7" ht="12.75" customHeight="1">
      <c r="A39" s="196">
        <v>2</v>
      </c>
      <c r="B39" s="212" t="s">
        <v>221</v>
      </c>
      <c r="C39" s="196">
        <v>1392</v>
      </c>
      <c r="D39" s="196">
        <v>1277</v>
      </c>
      <c r="E39" s="196">
        <f aca="true" t="shared" si="0" ref="E39:E76">C39-D39</f>
        <v>115</v>
      </c>
      <c r="F39" s="215">
        <f aca="true" t="shared" si="1" ref="F39:F76">E39/C39</f>
        <v>0.08261494252873564</v>
      </c>
      <c r="G39" s="31"/>
    </row>
    <row r="40" spans="1:7" ht="12.75" customHeight="1">
      <c r="A40" s="196">
        <v>3</v>
      </c>
      <c r="B40" s="212" t="s">
        <v>222</v>
      </c>
      <c r="C40" s="196">
        <v>1208</v>
      </c>
      <c r="D40" s="196">
        <v>1064</v>
      </c>
      <c r="E40" s="196">
        <f t="shared" si="0"/>
        <v>144</v>
      </c>
      <c r="F40" s="215">
        <f t="shared" si="1"/>
        <v>0.11920529801324503</v>
      </c>
      <c r="G40" s="31"/>
    </row>
    <row r="41" spans="1:7" ht="12.75" customHeight="1">
      <c r="A41" s="196">
        <v>4</v>
      </c>
      <c r="B41" s="212" t="s">
        <v>223</v>
      </c>
      <c r="C41" s="196">
        <v>712</v>
      </c>
      <c r="D41" s="196">
        <v>654</v>
      </c>
      <c r="E41" s="196">
        <f t="shared" si="0"/>
        <v>58</v>
      </c>
      <c r="F41" s="215">
        <f t="shared" si="1"/>
        <v>0.08146067415730338</v>
      </c>
      <c r="G41" s="31"/>
    </row>
    <row r="42" spans="1:7" ht="12.75" customHeight="1">
      <c r="A42" s="196">
        <v>5</v>
      </c>
      <c r="B42" s="212" t="s">
        <v>224</v>
      </c>
      <c r="C42" s="196">
        <v>1303</v>
      </c>
      <c r="D42" s="196">
        <v>1283</v>
      </c>
      <c r="E42" s="196">
        <f t="shared" si="0"/>
        <v>20</v>
      </c>
      <c r="F42" s="215">
        <f t="shared" si="1"/>
        <v>0.015349194167306216</v>
      </c>
      <c r="G42" s="31"/>
    </row>
    <row r="43" spans="1:7" ht="12.75" customHeight="1">
      <c r="A43" s="196">
        <v>6</v>
      </c>
      <c r="B43" s="212" t="s">
        <v>225</v>
      </c>
      <c r="C43" s="196">
        <v>619</v>
      </c>
      <c r="D43" s="196">
        <v>603</v>
      </c>
      <c r="E43" s="196">
        <f t="shared" si="0"/>
        <v>16</v>
      </c>
      <c r="F43" s="215">
        <f t="shared" si="1"/>
        <v>0.025848142164781908</v>
      </c>
      <c r="G43" s="31"/>
    </row>
    <row r="44" spans="1:7" ht="12.75" customHeight="1">
      <c r="A44" s="196">
        <v>7</v>
      </c>
      <c r="B44" s="212" t="s">
        <v>226</v>
      </c>
      <c r="C44" s="196">
        <v>1768</v>
      </c>
      <c r="D44" s="196">
        <v>1698</v>
      </c>
      <c r="E44" s="196">
        <f t="shared" si="0"/>
        <v>70</v>
      </c>
      <c r="F44" s="215">
        <f t="shared" si="1"/>
        <v>0.03959276018099547</v>
      </c>
      <c r="G44" s="31"/>
    </row>
    <row r="45" spans="1:7" ht="12.75" customHeight="1">
      <c r="A45" s="196">
        <v>8</v>
      </c>
      <c r="B45" s="212" t="s">
        <v>227</v>
      </c>
      <c r="C45" s="196">
        <v>547</v>
      </c>
      <c r="D45" s="196">
        <v>547</v>
      </c>
      <c r="E45" s="196">
        <f t="shared" si="0"/>
        <v>0</v>
      </c>
      <c r="F45" s="215">
        <f t="shared" si="1"/>
        <v>0</v>
      </c>
      <c r="G45" s="31"/>
    </row>
    <row r="46" spans="1:7" ht="12.75" customHeight="1">
      <c r="A46" s="196">
        <v>9</v>
      </c>
      <c r="B46" s="212" t="s">
        <v>228</v>
      </c>
      <c r="C46" s="196">
        <v>345</v>
      </c>
      <c r="D46" s="196">
        <v>332</v>
      </c>
      <c r="E46" s="196">
        <f t="shared" si="0"/>
        <v>13</v>
      </c>
      <c r="F46" s="215">
        <f t="shared" si="1"/>
        <v>0.03768115942028986</v>
      </c>
      <c r="G46" s="31"/>
    </row>
    <row r="47" spans="1:7" ht="12.75" customHeight="1">
      <c r="A47" s="196">
        <v>10</v>
      </c>
      <c r="B47" s="212" t="s">
        <v>229</v>
      </c>
      <c r="C47" s="196">
        <v>1020</v>
      </c>
      <c r="D47" s="196">
        <v>979</v>
      </c>
      <c r="E47" s="196">
        <f t="shared" si="0"/>
        <v>41</v>
      </c>
      <c r="F47" s="215">
        <f t="shared" si="1"/>
        <v>0.04019607843137255</v>
      </c>
      <c r="G47" s="31"/>
    </row>
    <row r="48" spans="1:7" ht="12.75" customHeight="1">
      <c r="A48" s="196">
        <v>11</v>
      </c>
      <c r="B48" s="212" t="s">
        <v>230</v>
      </c>
      <c r="C48" s="196">
        <v>970</v>
      </c>
      <c r="D48" s="196">
        <v>919</v>
      </c>
      <c r="E48" s="196">
        <f t="shared" si="0"/>
        <v>51</v>
      </c>
      <c r="F48" s="215">
        <f t="shared" si="1"/>
        <v>0.05257731958762887</v>
      </c>
      <c r="G48" s="31"/>
    </row>
    <row r="49" spans="1:7" ht="12.75" customHeight="1">
      <c r="A49" s="196">
        <v>12</v>
      </c>
      <c r="B49" s="212" t="s">
        <v>231</v>
      </c>
      <c r="C49" s="196">
        <v>1525</v>
      </c>
      <c r="D49" s="196">
        <v>1458</v>
      </c>
      <c r="E49" s="196">
        <f t="shared" si="0"/>
        <v>67</v>
      </c>
      <c r="F49" s="215">
        <f t="shared" si="1"/>
        <v>0.043934426229508196</v>
      </c>
      <c r="G49" s="31"/>
    </row>
    <row r="50" spans="1:7" ht="12.75" customHeight="1">
      <c r="A50" s="196">
        <v>13</v>
      </c>
      <c r="B50" s="212" t="s">
        <v>232</v>
      </c>
      <c r="C50" s="196">
        <v>1243</v>
      </c>
      <c r="D50" s="196">
        <v>1223</v>
      </c>
      <c r="E50" s="196">
        <f t="shared" si="0"/>
        <v>20</v>
      </c>
      <c r="F50" s="215">
        <f t="shared" si="1"/>
        <v>0.016090104585679808</v>
      </c>
      <c r="G50" s="31"/>
    </row>
    <row r="51" spans="1:7" ht="12.75" customHeight="1">
      <c r="A51" s="196">
        <v>14</v>
      </c>
      <c r="B51" s="212" t="s">
        <v>233</v>
      </c>
      <c r="C51" s="196">
        <v>1119</v>
      </c>
      <c r="D51" s="196">
        <v>1080</v>
      </c>
      <c r="E51" s="196">
        <f t="shared" si="0"/>
        <v>39</v>
      </c>
      <c r="F51" s="215">
        <f t="shared" si="1"/>
        <v>0.03485254691689008</v>
      </c>
      <c r="G51" s="31"/>
    </row>
    <row r="52" spans="1:7" ht="12.75" customHeight="1">
      <c r="A52" s="196">
        <v>15</v>
      </c>
      <c r="B52" s="212" t="s">
        <v>234</v>
      </c>
      <c r="C52" s="196">
        <v>1710</v>
      </c>
      <c r="D52" s="196">
        <v>1649</v>
      </c>
      <c r="E52" s="196">
        <f t="shared" si="0"/>
        <v>61</v>
      </c>
      <c r="F52" s="215">
        <f t="shared" si="1"/>
        <v>0.03567251461988304</v>
      </c>
      <c r="G52" s="31"/>
    </row>
    <row r="53" spans="1:7" ht="12.75" customHeight="1">
      <c r="A53" s="196">
        <v>16</v>
      </c>
      <c r="B53" s="212" t="s">
        <v>235</v>
      </c>
      <c r="C53" s="196">
        <v>1209</v>
      </c>
      <c r="D53" s="196">
        <v>1176</v>
      </c>
      <c r="E53" s="196">
        <f t="shared" si="0"/>
        <v>33</v>
      </c>
      <c r="F53" s="215">
        <f t="shared" si="1"/>
        <v>0.02729528535980149</v>
      </c>
      <c r="G53" s="31"/>
    </row>
    <row r="54" spans="1:7" ht="12.75" customHeight="1">
      <c r="A54" s="196">
        <v>17</v>
      </c>
      <c r="B54" s="212" t="s">
        <v>236</v>
      </c>
      <c r="C54" s="196">
        <v>233</v>
      </c>
      <c r="D54" s="196">
        <v>191</v>
      </c>
      <c r="E54" s="196">
        <f t="shared" si="0"/>
        <v>42</v>
      </c>
      <c r="F54" s="215">
        <f t="shared" si="1"/>
        <v>0.18025751072961374</v>
      </c>
      <c r="G54" s="31"/>
    </row>
    <row r="55" spans="1:7" ht="12.75" customHeight="1">
      <c r="A55" s="196">
        <v>18</v>
      </c>
      <c r="B55" s="212" t="s">
        <v>237</v>
      </c>
      <c r="C55" s="196">
        <v>1118</v>
      </c>
      <c r="D55" s="196">
        <v>1067</v>
      </c>
      <c r="E55" s="196">
        <f t="shared" si="0"/>
        <v>51</v>
      </c>
      <c r="F55" s="215">
        <f t="shared" si="1"/>
        <v>0.04561717352415027</v>
      </c>
      <c r="G55" s="31"/>
    </row>
    <row r="56" spans="1:7" ht="12.75" customHeight="1">
      <c r="A56" s="196">
        <v>19</v>
      </c>
      <c r="B56" s="212" t="s">
        <v>238</v>
      </c>
      <c r="C56" s="196">
        <v>2058</v>
      </c>
      <c r="D56" s="196">
        <v>1962</v>
      </c>
      <c r="E56" s="196">
        <f t="shared" si="0"/>
        <v>96</v>
      </c>
      <c r="F56" s="215">
        <f t="shared" si="1"/>
        <v>0.04664723032069971</v>
      </c>
      <c r="G56" s="31"/>
    </row>
    <row r="57" spans="1:7" ht="12.75" customHeight="1">
      <c r="A57" s="196">
        <v>20</v>
      </c>
      <c r="B57" s="212" t="s">
        <v>239</v>
      </c>
      <c r="C57" s="196">
        <v>1721</v>
      </c>
      <c r="D57" s="196">
        <v>1641</v>
      </c>
      <c r="E57" s="196">
        <f t="shared" si="0"/>
        <v>80</v>
      </c>
      <c r="F57" s="215">
        <f t="shared" si="1"/>
        <v>0.046484601975595584</v>
      </c>
      <c r="G57" s="31"/>
    </row>
    <row r="58" spans="1:7" ht="12.75" customHeight="1">
      <c r="A58" s="196">
        <v>21</v>
      </c>
      <c r="B58" s="212" t="s">
        <v>240</v>
      </c>
      <c r="C58" s="196">
        <v>1511</v>
      </c>
      <c r="D58" s="196">
        <v>1422</v>
      </c>
      <c r="E58" s="196">
        <f t="shared" si="0"/>
        <v>89</v>
      </c>
      <c r="F58" s="215">
        <f t="shared" si="1"/>
        <v>0.05890138980807412</v>
      </c>
      <c r="G58" s="31"/>
    </row>
    <row r="59" spans="1:7" ht="12.75" customHeight="1">
      <c r="A59" s="196">
        <v>22</v>
      </c>
      <c r="B59" s="212" t="s">
        <v>241</v>
      </c>
      <c r="C59" s="196">
        <v>1981</v>
      </c>
      <c r="D59" s="196">
        <v>1903</v>
      </c>
      <c r="E59" s="196">
        <f t="shared" si="0"/>
        <v>78</v>
      </c>
      <c r="F59" s="215">
        <f t="shared" si="1"/>
        <v>0.03937405350832913</v>
      </c>
      <c r="G59" s="31"/>
    </row>
    <row r="60" spans="1:7" ht="12.75" customHeight="1">
      <c r="A60" s="196">
        <v>23</v>
      </c>
      <c r="B60" s="212" t="s">
        <v>242</v>
      </c>
      <c r="C60" s="196">
        <v>1668</v>
      </c>
      <c r="D60" s="196">
        <v>1576</v>
      </c>
      <c r="E60" s="196">
        <f t="shared" si="0"/>
        <v>92</v>
      </c>
      <c r="F60" s="215">
        <f t="shared" si="1"/>
        <v>0.05515587529976019</v>
      </c>
      <c r="G60" s="31"/>
    </row>
    <row r="61" spans="1:7" ht="12.75" customHeight="1">
      <c r="A61" s="196">
        <v>24</v>
      </c>
      <c r="B61" s="212" t="s">
        <v>243</v>
      </c>
      <c r="C61" s="196">
        <v>1383</v>
      </c>
      <c r="D61" s="196">
        <v>1297</v>
      </c>
      <c r="E61" s="196">
        <f t="shared" si="0"/>
        <v>86</v>
      </c>
      <c r="F61" s="215">
        <f t="shared" si="1"/>
        <v>0.06218365871294288</v>
      </c>
      <c r="G61" s="31"/>
    </row>
    <row r="62" spans="1:7" ht="12.75" customHeight="1">
      <c r="A62" s="196">
        <v>25</v>
      </c>
      <c r="B62" s="212" t="s">
        <v>244</v>
      </c>
      <c r="C62" s="196">
        <v>816</v>
      </c>
      <c r="D62" s="196">
        <v>718</v>
      </c>
      <c r="E62" s="196">
        <f t="shared" si="0"/>
        <v>98</v>
      </c>
      <c r="F62" s="215">
        <f t="shared" si="1"/>
        <v>0.12009803921568628</v>
      </c>
      <c r="G62" s="31"/>
    </row>
    <row r="63" spans="1:7" ht="12.75" customHeight="1">
      <c r="A63" s="196">
        <v>26</v>
      </c>
      <c r="B63" s="212" t="s">
        <v>245</v>
      </c>
      <c r="C63" s="196">
        <v>1312</v>
      </c>
      <c r="D63" s="196">
        <v>1146</v>
      </c>
      <c r="E63" s="196">
        <f t="shared" si="0"/>
        <v>166</v>
      </c>
      <c r="F63" s="215">
        <f t="shared" si="1"/>
        <v>0.12652439024390244</v>
      </c>
      <c r="G63" s="31"/>
    </row>
    <row r="64" spans="1:7" ht="12.75" customHeight="1">
      <c r="A64" s="196">
        <v>27</v>
      </c>
      <c r="B64" s="212" t="s">
        <v>246</v>
      </c>
      <c r="C64" s="196">
        <v>1278</v>
      </c>
      <c r="D64" s="196">
        <v>1194</v>
      </c>
      <c r="E64" s="196">
        <f t="shared" si="0"/>
        <v>84</v>
      </c>
      <c r="F64" s="215">
        <f t="shared" si="1"/>
        <v>0.06572769953051644</v>
      </c>
      <c r="G64" s="31"/>
    </row>
    <row r="65" spans="1:7" ht="12.75" customHeight="1">
      <c r="A65" s="196">
        <v>28</v>
      </c>
      <c r="B65" s="212" t="s">
        <v>247</v>
      </c>
      <c r="C65" s="196">
        <v>913</v>
      </c>
      <c r="D65" s="196">
        <v>830</v>
      </c>
      <c r="E65" s="196">
        <f t="shared" si="0"/>
        <v>83</v>
      </c>
      <c r="F65" s="215">
        <f t="shared" si="1"/>
        <v>0.09090909090909091</v>
      </c>
      <c r="G65" s="31"/>
    </row>
    <row r="66" spans="1:7" ht="12.75" customHeight="1">
      <c r="A66" s="196">
        <v>29</v>
      </c>
      <c r="B66" s="212" t="s">
        <v>248</v>
      </c>
      <c r="C66" s="196">
        <v>1161</v>
      </c>
      <c r="D66" s="196">
        <v>1077</v>
      </c>
      <c r="E66" s="196">
        <f t="shared" si="0"/>
        <v>84</v>
      </c>
      <c r="F66" s="215">
        <f t="shared" si="1"/>
        <v>0.07235142118863049</v>
      </c>
      <c r="G66" s="31"/>
    </row>
    <row r="67" spans="1:7" ht="12.75" customHeight="1">
      <c r="A67" s="196">
        <v>30</v>
      </c>
      <c r="B67" s="212" t="s">
        <v>249</v>
      </c>
      <c r="C67" s="196">
        <v>623</v>
      </c>
      <c r="D67" s="196">
        <v>532</v>
      </c>
      <c r="E67" s="196">
        <f aca="true" t="shared" si="2" ref="E67:E72">C67-D67</f>
        <v>91</v>
      </c>
      <c r="F67" s="215">
        <f aca="true" t="shared" si="3" ref="F67:F72">E67/C67</f>
        <v>0.14606741573033707</v>
      </c>
      <c r="G67" s="31"/>
    </row>
    <row r="68" spans="1:7" ht="12.75" customHeight="1">
      <c r="A68" s="196">
        <v>31</v>
      </c>
      <c r="B68" s="212" t="s">
        <v>250</v>
      </c>
      <c r="C68" s="196">
        <v>278</v>
      </c>
      <c r="D68" s="196">
        <v>243</v>
      </c>
      <c r="E68" s="196">
        <f t="shared" si="2"/>
        <v>35</v>
      </c>
      <c r="F68" s="215">
        <f t="shared" si="3"/>
        <v>0.12589928057553956</v>
      </c>
      <c r="G68" s="31"/>
    </row>
    <row r="69" spans="1:7" ht="12.75" customHeight="1">
      <c r="A69" s="196">
        <v>32</v>
      </c>
      <c r="B69" s="212" t="s">
        <v>251</v>
      </c>
      <c r="C69" s="196">
        <v>485</v>
      </c>
      <c r="D69" s="196">
        <v>463</v>
      </c>
      <c r="E69" s="196">
        <f t="shared" si="2"/>
        <v>22</v>
      </c>
      <c r="F69" s="215">
        <f t="shared" si="3"/>
        <v>0.04536082474226804</v>
      </c>
      <c r="G69" s="31"/>
    </row>
    <row r="70" spans="1:7" ht="12.75" customHeight="1">
      <c r="A70" s="196">
        <v>33</v>
      </c>
      <c r="B70" s="212" t="s">
        <v>252</v>
      </c>
      <c r="C70" s="196">
        <v>920</v>
      </c>
      <c r="D70" s="196">
        <v>823</v>
      </c>
      <c r="E70" s="196">
        <f t="shared" si="2"/>
        <v>97</v>
      </c>
      <c r="F70" s="215">
        <f t="shared" si="3"/>
        <v>0.10543478260869565</v>
      </c>
      <c r="G70" s="31"/>
    </row>
    <row r="71" spans="1:7" ht="12.75" customHeight="1">
      <c r="A71" s="196">
        <v>34</v>
      </c>
      <c r="B71" s="212" t="s">
        <v>253</v>
      </c>
      <c r="C71" s="196">
        <v>603</v>
      </c>
      <c r="D71" s="196">
        <v>543</v>
      </c>
      <c r="E71" s="196">
        <f t="shared" si="2"/>
        <v>60</v>
      </c>
      <c r="F71" s="215">
        <f t="shared" si="3"/>
        <v>0.09950248756218906</v>
      </c>
      <c r="G71" s="31"/>
    </row>
    <row r="72" spans="1:7" ht="12.75" customHeight="1">
      <c r="A72" s="196">
        <v>35</v>
      </c>
      <c r="B72" s="212" t="s">
        <v>254</v>
      </c>
      <c r="C72" s="196">
        <v>866</v>
      </c>
      <c r="D72" s="196">
        <v>761</v>
      </c>
      <c r="E72" s="196">
        <f t="shared" si="2"/>
        <v>105</v>
      </c>
      <c r="F72" s="215">
        <f t="shared" si="3"/>
        <v>0.12124711316397228</v>
      </c>
      <c r="G72" s="31"/>
    </row>
    <row r="73" spans="1:7" ht="12.75" customHeight="1">
      <c r="A73" s="196">
        <v>36</v>
      </c>
      <c r="B73" s="212" t="s">
        <v>255</v>
      </c>
      <c r="C73" s="196">
        <v>789</v>
      </c>
      <c r="D73" s="196">
        <v>763</v>
      </c>
      <c r="E73" s="196">
        <f t="shared" si="0"/>
        <v>26</v>
      </c>
      <c r="F73" s="215">
        <f t="shared" si="1"/>
        <v>0.032953105196451206</v>
      </c>
      <c r="G73" s="31" t="s">
        <v>12</v>
      </c>
    </row>
    <row r="74" spans="1:8" ht="12.75" customHeight="1">
      <c r="A74" s="196">
        <v>37</v>
      </c>
      <c r="B74" s="212" t="s">
        <v>256</v>
      </c>
      <c r="C74" s="196">
        <v>1088</v>
      </c>
      <c r="D74" s="196">
        <v>1032</v>
      </c>
      <c r="E74" s="196">
        <f t="shared" si="0"/>
        <v>56</v>
      </c>
      <c r="F74" s="215">
        <f t="shared" si="1"/>
        <v>0.051470588235294115</v>
      </c>
      <c r="G74" s="31"/>
      <c r="H74" s="10" t="s">
        <v>12</v>
      </c>
    </row>
    <row r="75" spans="1:7" ht="12.75" customHeight="1">
      <c r="A75" s="196">
        <v>38</v>
      </c>
      <c r="B75" s="212" t="s">
        <v>257</v>
      </c>
      <c r="C75" s="196">
        <v>842</v>
      </c>
      <c r="D75" s="196">
        <v>773</v>
      </c>
      <c r="E75" s="196">
        <f t="shared" si="0"/>
        <v>69</v>
      </c>
      <c r="F75" s="215">
        <f t="shared" si="1"/>
        <v>0.08194774346793349</v>
      </c>
      <c r="G75" s="31"/>
    </row>
    <row r="76" spans="1:7" ht="17.25" customHeight="1">
      <c r="A76" s="262"/>
      <c r="B76" s="263" t="s">
        <v>27</v>
      </c>
      <c r="C76" s="43">
        <v>42510</v>
      </c>
      <c r="D76" s="43">
        <v>39891</v>
      </c>
      <c r="E76" s="225">
        <f t="shared" si="0"/>
        <v>2619</v>
      </c>
      <c r="F76" s="264">
        <f t="shared" si="1"/>
        <v>0.0616090331686662</v>
      </c>
      <c r="G76" s="31"/>
    </row>
    <row r="77" spans="1:7" ht="12.75" customHeight="1">
      <c r="A77" s="25"/>
      <c r="B77" s="36"/>
      <c r="C77" s="37"/>
      <c r="D77" s="37"/>
      <c r="E77" s="37"/>
      <c r="F77" s="38"/>
      <c r="G77" s="31"/>
    </row>
    <row r="78" spans="1:8" ht="12.75" customHeight="1">
      <c r="A78" s="320" t="s">
        <v>146</v>
      </c>
      <c r="B78" s="320"/>
      <c r="C78" s="320"/>
      <c r="D78" s="320"/>
      <c r="E78" s="320"/>
      <c r="F78" s="320"/>
      <c r="G78" s="320"/>
      <c r="H78" s="320"/>
    </row>
    <row r="79" spans="1:7" ht="45.75" customHeight="1">
      <c r="A79" s="16" t="s">
        <v>20</v>
      </c>
      <c r="B79" s="16" t="s">
        <v>21</v>
      </c>
      <c r="C79" s="16" t="s">
        <v>22</v>
      </c>
      <c r="D79" s="16" t="s">
        <v>23</v>
      </c>
      <c r="E79" s="29" t="s">
        <v>24</v>
      </c>
      <c r="F79" s="16" t="s">
        <v>25</v>
      </c>
      <c r="G79" s="31"/>
    </row>
    <row r="80" spans="1:7" ht="12.75" customHeight="1">
      <c r="A80" s="16">
        <v>1</v>
      </c>
      <c r="B80" s="16">
        <v>2</v>
      </c>
      <c r="C80" s="16">
        <v>3</v>
      </c>
      <c r="D80" s="16">
        <v>4</v>
      </c>
      <c r="E80" s="16" t="s">
        <v>26</v>
      </c>
      <c r="F80" s="16">
        <v>6</v>
      </c>
      <c r="G80" s="31"/>
    </row>
    <row r="81" spans="1:7" ht="12.75" customHeight="1">
      <c r="A81" s="196">
        <v>1</v>
      </c>
      <c r="B81" s="212" t="s">
        <v>220</v>
      </c>
      <c r="C81" s="196">
        <v>1168</v>
      </c>
      <c r="D81" s="196">
        <v>1168</v>
      </c>
      <c r="E81" s="196">
        <f>C81-D81</f>
        <v>0</v>
      </c>
      <c r="F81" s="196">
        <v>0</v>
      </c>
      <c r="G81" s="31"/>
    </row>
    <row r="82" spans="1:7" ht="12.75" customHeight="1">
      <c r="A82" s="196">
        <v>2</v>
      </c>
      <c r="B82" s="212" t="s">
        <v>221</v>
      </c>
      <c r="C82" s="196">
        <v>866</v>
      </c>
      <c r="D82" s="196">
        <v>866</v>
      </c>
      <c r="E82" s="196">
        <f aca="true" t="shared" si="4" ref="E82:E119">C82-D82</f>
        <v>0</v>
      </c>
      <c r="F82" s="196">
        <v>0</v>
      </c>
      <c r="G82" s="31"/>
    </row>
    <row r="83" spans="1:7" ht="12.75" customHeight="1">
      <c r="A83" s="196">
        <v>3</v>
      </c>
      <c r="B83" s="212" t="s">
        <v>222</v>
      </c>
      <c r="C83" s="196">
        <v>821</v>
      </c>
      <c r="D83" s="196">
        <v>821</v>
      </c>
      <c r="E83" s="196">
        <f t="shared" si="4"/>
        <v>0</v>
      </c>
      <c r="F83" s="196">
        <v>0</v>
      </c>
      <c r="G83" s="31"/>
    </row>
    <row r="84" spans="1:7" ht="12.75" customHeight="1">
      <c r="A84" s="196">
        <v>4</v>
      </c>
      <c r="B84" s="212" t="s">
        <v>223</v>
      </c>
      <c r="C84" s="196">
        <v>479</v>
      </c>
      <c r="D84" s="196">
        <v>479</v>
      </c>
      <c r="E84" s="196">
        <f t="shared" si="4"/>
        <v>0</v>
      </c>
      <c r="F84" s="196">
        <v>0</v>
      </c>
      <c r="G84" s="31"/>
    </row>
    <row r="85" spans="1:7" ht="12.75" customHeight="1">
      <c r="A85" s="196">
        <v>5</v>
      </c>
      <c r="B85" s="212" t="s">
        <v>224</v>
      </c>
      <c r="C85" s="196">
        <v>837</v>
      </c>
      <c r="D85" s="196">
        <v>837</v>
      </c>
      <c r="E85" s="196">
        <f t="shared" si="4"/>
        <v>0</v>
      </c>
      <c r="F85" s="196">
        <v>0</v>
      </c>
      <c r="G85" s="31"/>
    </row>
    <row r="86" spans="1:7" ht="12.75" customHeight="1">
      <c r="A86" s="196">
        <v>6</v>
      </c>
      <c r="B86" s="212" t="s">
        <v>225</v>
      </c>
      <c r="C86" s="196">
        <v>598</v>
      </c>
      <c r="D86" s="196">
        <v>598</v>
      </c>
      <c r="E86" s="196">
        <f t="shared" si="4"/>
        <v>0</v>
      </c>
      <c r="F86" s="196">
        <v>0</v>
      </c>
      <c r="G86" s="31"/>
    </row>
    <row r="87" spans="1:7" ht="12.75" customHeight="1">
      <c r="A87" s="196">
        <v>7</v>
      </c>
      <c r="B87" s="212" t="s">
        <v>226</v>
      </c>
      <c r="C87" s="196">
        <v>1416</v>
      </c>
      <c r="D87" s="196">
        <v>1410</v>
      </c>
      <c r="E87" s="196">
        <f t="shared" si="4"/>
        <v>6</v>
      </c>
      <c r="F87" s="196">
        <v>0</v>
      </c>
      <c r="G87" s="31"/>
    </row>
    <row r="88" spans="1:7" ht="12.75" customHeight="1">
      <c r="A88" s="196">
        <v>8</v>
      </c>
      <c r="B88" s="212" t="s">
        <v>227</v>
      </c>
      <c r="C88" s="196">
        <v>350</v>
      </c>
      <c r="D88" s="196">
        <v>350</v>
      </c>
      <c r="E88" s="196">
        <f t="shared" si="4"/>
        <v>0</v>
      </c>
      <c r="F88" s="196">
        <v>0</v>
      </c>
      <c r="G88" s="31"/>
    </row>
    <row r="89" spans="1:7" ht="12.75" customHeight="1">
      <c r="A89" s="196">
        <v>9</v>
      </c>
      <c r="B89" s="212" t="s">
        <v>228</v>
      </c>
      <c r="C89" s="196">
        <v>192</v>
      </c>
      <c r="D89" s="196">
        <v>192</v>
      </c>
      <c r="E89" s="196">
        <f t="shared" si="4"/>
        <v>0</v>
      </c>
      <c r="F89" s="196">
        <v>0</v>
      </c>
      <c r="G89" s="31"/>
    </row>
    <row r="90" spans="1:7" ht="12.75" customHeight="1">
      <c r="A90" s="196">
        <v>10</v>
      </c>
      <c r="B90" s="212" t="s">
        <v>229</v>
      </c>
      <c r="C90" s="196">
        <v>709</v>
      </c>
      <c r="D90" s="196">
        <v>709</v>
      </c>
      <c r="E90" s="196">
        <f t="shared" si="4"/>
        <v>0</v>
      </c>
      <c r="F90" s="196">
        <v>0</v>
      </c>
      <c r="G90" s="31"/>
    </row>
    <row r="91" spans="1:7" ht="12.75" customHeight="1">
      <c r="A91" s="196">
        <v>11</v>
      </c>
      <c r="B91" s="212" t="s">
        <v>230</v>
      </c>
      <c r="C91" s="196">
        <v>1017</v>
      </c>
      <c r="D91" s="196">
        <v>1017</v>
      </c>
      <c r="E91" s="196">
        <f t="shared" si="4"/>
        <v>0</v>
      </c>
      <c r="F91" s="196">
        <v>0</v>
      </c>
      <c r="G91" s="31"/>
    </row>
    <row r="92" spans="1:7" ht="12.75" customHeight="1">
      <c r="A92" s="196">
        <v>12</v>
      </c>
      <c r="B92" s="212" t="s">
        <v>231</v>
      </c>
      <c r="C92" s="196">
        <v>1058</v>
      </c>
      <c r="D92" s="196">
        <v>1058</v>
      </c>
      <c r="E92" s="196">
        <f t="shared" si="4"/>
        <v>0</v>
      </c>
      <c r="F92" s="196">
        <v>0</v>
      </c>
      <c r="G92" s="31"/>
    </row>
    <row r="93" spans="1:7" ht="12.75" customHeight="1">
      <c r="A93" s="196">
        <v>13</v>
      </c>
      <c r="B93" s="212" t="s">
        <v>232</v>
      </c>
      <c r="C93" s="196">
        <v>901</v>
      </c>
      <c r="D93" s="196">
        <v>901</v>
      </c>
      <c r="E93" s="196">
        <f t="shared" si="4"/>
        <v>0</v>
      </c>
      <c r="F93" s="196">
        <v>0</v>
      </c>
      <c r="G93" s="31"/>
    </row>
    <row r="94" spans="1:7" ht="12.75" customHeight="1">
      <c r="A94" s="196">
        <v>14</v>
      </c>
      <c r="B94" s="212" t="s">
        <v>233</v>
      </c>
      <c r="C94" s="196">
        <v>651</v>
      </c>
      <c r="D94" s="196">
        <v>651</v>
      </c>
      <c r="E94" s="196">
        <f t="shared" si="4"/>
        <v>0</v>
      </c>
      <c r="F94" s="196">
        <v>0</v>
      </c>
      <c r="G94" s="31"/>
    </row>
    <row r="95" spans="1:8" ht="12.75" customHeight="1">
      <c r="A95" s="196">
        <v>15</v>
      </c>
      <c r="B95" s="212" t="s">
        <v>234</v>
      </c>
      <c r="C95" s="196">
        <v>1388</v>
      </c>
      <c r="D95" s="196">
        <v>1388</v>
      </c>
      <c r="E95" s="196">
        <f t="shared" si="4"/>
        <v>0</v>
      </c>
      <c r="F95" s="196">
        <v>0</v>
      </c>
      <c r="G95" s="31"/>
      <c r="H95" s="10" t="s">
        <v>12</v>
      </c>
    </row>
    <row r="96" spans="1:7" ht="12.75" customHeight="1">
      <c r="A96" s="196">
        <v>16</v>
      </c>
      <c r="B96" s="212" t="s">
        <v>235</v>
      </c>
      <c r="C96" s="196">
        <v>940</v>
      </c>
      <c r="D96" s="196">
        <v>940</v>
      </c>
      <c r="E96" s="196">
        <f t="shared" si="4"/>
        <v>0</v>
      </c>
      <c r="F96" s="196">
        <v>0</v>
      </c>
      <c r="G96" s="31"/>
    </row>
    <row r="97" spans="1:7" ht="12.75" customHeight="1">
      <c r="A97" s="196">
        <v>17</v>
      </c>
      <c r="B97" s="212" t="s">
        <v>236</v>
      </c>
      <c r="C97" s="196">
        <v>200</v>
      </c>
      <c r="D97" s="196">
        <v>200</v>
      </c>
      <c r="E97" s="196">
        <f t="shared" si="4"/>
        <v>0</v>
      </c>
      <c r="F97" s="196">
        <v>0</v>
      </c>
      <c r="G97" s="31"/>
    </row>
    <row r="98" spans="1:7" ht="12.75" customHeight="1">
      <c r="A98" s="196">
        <v>18</v>
      </c>
      <c r="B98" s="212" t="s">
        <v>237</v>
      </c>
      <c r="C98" s="196">
        <v>1049</v>
      </c>
      <c r="D98" s="196">
        <v>1049</v>
      </c>
      <c r="E98" s="196">
        <f t="shared" si="4"/>
        <v>0</v>
      </c>
      <c r="F98" s="196">
        <v>0</v>
      </c>
      <c r="G98" s="31"/>
    </row>
    <row r="99" spans="1:7" ht="12.75" customHeight="1">
      <c r="A99" s="196">
        <v>19</v>
      </c>
      <c r="B99" s="212" t="s">
        <v>238</v>
      </c>
      <c r="C99" s="196">
        <v>1373</v>
      </c>
      <c r="D99" s="196">
        <v>1373</v>
      </c>
      <c r="E99" s="196">
        <f t="shared" si="4"/>
        <v>0</v>
      </c>
      <c r="F99" s="196">
        <v>0</v>
      </c>
      <c r="G99" s="31"/>
    </row>
    <row r="100" spans="1:7" ht="12.75" customHeight="1">
      <c r="A100" s="196">
        <v>20</v>
      </c>
      <c r="B100" s="212" t="s">
        <v>239</v>
      </c>
      <c r="C100" s="196">
        <v>996</v>
      </c>
      <c r="D100" s="196">
        <v>996</v>
      </c>
      <c r="E100" s="196">
        <f t="shared" si="4"/>
        <v>0</v>
      </c>
      <c r="F100" s="196">
        <v>0</v>
      </c>
      <c r="G100" s="31"/>
    </row>
    <row r="101" spans="1:7" ht="12.75" customHeight="1">
      <c r="A101" s="196">
        <v>21</v>
      </c>
      <c r="B101" s="212" t="s">
        <v>240</v>
      </c>
      <c r="C101" s="196">
        <v>973</v>
      </c>
      <c r="D101" s="196">
        <v>973</v>
      </c>
      <c r="E101" s="196">
        <f t="shared" si="4"/>
        <v>0</v>
      </c>
      <c r="F101" s="196">
        <v>0</v>
      </c>
      <c r="G101" s="31"/>
    </row>
    <row r="102" spans="1:7" ht="12.75" customHeight="1">
      <c r="A102" s="196">
        <v>22</v>
      </c>
      <c r="B102" s="212" t="s">
        <v>241</v>
      </c>
      <c r="C102" s="196">
        <v>954</v>
      </c>
      <c r="D102" s="196">
        <v>954</v>
      </c>
      <c r="E102" s="196">
        <f t="shared" si="4"/>
        <v>0</v>
      </c>
      <c r="F102" s="196">
        <v>0</v>
      </c>
      <c r="G102" s="31"/>
    </row>
    <row r="103" spans="1:7" ht="12.75" customHeight="1">
      <c r="A103" s="196">
        <v>23</v>
      </c>
      <c r="B103" s="212" t="s">
        <v>242</v>
      </c>
      <c r="C103" s="196">
        <v>985</v>
      </c>
      <c r="D103" s="196">
        <v>985</v>
      </c>
      <c r="E103" s="196">
        <f t="shared" si="4"/>
        <v>0</v>
      </c>
      <c r="F103" s="196">
        <v>0</v>
      </c>
      <c r="G103" s="31"/>
    </row>
    <row r="104" spans="1:7" ht="12.75" customHeight="1">
      <c r="A104" s="196">
        <v>24</v>
      </c>
      <c r="B104" s="212" t="s">
        <v>243</v>
      </c>
      <c r="C104" s="196">
        <v>990</v>
      </c>
      <c r="D104" s="196">
        <v>990</v>
      </c>
      <c r="E104" s="196">
        <f t="shared" si="4"/>
        <v>0</v>
      </c>
      <c r="F104" s="196">
        <v>0</v>
      </c>
      <c r="G104" s="31"/>
    </row>
    <row r="105" spans="1:7" ht="12.75" customHeight="1">
      <c r="A105" s="196">
        <v>25</v>
      </c>
      <c r="B105" s="212" t="s">
        <v>244</v>
      </c>
      <c r="C105" s="196">
        <v>882</v>
      </c>
      <c r="D105" s="196">
        <v>882</v>
      </c>
      <c r="E105" s="196">
        <f t="shared" si="4"/>
        <v>0</v>
      </c>
      <c r="F105" s="196">
        <v>0</v>
      </c>
      <c r="G105" s="31"/>
    </row>
    <row r="106" spans="1:7" ht="12.75" customHeight="1">
      <c r="A106" s="196">
        <v>26</v>
      </c>
      <c r="B106" s="212" t="s">
        <v>245</v>
      </c>
      <c r="C106" s="196">
        <v>646</v>
      </c>
      <c r="D106" s="196">
        <v>646</v>
      </c>
      <c r="E106" s="196">
        <f t="shared" si="4"/>
        <v>0</v>
      </c>
      <c r="F106" s="196">
        <v>0</v>
      </c>
      <c r="G106" s="31"/>
    </row>
    <row r="107" spans="1:7" ht="12.75" customHeight="1">
      <c r="A107" s="196">
        <v>27</v>
      </c>
      <c r="B107" s="212" t="s">
        <v>246</v>
      </c>
      <c r="C107" s="196">
        <v>740</v>
      </c>
      <c r="D107" s="196">
        <v>734</v>
      </c>
      <c r="E107" s="196">
        <f t="shared" si="4"/>
        <v>6</v>
      </c>
      <c r="F107" s="196">
        <v>0</v>
      </c>
      <c r="G107" s="31"/>
    </row>
    <row r="108" spans="1:7" ht="12.75" customHeight="1">
      <c r="A108" s="196">
        <v>28</v>
      </c>
      <c r="B108" s="212" t="s">
        <v>247</v>
      </c>
      <c r="C108" s="196">
        <v>960</v>
      </c>
      <c r="D108" s="196">
        <v>960</v>
      </c>
      <c r="E108" s="196">
        <f t="shared" si="4"/>
        <v>0</v>
      </c>
      <c r="F108" s="196">
        <v>0</v>
      </c>
      <c r="G108" s="31"/>
    </row>
    <row r="109" spans="1:7" ht="12.75" customHeight="1">
      <c r="A109" s="196">
        <v>29</v>
      </c>
      <c r="B109" s="212" t="s">
        <v>248</v>
      </c>
      <c r="C109" s="196">
        <v>893</v>
      </c>
      <c r="D109" s="196">
        <v>893</v>
      </c>
      <c r="E109" s="196">
        <f t="shared" si="4"/>
        <v>0</v>
      </c>
      <c r="F109" s="196">
        <v>0</v>
      </c>
      <c r="G109" s="31"/>
    </row>
    <row r="110" spans="1:7" ht="12.75" customHeight="1">
      <c r="A110" s="196">
        <v>30</v>
      </c>
      <c r="B110" s="212" t="s">
        <v>249</v>
      </c>
      <c r="C110" s="196">
        <v>496</v>
      </c>
      <c r="D110" s="196">
        <v>496</v>
      </c>
      <c r="E110" s="196">
        <f t="shared" si="4"/>
        <v>0</v>
      </c>
      <c r="F110" s="196">
        <v>0</v>
      </c>
      <c r="G110" s="31"/>
    </row>
    <row r="111" spans="1:7" ht="12.75" customHeight="1">
      <c r="A111" s="196">
        <v>31</v>
      </c>
      <c r="B111" s="212" t="s">
        <v>250</v>
      </c>
      <c r="C111" s="196">
        <v>237</v>
      </c>
      <c r="D111" s="196">
        <v>237</v>
      </c>
      <c r="E111" s="196">
        <f t="shared" si="4"/>
        <v>0</v>
      </c>
      <c r="F111" s="196">
        <v>0</v>
      </c>
      <c r="G111" s="31"/>
    </row>
    <row r="112" spans="1:7" ht="12.75" customHeight="1">
      <c r="A112" s="196">
        <v>32</v>
      </c>
      <c r="B112" s="212" t="s">
        <v>251</v>
      </c>
      <c r="C112" s="196">
        <v>297</v>
      </c>
      <c r="D112" s="196">
        <v>297</v>
      </c>
      <c r="E112" s="196">
        <f t="shared" si="4"/>
        <v>0</v>
      </c>
      <c r="F112" s="196">
        <v>0</v>
      </c>
      <c r="G112" s="31"/>
    </row>
    <row r="113" spans="1:7" ht="12.75" customHeight="1">
      <c r="A113" s="196">
        <v>33</v>
      </c>
      <c r="B113" s="212" t="s">
        <v>252</v>
      </c>
      <c r="C113" s="196">
        <v>850</v>
      </c>
      <c r="D113" s="196">
        <v>850</v>
      </c>
      <c r="E113" s="196">
        <f t="shared" si="4"/>
        <v>0</v>
      </c>
      <c r="F113" s="196">
        <v>0</v>
      </c>
      <c r="G113" s="31"/>
    </row>
    <row r="114" spans="1:7" ht="12.75" customHeight="1">
      <c r="A114" s="196">
        <v>34</v>
      </c>
      <c r="B114" s="212" t="s">
        <v>253</v>
      </c>
      <c r="C114" s="196">
        <v>500</v>
      </c>
      <c r="D114" s="196">
        <v>500</v>
      </c>
      <c r="E114" s="196">
        <f t="shared" si="4"/>
        <v>0</v>
      </c>
      <c r="F114" s="196">
        <v>0</v>
      </c>
      <c r="G114" s="31"/>
    </row>
    <row r="115" spans="1:7" ht="12.75" customHeight="1">
      <c r="A115" s="196">
        <v>35</v>
      </c>
      <c r="B115" s="212" t="s">
        <v>254</v>
      </c>
      <c r="C115" s="196">
        <v>744</v>
      </c>
      <c r="D115" s="196">
        <v>743</v>
      </c>
      <c r="E115" s="196">
        <f t="shared" si="4"/>
        <v>1</v>
      </c>
      <c r="F115" s="196">
        <v>0</v>
      </c>
      <c r="G115" s="31"/>
    </row>
    <row r="116" spans="1:7" ht="12.75" customHeight="1">
      <c r="A116" s="196">
        <v>36</v>
      </c>
      <c r="B116" s="212" t="s">
        <v>255</v>
      </c>
      <c r="C116" s="196">
        <v>526</v>
      </c>
      <c r="D116" s="196">
        <v>526</v>
      </c>
      <c r="E116" s="196">
        <f t="shared" si="4"/>
        <v>0</v>
      </c>
      <c r="F116" s="196">
        <v>0</v>
      </c>
      <c r="G116" s="31"/>
    </row>
    <row r="117" spans="1:7" ht="12.75" customHeight="1">
      <c r="A117" s="196">
        <v>37</v>
      </c>
      <c r="B117" s="212" t="s">
        <v>256</v>
      </c>
      <c r="C117" s="196">
        <v>716</v>
      </c>
      <c r="D117" s="196">
        <v>716</v>
      </c>
      <c r="E117" s="196">
        <f t="shared" si="4"/>
        <v>0</v>
      </c>
      <c r="F117" s="196">
        <v>0</v>
      </c>
      <c r="G117" s="31"/>
    </row>
    <row r="118" spans="1:7" ht="12.75" customHeight="1">
      <c r="A118" s="196">
        <v>38</v>
      </c>
      <c r="B118" s="212" t="s">
        <v>257</v>
      </c>
      <c r="C118" s="196">
        <v>730</v>
      </c>
      <c r="D118" s="196">
        <v>730</v>
      </c>
      <c r="E118" s="196">
        <f t="shared" si="4"/>
        <v>0</v>
      </c>
      <c r="F118" s="196">
        <v>0</v>
      </c>
      <c r="G118" s="31"/>
    </row>
    <row r="119" spans="1:17" ht="12.75" customHeight="1">
      <c r="A119" s="262"/>
      <c r="B119" s="263" t="s">
        <v>27</v>
      </c>
      <c r="C119" s="225">
        <v>30128</v>
      </c>
      <c r="D119" s="225">
        <v>30115</v>
      </c>
      <c r="E119" s="225">
        <f t="shared" si="4"/>
        <v>13</v>
      </c>
      <c r="F119" s="225">
        <v>0</v>
      </c>
      <c r="G119" s="31"/>
      <c r="J119" s="43">
        <v>319</v>
      </c>
      <c r="K119" s="43">
        <v>289</v>
      </c>
      <c r="L119" s="10">
        <f>C119+J119</f>
        <v>30447</v>
      </c>
      <c r="M119" s="10">
        <f>D119+K119</f>
        <v>30404</v>
      </c>
      <c r="N119" s="43">
        <v>42510</v>
      </c>
      <c r="O119" s="43">
        <v>39891</v>
      </c>
      <c r="P119" s="10">
        <f>L119+N119</f>
        <v>72957</v>
      </c>
      <c r="Q119" s="10">
        <f>M119+O119</f>
        <v>70295</v>
      </c>
    </row>
    <row r="120" spans="1:7" ht="12.75" customHeight="1">
      <c r="A120" s="40"/>
      <c r="B120" s="2"/>
      <c r="C120" s="37"/>
      <c r="D120" s="37"/>
      <c r="E120" s="41"/>
      <c r="F120" s="42"/>
      <c r="G120" s="31"/>
    </row>
    <row r="121" spans="1:7" ht="12.75" customHeight="1">
      <c r="A121" s="40"/>
      <c r="B121" s="2"/>
      <c r="C121" s="37"/>
      <c r="D121" s="37"/>
      <c r="E121" s="41"/>
      <c r="F121" s="42"/>
      <c r="G121" s="31"/>
    </row>
    <row r="122" spans="1:8" ht="12.75" customHeight="1">
      <c r="A122" s="320" t="s">
        <v>147</v>
      </c>
      <c r="B122" s="320"/>
      <c r="C122" s="320"/>
      <c r="D122" s="320"/>
      <c r="E122" s="320"/>
      <c r="F122" s="320"/>
      <c r="G122" s="320"/>
      <c r="H122" s="320"/>
    </row>
    <row r="123" spans="1:7" ht="45.75" customHeight="1">
      <c r="A123" s="16" t="s">
        <v>20</v>
      </c>
      <c r="B123" s="16" t="s">
        <v>21</v>
      </c>
      <c r="C123" s="16" t="s">
        <v>22</v>
      </c>
      <c r="D123" s="16" t="s">
        <v>23</v>
      </c>
      <c r="E123" s="29" t="s">
        <v>24</v>
      </c>
      <c r="F123" s="16" t="s">
        <v>25</v>
      </c>
      <c r="G123" s="31"/>
    </row>
    <row r="124" spans="1:7" ht="15" customHeight="1">
      <c r="A124" s="16">
        <v>1</v>
      </c>
      <c r="B124" s="16">
        <v>2</v>
      </c>
      <c r="C124" s="16">
        <v>3</v>
      </c>
      <c r="D124" s="16">
        <v>4</v>
      </c>
      <c r="E124" s="16" t="s">
        <v>26</v>
      </c>
      <c r="F124" s="16">
        <v>6</v>
      </c>
      <c r="G124" s="31"/>
    </row>
    <row r="125" spans="1:7" ht="12.75" customHeight="1">
      <c r="A125" s="18">
        <v>1</v>
      </c>
      <c r="B125" s="212" t="s">
        <v>220</v>
      </c>
      <c r="C125" s="18">
        <v>24</v>
      </c>
      <c r="D125" s="18">
        <v>20</v>
      </c>
      <c r="E125" s="196">
        <f>C125-D125</f>
        <v>4</v>
      </c>
      <c r="F125" s="146">
        <f>E125/C125</f>
        <v>0.16666666666666666</v>
      </c>
      <c r="G125" s="31"/>
    </row>
    <row r="126" spans="1:7" ht="12.75" customHeight="1">
      <c r="A126" s="18">
        <v>2</v>
      </c>
      <c r="B126" s="212" t="s">
        <v>221</v>
      </c>
      <c r="C126" s="18">
        <v>9</v>
      </c>
      <c r="D126" s="18">
        <v>9</v>
      </c>
      <c r="E126" s="196">
        <f aca="true" t="shared" si="5" ref="E126:E141">C126-D126</f>
        <v>0</v>
      </c>
      <c r="F126" s="146">
        <f aca="true" t="shared" si="6" ref="F126:F141">E126/C126</f>
        <v>0</v>
      </c>
      <c r="G126" s="31"/>
    </row>
    <row r="127" spans="1:7" ht="12.75" customHeight="1">
      <c r="A127" s="18">
        <v>3</v>
      </c>
      <c r="B127" s="212" t="s">
        <v>222</v>
      </c>
      <c r="C127" s="18">
        <v>9</v>
      </c>
      <c r="D127" s="18">
        <v>1</v>
      </c>
      <c r="E127" s="196">
        <f t="shared" si="5"/>
        <v>8</v>
      </c>
      <c r="F127" s="146">
        <f t="shared" si="6"/>
        <v>0.8888888888888888</v>
      </c>
      <c r="G127" s="31"/>
    </row>
    <row r="128" spans="1:7" ht="12.75" customHeight="1">
      <c r="A128" s="18">
        <v>4</v>
      </c>
      <c r="B128" s="212" t="s">
        <v>223</v>
      </c>
      <c r="C128" s="18">
        <v>23</v>
      </c>
      <c r="D128" s="18">
        <v>23</v>
      </c>
      <c r="E128" s="196">
        <f t="shared" si="5"/>
        <v>0</v>
      </c>
      <c r="F128" s="146">
        <f t="shared" si="6"/>
        <v>0</v>
      </c>
      <c r="G128" s="31"/>
    </row>
    <row r="129" spans="1:7" ht="12.75" customHeight="1">
      <c r="A129" s="18">
        <v>5</v>
      </c>
      <c r="B129" s="212" t="s">
        <v>224</v>
      </c>
      <c r="C129" s="18">
        <v>13</v>
      </c>
      <c r="D129" s="18">
        <v>13</v>
      </c>
      <c r="E129" s="196">
        <f t="shared" si="5"/>
        <v>0</v>
      </c>
      <c r="F129" s="146">
        <f t="shared" si="6"/>
        <v>0</v>
      </c>
      <c r="G129" s="31"/>
    </row>
    <row r="130" spans="1:7" ht="12.75" customHeight="1">
      <c r="A130" s="18">
        <v>6</v>
      </c>
      <c r="B130" s="212" t="s">
        <v>225</v>
      </c>
      <c r="C130" s="18">
        <v>8</v>
      </c>
      <c r="D130" s="18">
        <v>8</v>
      </c>
      <c r="E130" s="196">
        <f t="shared" si="5"/>
        <v>0</v>
      </c>
      <c r="F130" s="146">
        <f t="shared" si="6"/>
        <v>0</v>
      </c>
      <c r="G130" s="31"/>
    </row>
    <row r="131" spans="1:7" ht="12.75" customHeight="1">
      <c r="A131" s="18">
        <v>7</v>
      </c>
      <c r="B131" s="212" t="s">
        <v>226</v>
      </c>
      <c r="C131" s="18">
        <v>14</v>
      </c>
      <c r="D131" s="18">
        <v>13</v>
      </c>
      <c r="E131" s="196">
        <f t="shared" si="5"/>
        <v>1</v>
      </c>
      <c r="F131" s="146">
        <f t="shared" si="6"/>
        <v>0.07142857142857142</v>
      </c>
      <c r="G131" s="31"/>
    </row>
    <row r="132" spans="1:7" ht="12.75" customHeight="1">
      <c r="A132" s="18">
        <v>8</v>
      </c>
      <c r="B132" s="212" t="s">
        <v>227</v>
      </c>
      <c r="C132" s="18">
        <v>7</v>
      </c>
      <c r="D132" s="18">
        <v>7</v>
      </c>
      <c r="E132" s="196">
        <f t="shared" si="5"/>
        <v>0</v>
      </c>
      <c r="F132" s="146">
        <f t="shared" si="6"/>
        <v>0</v>
      </c>
      <c r="G132" s="31"/>
    </row>
    <row r="133" spans="1:7" ht="12.75" customHeight="1">
      <c r="A133" s="18">
        <v>9</v>
      </c>
      <c r="B133" s="212" t="s">
        <v>228</v>
      </c>
      <c r="C133" s="18">
        <v>4</v>
      </c>
      <c r="D133" s="18">
        <v>4</v>
      </c>
      <c r="E133" s="196">
        <f t="shared" si="5"/>
        <v>0</v>
      </c>
      <c r="F133" s="146">
        <f t="shared" si="6"/>
        <v>0</v>
      </c>
      <c r="G133" s="31"/>
    </row>
    <row r="134" spans="1:7" ht="12.75" customHeight="1">
      <c r="A134" s="18">
        <v>10</v>
      </c>
      <c r="B134" s="212" t="s">
        <v>229</v>
      </c>
      <c r="C134" s="18">
        <v>3</v>
      </c>
      <c r="D134" s="18">
        <v>3</v>
      </c>
      <c r="E134" s="196">
        <f t="shared" si="5"/>
        <v>0</v>
      </c>
      <c r="F134" s="146">
        <f t="shared" si="6"/>
        <v>0</v>
      </c>
      <c r="G134" s="31"/>
    </row>
    <row r="135" spans="1:7" ht="12.75" customHeight="1">
      <c r="A135" s="18">
        <v>11</v>
      </c>
      <c r="B135" s="212" t="s">
        <v>230</v>
      </c>
      <c r="C135" s="18">
        <v>15</v>
      </c>
      <c r="D135" s="18">
        <v>14</v>
      </c>
      <c r="E135" s="196">
        <f t="shared" si="5"/>
        <v>1</v>
      </c>
      <c r="F135" s="146">
        <f t="shared" si="6"/>
        <v>0.06666666666666667</v>
      </c>
      <c r="G135" s="31"/>
    </row>
    <row r="136" spans="1:7" ht="12.75" customHeight="1">
      <c r="A136" s="18">
        <v>12</v>
      </c>
      <c r="B136" s="212" t="s">
        <v>231</v>
      </c>
      <c r="C136" s="18">
        <v>26</v>
      </c>
      <c r="D136" s="18">
        <v>26</v>
      </c>
      <c r="E136" s="196">
        <f t="shared" si="5"/>
        <v>0</v>
      </c>
      <c r="F136" s="146">
        <f t="shared" si="6"/>
        <v>0</v>
      </c>
      <c r="G136" s="31"/>
    </row>
    <row r="137" spans="1:7" ht="12.75" customHeight="1">
      <c r="A137" s="18">
        <v>13</v>
      </c>
      <c r="B137" s="212" t="s">
        <v>232</v>
      </c>
      <c r="C137" s="18">
        <v>20</v>
      </c>
      <c r="D137" s="18">
        <v>20</v>
      </c>
      <c r="E137" s="196">
        <f t="shared" si="5"/>
        <v>0</v>
      </c>
      <c r="F137" s="146">
        <f t="shared" si="6"/>
        <v>0</v>
      </c>
      <c r="G137" s="31"/>
    </row>
    <row r="138" spans="1:7" ht="12.75" customHeight="1">
      <c r="A138" s="18">
        <v>14</v>
      </c>
      <c r="B138" s="212" t="s">
        <v>233</v>
      </c>
      <c r="C138" s="18">
        <v>7</v>
      </c>
      <c r="D138" s="18">
        <v>6</v>
      </c>
      <c r="E138" s="196">
        <f t="shared" si="5"/>
        <v>1</v>
      </c>
      <c r="F138" s="146">
        <f t="shared" si="6"/>
        <v>0.14285714285714285</v>
      </c>
      <c r="G138" s="31"/>
    </row>
    <row r="139" spans="1:7" ht="12.75" customHeight="1">
      <c r="A139" s="18">
        <v>15</v>
      </c>
      <c r="B139" s="212" t="s">
        <v>234</v>
      </c>
      <c r="C139" s="18">
        <v>6</v>
      </c>
      <c r="D139" s="18">
        <v>5</v>
      </c>
      <c r="E139" s="196">
        <f t="shared" si="5"/>
        <v>1</v>
      </c>
      <c r="F139" s="146">
        <f t="shared" si="6"/>
        <v>0.16666666666666666</v>
      </c>
      <c r="G139" s="31"/>
    </row>
    <row r="140" spans="1:7" ht="12.75" customHeight="1">
      <c r="A140" s="18">
        <v>16</v>
      </c>
      <c r="B140" s="212" t="s">
        <v>235</v>
      </c>
      <c r="C140" s="18">
        <v>8</v>
      </c>
      <c r="D140" s="18">
        <v>8</v>
      </c>
      <c r="E140" s="196">
        <f t="shared" si="5"/>
        <v>0</v>
      </c>
      <c r="F140" s="146">
        <f t="shared" si="6"/>
        <v>0</v>
      </c>
      <c r="G140" s="31"/>
    </row>
    <row r="141" spans="1:7" ht="12.75" customHeight="1">
      <c r="A141" s="18">
        <v>17</v>
      </c>
      <c r="B141" s="212" t="s">
        <v>236</v>
      </c>
      <c r="C141" s="18">
        <v>2</v>
      </c>
      <c r="D141" s="18">
        <v>1</v>
      </c>
      <c r="E141" s="196">
        <f t="shared" si="5"/>
        <v>1</v>
      </c>
      <c r="F141" s="146">
        <f t="shared" si="6"/>
        <v>0.5</v>
      </c>
      <c r="G141" s="31"/>
    </row>
    <row r="142" spans="1:7" ht="12.75" customHeight="1">
      <c r="A142" s="18">
        <v>18</v>
      </c>
      <c r="B142" s="212" t="s">
        <v>237</v>
      </c>
      <c r="C142" s="18">
        <v>3</v>
      </c>
      <c r="D142" s="18">
        <v>2</v>
      </c>
      <c r="E142" s="196">
        <f>C142-D142</f>
        <v>1</v>
      </c>
      <c r="F142" s="146">
        <f>E142/C142</f>
        <v>0.3333333333333333</v>
      </c>
      <c r="G142" s="31"/>
    </row>
    <row r="143" spans="1:7" ht="12.75" customHeight="1">
      <c r="A143" s="18">
        <v>19</v>
      </c>
      <c r="B143" s="212" t="s">
        <v>238</v>
      </c>
      <c r="C143" s="196">
        <v>10</v>
      </c>
      <c r="D143" s="196">
        <v>10</v>
      </c>
      <c r="E143" s="196">
        <f aca="true" t="shared" si="7" ref="E143:E162">C143-D143</f>
        <v>0</v>
      </c>
      <c r="F143" s="215">
        <f aca="true" t="shared" si="8" ref="F143:F162">E143/C143</f>
        <v>0</v>
      </c>
      <c r="G143" s="31"/>
    </row>
    <row r="144" spans="1:8" ht="12.75" customHeight="1">
      <c r="A144" s="18">
        <v>20</v>
      </c>
      <c r="B144" s="212" t="s">
        <v>239</v>
      </c>
      <c r="C144" s="196">
        <v>14</v>
      </c>
      <c r="D144" s="196">
        <v>14</v>
      </c>
      <c r="E144" s="196">
        <f t="shared" si="7"/>
        <v>0</v>
      </c>
      <c r="F144" s="215">
        <f t="shared" si="8"/>
        <v>0</v>
      </c>
      <c r="G144" s="31"/>
      <c r="H144" s="10" t="s">
        <v>12</v>
      </c>
    </row>
    <row r="145" spans="1:8" ht="12.75" customHeight="1">
      <c r="A145" s="18">
        <v>21</v>
      </c>
      <c r="B145" s="212" t="s">
        <v>240</v>
      </c>
      <c r="C145" s="196">
        <v>12</v>
      </c>
      <c r="D145" s="196">
        <v>11</v>
      </c>
      <c r="E145" s="196">
        <f t="shared" si="7"/>
        <v>1</v>
      </c>
      <c r="F145" s="146">
        <f t="shared" si="8"/>
        <v>0.08333333333333333</v>
      </c>
      <c r="G145" s="31"/>
      <c r="H145" s="10" t="s">
        <v>12</v>
      </c>
    </row>
    <row r="146" spans="1:7" ht="12.75" customHeight="1">
      <c r="A146" s="18">
        <v>22</v>
      </c>
      <c r="B146" s="212" t="s">
        <v>241</v>
      </c>
      <c r="C146" s="196">
        <v>5</v>
      </c>
      <c r="D146" s="196">
        <v>5</v>
      </c>
      <c r="E146" s="196">
        <f t="shared" si="7"/>
        <v>0</v>
      </c>
      <c r="F146" s="215">
        <f t="shared" si="8"/>
        <v>0</v>
      </c>
      <c r="G146" s="31"/>
    </row>
    <row r="147" spans="1:7" ht="12.75" customHeight="1">
      <c r="A147" s="18">
        <v>23</v>
      </c>
      <c r="B147" s="212" t="s">
        <v>242</v>
      </c>
      <c r="C147" s="196">
        <v>20</v>
      </c>
      <c r="D147" s="196">
        <v>19</v>
      </c>
      <c r="E147" s="196">
        <f t="shared" si="7"/>
        <v>1</v>
      </c>
      <c r="F147" s="215">
        <f t="shared" si="8"/>
        <v>0.05</v>
      </c>
      <c r="G147" s="31"/>
    </row>
    <row r="148" spans="1:7" ht="12.75" customHeight="1">
      <c r="A148" s="18">
        <v>24</v>
      </c>
      <c r="B148" s="212" t="s">
        <v>243</v>
      </c>
      <c r="C148" s="196">
        <v>0</v>
      </c>
      <c r="D148" s="196">
        <v>0</v>
      </c>
      <c r="E148" s="196">
        <f t="shared" si="7"/>
        <v>0</v>
      </c>
      <c r="F148" s="146" t="e">
        <f t="shared" si="8"/>
        <v>#DIV/0!</v>
      </c>
      <c r="G148" s="31"/>
    </row>
    <row r="149" spans="1:7" ht="12.75" customHeight="1">
      <c r="A149" s="18">
        <v>25</v>
      </c>
      <c r="B149" s="212" t="s">
        <v>244</v>
      </c>
      <c r="C149" s="196">
        <v>1</v>
      </c>
      <c r="D149" s="196">
        <v>0</v>
      </c>
      <c r="E149" s="196">
        <f t="shared" si="7"/>
        <v>1</v>
      </c>
      <c r="F149" s="215">
        <f t="shared" si="8"/>
        <v>1</v>
      </c>
      <c r="G149" s="31"/>
    </row>
    <row r="150" spans="1:7" ht="12.75" customHeight="1">
      <c r="A150" s="18">
        <v>26</v>
      </c>
      <c r="B150" s="212" t="s">
        <v>245</v>
      </c>
      <c r="C150" s="196">
        <v>1</v>
      </c>
      <c r="D150" s="196">
        <v>0</v>
      </c>
      <c r="E150" s="196">
        <f t="shared" si="7"/>
        <v>1</v>
      </c>
      <c r="F150" s="215">
        <f t="shared" si="8"/>
        <v>1</v>
      </c>
      <c r="G150" s="31"/>
    </row>
    <row r="151" spans="1:7" ht="12.75" customHeight="1">
      <c r="A151" s="18">
        <v>27</v>
      </c>
      <c r="B151" s="212" t="s">
        <v>246</v>
      </c>
      <c r="C151" s="196">
        <v>1</v>
      </c>
      <c r="D151" s="196">
        <v>0</v>
      </c>
      <c r="E151" s="196">
        <f t="shared" si="7"/>
        <v>1</v>
      </c>
      <c r="F151" s="146">
        <f t="shared" si="8"/>
        <v>1</v>
      </c>
      <c r="G151" s="31"/>
    </row>
    <row r="152" spans="1:7" ht="12.75" customHeight="1">
      <c r="A152" s="18">
        <v>28</v>
      </c>
      <c r="B152" s="212" t="s">
        <v>247</v>
      </c>
      <c r="C152" s="196">
        <v>10</v>
      </c>
      <c r="D152" s="196">
        <v>9</v>
      </c>
      <c r="E152" s="196">
        <f t="shared" si="7"/>
        <v>1</v>
      </c>
      <c r="F152" s="215">
        <f t="shared" si="8"/>
        <v>0.1</v>
      </c>
      <c r="G152" s="31"/>
    </row>
    <row r="153" spans="1:7" ht="12.75" customHeight="1">
      <c r="A153" s="18">
        <v>29</v>
      </c>
      <c r="B153" s="212" t="s">
        <v>248</v>
      </c>
      <c r="C153" s="196">
        <v>0</v>
      </c>
      <c r="D153" s="196">
        <v>0</v>
      </c>
      <c r="E153" s="196">
        <f aca="true" t="shared" si="9" ref="E153:E160">C153-D153</f>
        <v>0</v>
      </c>
      <c r="F153" s="146" t="e">
        <f aca="true" t="shared" si="10" ref="F153:F160">E153/C153</f>
        <v>#DIV/0!</v>
      </c>
      <c r="G153" s="31"/>
    </row>
    <row r="154" spans="1:7" ht="12.75" customHeight="1">
      <c r="A154" s="18">
        <v>30</v>
      </c>
      <c r="B154" s="212" t="s">
        <v>249</v>
      </c>
      <c r="C154" s="196">
        <v>6</v>
      </c>
      <c r="D154" s="196">
        <v>4</v>
      </c>
      <c r="E154" s="196">
        <f t="shared" si="9"/>
        <v>2</v>
      </c>
      <c r="F154" s="215">
        <f t="shared" si="10"/>
        <v>0.3333333333333333</v>
      </c>
      <c r="G154" s="31"/>
    </row>
    <row r="155" spans="1:7" ht="12.75" customHeight="1">
      <c r="A155" s="18">
        <v>31</v>
      </c>
      <c r="B155" s="212" t="s">
        <v>250</v>
      </c>
      <c r="C155" s="196">
        <v>2</v>
      </c>
      <c r="D155" s="196">
        <v>2</v>
      </c>
      <c r="E155" s="196">
        <f t="shared" si="9"/>
        <v>0</v>
      </c>
      <c r="F155" s="146">
        <f t="shared" si="10"/>
        <v>0</v>
      </c>
      <c r="G155" s="31"/>
    </row>
    <row r="156" spans="1:7" ht="12.75" customHeight="1">
      <c r="A156" s="18">
        <v>32</v>
      </c>
      <c r="B156" s="212" t="s">
        <v>251</v>
      </c>
      <c r="C156" s="196">
        <v>1</v>
      </c>
      <c r="D156" s="196">
        <v>1</v>
      </c>
      <c r="E156" s="196">
        <f t="shared" si="9"/>
        <v>0</v>
      </c>
      <c r="F156" s="215">
        <f t="shared" si="10"/>
        <v>0</v>
      </c>
      <c r="G156" s="31"/>
    </row>
    <row r="157" spans="1:7" ht="12.75" customHeight="1">
      <c r="A157" s="18">
        <v>33</v>
      </c>
      <c r="B157" s="212" t="s">
        <v>252</v>
      </c>
      <c r="C157" s="196">
        <v>1</v>
      </c>
      <c r="D157" s="196">
        <v>0</v>
      </c>
      <c r="E157" s="196">
        <f t="shared" si="9"/>
        <v>1</v>
      </c>
      <c r="F157" s="146">
        <f t="shared" si="10"/>
        <v>1</v>
      </c>
      <c r="G157" s="31"/>
    </row>
    <row r="158" spans="1:7" ht="12.75" customHeight="1">
      <c r="A158" s="18">
        <v>34</v>
      </c>
      <c r="B158" s="212" t="s">
        <v>253</v>
      </c>
      <c r="C158" s="196">
        <v>4</v>
      </c>
      <c r="D158" s="196">
        <v>4</v>
      </c>
      <c r="E158" s="196">
        <f t="shared" si="9"/>
        <v>0</v>
      </c>
      <c r="F158" s="215">
        <f t="shared" si="10"/>
        <v>0</v>
      </c>
      <c r="G158" s="31"/>
    </row>
    <row r="159" spans="1:7" ht="12.75" customHeight="1">
      <c r="A159" s="18">
        <v>35</v>
      </c>
      <c r="B159" s="212" t="s">
        <v>254</v>
      </c>
      <c r="C159" s="196">
        <v>2</v>
      </c>
      <c r="D159" s="196">
        <v>2</v>
      </c>
      <c r="E159" s="196">
        <f t="shared" si="9"/>
        <v>0</v>
      </c>
      <c r="F159" s="146">
        <f t="shared" si="10"/>
        <v>0</v>
      </c>
      <c r="G159" s="31"/>
    </row>
    <row r="160" spans="1:7" ht="12.75" customHeight="1">
      <c r="A160" s="18">
        <v>36</v>
      </c>
      <c r="B160" s="212" t="s">
        <v>255</v>
      </c>
      <c r="C160" s="196">
        <v>3</v>
      </c>
      <c r="D160" s="196">
        <v>0</v>
      </c>
      <c r="E160" s="196">
        <f t="shared" si="9"/>
        <v>3</v>
      </c>
      <c r="F160" s="215">
        <f t="shared" si="10"/>
        <v>1</v>
      </c>
      <c r="G160" s="31"/>
    </row>
    <row r="161" spans="1:7" ht="12.75" customHeight="1">
      <c r="A161" s="18">
        <v>37</v>
      </c>
      <c r="B161" s="212" t="s">
        <v>256</v>
      </c>
      <c r="C161" s="196">
        <v>13</v>
      </c>
      <c r="D161" s="196">
        <v>13</v>
      </c>
      <c r="E161" s="196">
        <f t="shared" si="7"/>
        <v>0</v>
      </c>
      <c r="F161" s="215">
        <f t="shared" si="8"/>
        <v>0</v>
      </c>
      <c r="G161" s="31"/>
    </row>
    <row r="162" spans="1:7" ht="12.75" customHeight="1">
      <c r="A162" s="18">
        <v>38</v>
      </c>
      <c r="B162" s="212" t="s">
        <v>257</v>
      </c>
      <c r="C162" s="196">
        <v>12</v>
      </c>
      <c r="D162" s="196">
        <v>12</v>
      </c>
      <c r="E162" s="196">
        <f t="shared" si="7"/>
        <v>0</v>
      </c>
      <c r="F162" s="215">
        <f t="shared" si="8"/>
        <v>0</v>
      </c>
      <c r="G162" s="31"/>
    </row>
    <row r="163" spans="1:7" ht="17.25" customHeight="1">
      <c r="A163" s="34"/>
      <c r="B163" s="1" t="s">
        <v>27</v>
      </c>
      <c r="C163" s="43">
        <v>319</v>
      </c>
      <c r="D163" s="43">
        <v>289</v>
      </c>
      <c r="E163" s="225">
        <f>C163-D163</f>
        <v>30</v>
      </c>
      <c r="F163" s="145">
        <f>E163/C163</f>
        <v>0.09404388714733543</v>
      </c>
      <c r="G163" s="31"/>
    </row>
    <row r="164" spans="1:7" ht="12.75" customHeight="1">
      <c r="A164" s="40"/>
      <c r="B164" s="2"/>
      <c r="C164" s="37"/>
      <c r="D164" s="37"/>
      <c r="E164" s="41"/>
      <c r="F164" s="42"/>
      <c r="G164" s="31"/>
    </row>
    <row r="165" spans="1:7" ht="12.75" customHeight="1">
      <c r="A165" s="40"/>
      <c r="B165" s="2"/>
      <c r="C165" s="37"/>
      <c r="D165" s="37"/>
      <c r="E165" s="41"/>
      <c r="F165" s="42"/>
      <c r="G165" s="31"/>
    </row>
    <row r="166" spans="1:7" ht="12.75" customHeight="1">
      <c r="A166" s="321" t="s">
        <v>148</v>
      </c>
      <c r="B166" s="321"/>
      <c r="C166" s="321"/>
      <c r="D166" s="321"/>
      <c r="E166" s="321"/>
      <c r="F166" s="321"/>
      <c r="G166" s="321"/>
    </row>
    <row r="167" spans="1:7" ht="64.5" customHeight="1">
      <c r="A167" s="16" t="s">
        <v>20</v>
      </c>
      <c r="B167" s="16" t="s">
        <v>21</v>
      </c>
      <c r="C167" s="16" t="s">
        <v>150</v>
      </c>
      <c r="D167" s="133" t="s">
        <v>99</v>
      </c>
      <c r="E167" s="29" t="s">
        <v>6</v>
      </c>
      <c r="F167" s="16" t="s">
        <v>28</v>
      </c>
      <c r="G167" s="31"/>
    </row>
    <row r="168" spans="1:7" ht="12.75" customHeight="1">
      <c r="A168" s="16">
        <v>1</v>
      </c>
      <c r="B168" s="16">
        <v>2</v>
      </c>
      <c r="C168" s="16">
        <v>3</v>
      </c>
      <c r="D168" s="16">
        <v>4</v>
      </c>
      <c r="E168" s="16" t="s">
        <v>29</v>
      </c>
      <c r="F168" s="16">
        <v>6</v>
      </c>
      <c r="G168" s="31"/>
    </row>
    <row r="169" spans="1:8" ht="12.75" customHeight="1">
      <c r="A169" s="196">
        <v>1</v>
      </c>
      <c r="B169" s="212" t="s">
        <v>220</v>
      </c>
      <c r="C169" s="196">
        <v>477379</v>
      </c>
      <c r="D169" s="265">
        <v>304377.4988268419</v>
      </c>
      <c r="E169" s="265">
        <f aca="true" t="shared" si="11" ref="E169:E207">D169-C169</f>
        <v>-173001.50117315812</v>
      </c>
      <c r="F169" s="215">
        <f aca="true" t="shared" si="12" ref="F169:F207">E169/C169</f>
        <v>-0.3623986416938284</v>
      </c>
      <c r="G169" s="266"/>
      <c r="H169" s="198"/>
    </row>
    <row r="170" spans="1:8" ht="12.75" customHeight="1">
      <c r="A170" s="196">
        <v>2</v>
      </c>
      <c r="B170" s="212" t="s">
        <v>221</v>
      </c>
      <c r="C170" s="196">
        <v>310784</v>
      </c>
      <c r="D170" s="265">
        <v>193945.1272309595</v>
      </c>
      <c r="E170" s="265">
        <f t="shared" si="11"/>
        <v>-116838.87276904049</v>
      </c>
      <c r="F170" s="215">
        <f t="shared" si="12"/>
        <v>-0.37594880292756544</v>
      </c>
      <c r="G170" s="266"/>
      <c r="H170" s="198"/>
    </row>
    <row r="171" spans="1:8" ht="12.75" customHeight="1">
      <c r="A171" s="196">
        <v>3</v>
      </c>
      <c r="B171" s="212" t="s">
        <v>222</v>
      </c>
      <c r="C171" s="196">
        <v>294359</v>
      </c>
      <c r="D171" s="265">
        <v>173232.15294592414</v>
      </c>
      <c r="E171" s="265">
        <f t="shared" si="11"/>
        <v>-121126.84705407586</v>
      </c>
      <c r="F171" s="215">
        <f t="shared" si="12"/>
        <v>-0.4114936083288632</v>
      </c>
      <c r="G171" s="266"/>
      <c r="H171" s="198"/>
    </row>
    <row r="172" spans="1:8" ht="12.75" customHeight="1">
      <c r="A172" s="196">
        <v>4</v>
      </c>
      <c r="B172" s="212" t="s">
        <v>223</v>
      </c>
      <c r="C172" s="196">
        <v>186226</v>
      </c>
      <c r="D172" s="265">
        <v>120075.0985890807</v>
      </c>
      <c r="E172" s="265">
        <f t="shared" si="11"/>
        <v>-66150.9014109193</v>
      </c>
      <c r="F172" s="215">
        <f t="shared" si="12"/>
        <v>-0.35521839813409134</v>
      </c>
      <c r="G172" s="266"/>
      <c r="H172" s="198"/>
    </row>
    <row r="173" spans="1:8" ht="12.75" customHeight="1">
      <c r="A173" s="196">
        <v>5</v>
      </c>
      <c r="B173" s="212" t="s">
        <v>224</v>
      </c>
      <c r="C173" s="196">
        <v>325823</v>
      </c>
      <c r="D173" s="265">
        <v>201068.48655158572</v>
      </c>
      <c r="E173" s="265">
        <f t="shared" si="11"/>
        <v>-124754.51344841428</v>
      </c>
      <c r="F173" s="215">
        <f t="shared" si="12"/>
        <v>-0.3828904449606513</v>
      </c>
      <c r="G173" s="266"/>
      <c r="H173" s="198"/>
    </row>
    <row r="174" spans="1:8" ht="12.75" customHeight="1">
      <c r="A174" s="196">
        <v>6</v>
      </c>
      <c r="B174" s="212" t="s">
        <v>225</v>
      </c>
      <c r="C174" s="196">
        <v>178886</v>
      </c>
      <c r="D174" s="265">
        <v>122592.0995909031</v>
      </c>
      <c r="E174" s="265">
        <f t="shared" si="11"/>
        <v>-56293.900409096896</v>
      </c>
      <c r="F174" s="215">
        <f t="shared" si="12"/>
        <v>-0.31469148177664485</v>
      </c>
      <c r="G174" s="266"/>
      <c r="H174" s="198"/>
    </row>
    <row r="175" spans="1:8" ht="12.75" customHeight="1">
      <c r="A175" s="196">
        <v>7</v>
      </c>
      <c r="B175" s="212" t="s">
        <v>226</v>
      </c>
      <c r="C175" s="196">
        <v>521110</v>
      </c>
      <c r="D175" s="265">
        <v>303675.8800287356</v>
      </c>
      <c r="E175" s="265">
        <f t="shared" si="11"/>
        <v>-217434.1199712644</v>
      </c>
      <c r="F175" s="215">
        <f t="shared" si="12"/>
        <v>-0.4172518661535269</v>
      </c>
      <c r="G175" s="266"/>
      <c r="H175" s="198"/>
    </row>
    <row r="176" spans="1:8" ht="12.75" customHeight="1">
      <c r="A176" s="196">
        <v>8</v>
      </c>
      <c r="B176" s="212" t="s">
        <v>227</v>
      </c>
      <c r="C176" s="196">
        <v>119235</v>
      </c>
      <c r="D176" s="265">
        <v>71077.31997731999</v>
      </c>
      <c r="E176" s="265">
        <f t="shared" si="11"/>
        <v>-48157.68002268001</v>
      </c>
      <c r="F176" s="215">
        <f t="shared" si="12"/>
        <v>-0.40388879123311117</v>
      </c>
      <c r="G176" s="266"/>
      <c r="H176" s="198"/>
    </row>
    <row r="177" spans="1:8" ht="12.75" customHeight="1">
      <c r="A177" s="196">
        <v>9</v>
      </c>
      <c r="B177" s="212" t="s">
        <v>228</v>
      </c>
      <c r="C177" s="196">
        <v>91518</v>
      </c>
      <c r="D177" s="265">
        <v>49671.48462162893</v>
      </c>
      <c r="E177" s="265">
        <f t="shared" si="11"/>
        <v>-41846.51537837107</v>
      </c>
      <c r="F177" s="215">
        <f t="shared" si="12"/>
        <v>-0.4572490152578845</v>
      </c>
      <c r="G177" s="266"/>
      <c r="H177" s="198"/>
    </row>
    <row r="178" spans="1:8" ht="12.75" customHeight="1">
      <c r="A178" s="196">
        <v>10</v>
      </c>
      <c r="B178" s="212" t="s">
        <v>229</v>
      </c>
      <c r="C178" s="196">
        <v>272817</v>
      </c>
      <c r="D178" s="265">
        <v>170093.06430023303</v>
      </c>
      <c r="E178" s="265">
        <f t="shared" si="11"/>
        <v>-102723.93569976697</v>
      </c>
      <c r="F178" s="215">
        <f t="shared" si="12"/>
        <v>-0.3765305523474232</v>
      </c>
      <c r="G178" s="266"/>
      <c r="H178" s="198"/>
    </row>
    <row r="179" spans="1:8" ht="12.75" customHeight="1">
      <c r="A179" s="196">
        <v>11</v>
      </c>
      <c r="B179" s="212" t="s">
        <v>230</v>
      </c>
      <c r="C179" s="196">
        <v>342646</v>
      </c>
      <c r="D179" s="265">
        <v>197935.5239707717</v>
      </c>
      <c r="E179" s="265">
        <f t="shared" si="11"/>
        <v>-144710.4760292283</v>
      </c>
      <c r="F179" s="215">
        <f t="shared" si="12"/>
        <v>-0.4223323080649659</v>
      </c>
      <c r="G179" s="266"/>
      <c r="H179" s="198"/>
    </row>
    <row r="180" spans="1:8" ht="12.75" customHeight="1">
      <c r="A180" s="196">
        <v>12</v>
      </c>
      <c r="B180" s="212" t="s">
        <v>231</v>
      </c>
      <c r="C180" s="196">
        <v>504641</v>
      </c>
      <c r="D180" s="265">
        <v>320664.78540047316</v>
      </c>
      <c r="E180" s="265">
        <f t="shared" si="11"/>
        <v>-183976.21459952684</v>
      </c>
      <c r="F180" s="215">
        <f t="shared" si="12"/>
        <v>-0.36456850434175353</v>
      </c>
      <c r="G180" s="266"/>
      <c r="H180" s="198"/>
    </row>
    <row r="181" spans="1:8" ht="12.75" customHeight="1">
      <c r="A181" s="196">
        <v>13</v>
      </c>
      <c r="B181" s="212" t="s">
        <v>232</v>
      </c>
      <c r="C181" s="196">
        <v>307133</v>
      </c>
      <c r="D181" s="265">
        <v>205929.8164922326</v>
      </c>
      <c r="E181" s="265">
        <f t="shared" si="11"/>
        <v>-101203.18350776739</v>
      </c>
      <c r="F181" s="215">
        <f t="shared" si="12"/>
        <v>-0.32950931195204486</v>
      </c>
      <c r="G181" s="266"/>
      <c r="H181" s="198"/>
    </row>
    <row r="182" spans="1:8" ht="12.75" customHeight="1">
      <c r="A182" s="196">
        <v>14</v>
      </c>
      <c r="B182" s="212" t="s">
        <v>233</v>
      </c>
      <c r="C182" s="196">
        <v>300820</v>
      </c>
      <c r="D182" s="265">
        <v>194188.9126575941</v>
      </c>
      <c r="E182" s="265">
        <f t="shared" si="11"/>
        <v>-106631.0873424059</v>
      </c>
      <c r="F182" s="215">
        <f t="shared" si="12"/>
        <v>-0.35446807839374345</v>
      </c>
      <c r="G182" s="266"/>
      <c r="H182" s="198"/>
    </row>
    <row r="183" spans="1:8" ht="12.75" customHeight="1">
      <c r="A183" s="196">
        <v>15</v>
      </c>
      <c r="B183" s="212" t="s">
        <v>234</v>
      </c>
      <c r="C183" s="196">
        <v>538956</v>
      </c>
      <c r="D183" s="265">
        <v>348160.220139687</v>
      </c>
      <c r="E183" s="265">
        <f t="shared" si="11"/>
        <v>-190795.779860313</v>
      </c>
      <c r="F183" s="215">
        <f t="shared" si="12"/>
        <v>-0.3540099374722853</v>
      </c>
      <c r="G183" s="266"/>
      <c r="H183" s="198"/>
    </row>
    <row r="184" spans="1:8" ht="12.75" customHeight="1">
      <c r="A184" s="196">
        <v>16</v>
      </c>
      <c r="B184" s="212" t="s">
        <v>235</v>
      </c>
      <c r="C184" s="196">
        <v>513238</v>
      </c>
      <c r="D184" s="265">
        <v>299854.23354156653</v>
      </c>
      <c r="E184" s="265">
        <f t="shared" si="11"/>
        <v>-213383.76645843347</v>
      </c>
      <c r="F184" s="215">
        <f t="shared" si="12"/>
        <v>-0.415759874480131</v>
      </c>
      <c r="G184" s="266"/>
      <c r="H184" s="198"/>
    </row>
    <row r="185" spans="1:8" ht="12.75" customHeight="1">
      <c r="A185" s="196">
        <v>17</v>
      </c>
      <c r="B185" s="212" t="s">
        <v>236</v>
      </c>
      <c r="C185" s="196">
        <v>147342</v>
      </c>
      <c r="D185" s="265">
        <v>65092.69980455338</v>
      </c>
      <c r="E185" s="265">
        <f t="shared" si="11"/>
        <v>-82249.30019544662</v>
      </c>
      <c r="F185" s="215">
        <f t="shared" si="12"/>
        <v>-0.5582203322572424</v>
      </c>
      <c r="G185" s="266"/>
      <c r="H185" s="198"/>
    </row>
    <row r="186" spans="1:8" ht="12.75" customHeight="1">
      <c r="A186" s="196">
        <v>18</v>
      </c>
      <c r="B186" s="212" t="s">
        <v>237</v>
      </c>
      <c r="C186" s="196">
        <v>370484</v>
      </c>
      <c r="D186" s="265">
        <v>204999.563913873</v>
      </c>
      <c r="E186" s="265">
        <f t="shared" si="11"/>
        <v>-165484.436086127</v>
      </c>
      <c r="F186" s="215">
        <f t="shared" si="12"/>
        <v>-0.4466709387885226</v>
      </c>
      <c r="G186" s="266"/>
      <c r="H186" s="198"/>
    </row>
    <row r="187" spans="1:8" ht="12.75" customHeight="1">
      <c r="A187" s="196">
        <v>19</v>
      </c>
      <c r="B187" s="212" t="s">
        <v>238</v>
      </c>
      <c r="C187" s="196">
        <v>705385</v>
      </c>
      <c r="D187" s="265">
        <v>468740.44666148006</v>
      </c>
      <c r="E187" s="265">
        <f t="shared" si="11"/>
        <v>-236644.55333851994</v>
      </c>
      <c r="F187" s="215">
        <f t="shared" si="12"/>
        <v>-0.3354828261708428</v>
      </c>
      <c r="G187" s="266"/>
      <c r="H187" s="198"/>
    </row>
    <row r="188" spans="1:8" s="229" customFormat="1" ht="12.75" customHeight="1">
      <c r="A188" s="196">
        <v>20</v>
      </c>
      <c r="B188" s="212" t="s">
        <v>239</v>
      </c>
      <c r="C188" s="196">
        <v>512009</v>
      </c>
      <c r="D188" s="265">
        <v>364081.65893637144</v>
      </c>
      <c r="E188" s="265">
        <f t="shared" si="11"/>
        <v>-147927.34106362856</v>
      </c>
      <c r="F188" s="215">
        <f t="shared" si="12"/>
        <v>-0.2889155094219605</v>
      </c>
      <c r="G188" s="266"/>
      <c r="H188" s="198"/>
    </row>
    <row r="189" spans="1:8" ht="12.75" customHeight="1">
      <c r="A189" s="196">
        <v>21</v>
      </c>
      <c r="B189" s="212" t="s">
        <v>240</v>
      </c>
      <c r="C189" s="196">
        <v>472407</v>
      </c>
      <c r="D189" s="265">
        <v>309840.0194884287</v>
      </c>
      <c r="E189" s="265">
        <f t="shared" si="11"/>
        <v>-162566.98051157128</v>
      </c>
      <c r="F189" s="215">
        <f t="shared" si="12"/>
        <v>-0.344124834118824</v>
      </c>
      <c r="G189" s="266"/>
      <c r="H189" s="198"/>
    </row>
    <row r="190" spans="1:8" ht="12.75" customHeight="1">
      <c r="A190" s="196">
        <v>22</v>
      </c>
      <c r="B190" s="212" t="s">
        <v>241</v>
      </c>
      <c r="C190" s="196">
        <v>653348</v>
      </c>
      <c r="D190" s="265">
        <v>402037.39322681143</v>
      </c>
      <c r="E190" s="265">
        <f t="shared" si="11"/>
        <v>-251310.60677318857</v>
      </c>
      <c r="F190" s="215">
        <f t="shared" si="12"/>
        <v>-0.3846504569895195</v>
      </c>
      <c r="G190" s="266"/>
      <c r="H190" s="198"/>
    </row>
    <row r="191" spans="1:8" ht="12.75" customHeight="1">
      <c r="A191" s="196">
        <v>23</v>
      </c>
      <c r="B191" s="212" t="s">
        <v>242</v>
      </c>
      <c r="C191" s="196">
        <v>476110</v>
      </c>
      <c r="D191" s="265">
        <v>302484.68247964047</v>
      </c>
      <c r="E191" s="265">
        <f t="shared" si="11"/>
        <v>-173625.31752035953</v>
      </c>
      <c r="F191" s="215">
        <f t="shared" si="12"/>
        <v>-0.36467479683341986</v>
      </c>
      <c r="G191" s="266"/>
      <c r="H191" s="198"/>
    </row>
    <row r="192" spans="1:8" ht="12.75" customHeight="1">
      <c r="A192" s="196">
        <v>24</v>
      </c>
      <c r="B192" s="212" t="s">
        <v>243</v>
      </c>
      <c r="C192" s="196">
        <v>477208</v>
      </c>
      <c r="D192" s="265">
        <v>273885.64167059684</v>
      </c>
      <c r="E192" s="265">
        <f t="shared" si="11"/>
        <v>-203322.35832940316</v>
      </c>
      <c r="F192" s="215">
        <f t="shared" si="12"/>
        <v>-0.42606653352291485</v>
      </c>
      <c r="G192" s="266"/>
      <c r="H192" s="198"/>
    </row>
    <row r="193" spans="1:8" ht="12.75" customHeight="1">
      <c r="A193" s="196">
        <v>25</v>
      </c>
      <c r="B193" s="212" t="s">
        <v>244</v>
      </c>
      <c r="C193" s="196">
        <v>264110</v>
      </c>
      <c r="D193" s="265">
        <v>148041.62355375788</v>
      </c>
      <c r="E193" s="265">
        <f t="shared" si="11"/>
        <v>-116068.37644624212</v>
      </c>
      <c r="F193" s="215">
        <f t="shared" si="12"/>
        <v>-0.43946982865564393</v>
      </c>
      <c r="G193" s="266"/>
      <c r="H193" s="198"/>
    </row>
    <row r="194" spans="1:8" ht="12.75" customHeight="1">
      <c r="A194" s="196">
        <v>26</v>
      </c>
      <c r="B194" s="212" t="s">
        <v>245</v>
      </c>
      <c r="C194" s="196">
        <v>404018</v>
      </c>
      <c r="D194" s="265">
        <v>231516.61949838977</v>
      </c>
      <c r="E194" s="265">
        <f t="shared" si="11"/>
        <v>-172501.38050161023</v>
      </c>
      <c r="F194" s="215">
        <f t="shared" si="12"/>
        <v>-0.4269645919281077</v>
      </c>
      <c r="G194" s="266"/>
      <c r="H194" s="198"/>
    </row>
    <row r="195" spans="1:8" ht="12.75" customHeight="1">
      <c r="A195" s="196">
        <v>27</v>
      </c>
      <c r="B195" s="212" t="s">
        <v>246</v>
      </c>
      <c r="C195" s="196">
        <v>618028</v>
      </c>
      <c r="D195" s="265">
        <v>257598.17971539192</v>
      </c>
      <c r="E195" s="265">
        <f t="shared" si="11"/>
        <v>-360429.82028460805</v>
      </c>
      <c r="F195" s="215">
        <f t="shared" si="12"/>
        <v>-0.5831933509235958</v>
      </c>
      <c r="G195" s="266"/>
      <c r="H195" s="198"/>
    </row>
    <row r="196" spans="1:8" ht="12.75" customHeight="1">
      <c r="A196" s="196">
        <v>28</v>
      </c>
      <c r="B196" s="212" t="s">
        <v>247</v>
      </c>
      <c r="C196" s="196">
        <v>367728</v>
      </c>
      <c r="D196" s="265">
        <v>226960.93318995746</v>
      </c>
      <c r="E196" s="265">
        <f t="shared" si="11"/>
        <v>-140767.06681004254</v>
      </c>
      <c r="F196" s="215">
        <f t="shared" si="12"/>
        <v>-0.38280214400329193</v>
      </c>
      <c r="G196" s="266"/>
      <c r="H196" s="198"/>
    </row>
    <row r="197" spans="1:8" ht="12.75" customHeight="1">
      <c r="A197" s="196">
        <v>29</v>
      </c>
      <c r="B197" s="212" t="s">
        <v>248</v>
      </c>
      <c r="C197" s="196">
        <v>240550</v>
      </c>
      <c r="D197" s="265">
        <v>148322.9490359925</v>
      </c>
      <c r="E197" s="265">
        <f t="shared" si="11"/>
        <v>-92227.0509640075</v>
      </c>
      <c r="F197" s="215">
        <f t="shared" si="12"/>
        <v>-0.3834007522926938</v>
      </c>
      <c r="G197" s="266"/>
      <c r="H197" s="198"/>
    </row>
    <row r="198" spans="1:8" ht="12.75" customHeight="1">
      <c r="A198" s="196">
        <v>30</v>
      </c>
      <c r="B198" s="212" t="s">
        <v>249</v>
      </c>
      <c r="C198" s="196">
        <v>144777</v>
      </c>
      <c r="D198" s="265">
        <v>94405.4289782841</v>
      </c>
      <c r="E198" s="265">
        <f aca="true" t="shared" si="13" ref="E198:E204">D198-C198</f>
        <v>-50371.57102171591</v>
      </c>
      <c r="F198" s="215">
        <f aca="true" t="shared" si="14" ref="F198:F204">E198/C198</f>
        <v>-0.34792522998622644</v>
      </c>
      <c r="G198" s="266"/>
      <c r="H198" s="198"/>
    </row>
    <row r="199" spans="1:8" ht="12.75" customHeight="1">
      <c r="A199" s="196">
        <v>31</v>
      </c>
      <c r="B199" s="212" t="s">
        <v>250</v>
      </c>
      <c r="C199" s="196">
        <v>74459</v>
      </c>
      <c r="D199" s="265">
        <v>47170.69771468144</v>
      </c>
      <c r="E199" s="265">
        <f t="shared" si="13"/>
        <v>-27288.30228531856</v>
      </c>
      <c r="F199" s="215">
        <f t="shared" si="14"/>
        <v>-0.36648762789345224</v>
      </c>
      <c r="G199" s="266"/>
      <c r="H199" s="198"/>
    </row>
    <row r="200" spans="1:8" ht="12.75" customHeight="1">
      <c r="A200" s="196">
        <v>32</v>
      </c>
      <c r="B200" s="212" t="s">
        <v>251</v>
      </c>
      <c r="C200" s="196">
        <v>142980</v>
      </c>
      <c r="D200" s="265">
        <v>83316.85358060272</v>
      </c>
      <c r="E200" s="265">
        <f t="shared" si="13"/>
        <v>-59663.14641939728</v>
      </c>
      <c r="F200" s="215">
        <f t="shared" si="14"/>
        <v>-0.41728316141696237</v>
      </c>
      <c r="G200" s="266"/>
      <c r="H200" s="198"/>
    </row>
    <row r="201" spans="1:8" ht="12.75" customHeight="1">
      <c r="A201" s="196">
        <v>33</v>
      </c>
      <c r="B201" s="212" t="s">
        <v>252</v>
      </c>
      <c r="C201" s="196">
        <v>278263</v>
      </c>
      <c r="D201" s="265">
        <v>167172.26931782876</v>
      </c>
      <c r="E201" s="265">
        <f t="shared" si="13"/>
        <v>-111090.73068217124</v>
      </c>
      <c r="F201" s="215">
        <f t="shared" si="14"/>
        <v>-0.3992292567900556</v>
      </c>
      <c r="G201" s="266"/>
      <c r="H201" s="198"/>
    </row>
    <row r="202" spans="1:8" ht="12.75" customHeight="1">
      <c r="A202" s="196">
        <v>34</v>
      </c>
      <c r="B202" s="212" t="s">
        <v>253</v>
      </c>
      <c r="C202" s="196">
        <v>225946</v>
      </c>
      <c r="D202" s="265">
        <v>147263.5882942839</v>
      </c>
      <c r="E202" s="265">
        <f t="shared" si="13"/>
        <v>-78682.4117057161</v>
      </c>
      <c r="F202" s="215">
        <f t="shared" si="14"/>
        <v>-0.34823547089001844</v>
      </c>
      <c r="G202" s="266"/>
      <c r="H202" s="198"/>
    </row>
    <row r="203" spans="1:8" ht="12.75" customHeight="1">
      <c r="A203" s="196">
        <v>35</v>
      </c>
      <c r="B203" s="212" t="s">
        <v>254</v>
      </c>
      <c r="C203" s="196">
        <v>351056</v>
      </c>
      <c r="D203" s="265">
        <v>226785.27622059316</v>
      </c>
      <c r="E203" s="265">
        <f t="shared" si="13"/>
        <v>-124270.72377940684</v>
      </c>
      <c r="F203" s="215">
        <f t="shared" si="14"/>
        <v>-0.3539911688716525</v>
      </c>
      <c r="G203" s="266"/>
      <c r="H203" s="198" t="s">
        <v>12</v>
      </c>
    </row>
    <row r="204" spans="1:8" ht="12.75" customHeight="1">
      <c r="A204" s="196">
        <v>36</v>
      </c>
      <c r="B204" s="212" t="s">
        <v>255</v>
      </c>
      <c r="C204" s="196">
        <v>283376</v>
      </c>
      <c r="D204" s="265">
        <v>168189.72602739724</v>
      </c>
      <c r="E204" s="265">
        <f t="shared" si="13"/>
        <v>-115186.27397260276</v>
      </c>
      <c r="F204" s="215">
        <f t="shared" si="14"/>
        <v>-0.4064785795995524</v>
      </c>
      <c r="G204" s="266"/>
      <c r="H204" s="198"/>
    </row>
    <row r="205" spans="1:8" ht="12.75" customHeight="1">
      <c r="A205" s="196">
        <v>37</v>
      </c>
      <c r="B205" s="212" t="s">
        <v>256</v>
      </c>
      <c r="C205" s="196">
        <v>305366</v>
      </c>
      <c r="D205" s="265">
        <v>179595.20557300912</v>
      </c>
      <c r="E205" s="265">
        <f t="shared" si="11"/>
        <v>-125770.79442699088</v>
      </c>
      <c r="F205" s="215">
        <f t="shared" si="12"/>
        <v>-0.41186901759524924</v>
      </c>
      <c r="G205" s="266"/>
      <c r="H205" s="198"/>
    </row>
    <row r="206" spans="1:8" ht="12.75" customHeight="1">
      <c r="A206" s="196">
        <v>38</v>
      </c>
      <c r="B206" s="212" t="s">
        <v>257</v>
      </c>
      <c r="C206" s="196">
        <v>269551</v>
      </c>
      <c r="D206" s="265">
        <v>174125.82958866228</v>
      </c>
      <c r="E206" s="265">
        <f t="shared" si="11"/>
        <v>-95425.17041133772</v>
      </c>
      <c r="F206" s="215">
        <f t="shared" si="12"/>
        <v>-0.3540152713636296</v>
      </c>
      <c r="G206" s="266"/>
      <c r="H206" s="198"/>
    </row>
    <row r="207" spans="1:8" ht="12.75" customHeight="1">
      <c r="A207" s="34"/>
      <c r="B207" s="1" t="s">
        <v>27</v>
      </c>
      <c r="C207" s="16">
        <v>13070072</v>
      </c>
      <c r="D207" s="147">
        <v>7985912.370892019</v>
      </c>
      <c r="E207" s="147">
        <f t="shared" si="11"/>
        <v>-5084159.629107981</v>
      </c>
      <c r="F207" s="145">
        <f t="shared" si="12"/>
        <v>-0.38899247296479933</v>
      </c>
      <c r="G207" s="31"/>
      <c r="H207" s="10" t="s">
        <v>12</v>
      </c>
    </row>
    <row r="208" spans="1:7" ht="12.75" customHeight="1">
      <c r="A208" s="25"/>
      <c r="B208" s="36"/>
      <c r="C208" s="37"/>
      <c r="D208" s="37"/>
      <c r="E208" s="37"/>
      <c r="F208" s="38"/>
      <c r="G208" s="31"/>
    </row>
    <row r="209" spans="1:7" ht="15.75" customHeight="1">
      <c r="A209" s="320" t="s">
        <v>149</v>
      </c>
      <c r="B209" s="320"/>
      <c r="C209" s="320"/>
      <c r="D209" s="320"/>
      <c r="E209" s="320"/>
      <c r="F209" s="320"/>
      <c r="G209" s="31"/>
    </row>
    <row r="210" spans="1:7" ht="75.75" customHeight="1">
      <c r="A210" s="16" t="s">
        <v>20</v>
      </c>
      <c r="B210" s="16" t="s">
        <v>21</v>
      </c>
      <c r="C210" s="16" t="s">
        <v>150</v>
      </c>
      <c r="D210" s="16" t="s">
        <v>99</v>
      </c>
      <c r="E210" s="29" t="s">
        <v>6</v>
      </c>
      <c r="F210" s="16" t="s">
        <v>28</v>
      </c>
      <c r="G210" s="31"/>
    </row>
    <row r="211" spans="1:7" ht="12.75" customHeight="1">
      <c r="A211" s="16">
        <v>1</v>
      </c>
      <c r="B211" s="16">
        <v>2</v>
      </c>
      <c r="C211" s="16">
        <v>3</v>
      </c>
      <c r="D211" s="16">
        <v>4</v>
      </c>
      <c r="E211" s="16" t="s">
        <v>29</v>
      </c>
      <c r="F211" s="16">
        <v>6</v>
      </c>
      <c r="G211" s="31"/>
    </row>
    <row r="212" spans="1:7" ht="12.75" customHeight="1">
      <c r="A212" s="196">
        <v>1</v>
      </c>
      <c r="B212" s="212" t="s">
        <v>220</v>
      </c>
      <c r="C212" s="196">
        <v>252088</v>
      </c>
      <c r="D212" s="265">
        <v>144715.31946234583</v>
      </c>
      <c r="E212" s="265">
        <f aca="true" t="shared" si="15" ref="E212:E250">D212-C212</f>
        <v>-107372.68053765417</v>
      </c>
      <c r="F212" s="215">
        <f aca="true" t="shared" si="16" ref="F212:F250">E212/C212</f>
        <v>-0.4259333270034836</v>
      </c>
      <c r="G212" s="31"/>
    </row>
    <row r="213" spans="1:7" ht="12.75" customHeight="1">
      <c r="A213" s="196">
        <v>2</v>
      </c>
      <c r="B213" s="212" t="s">
        <v>221</v>
      </c>
      <c r="C213" s="196">
        <v>153422</v>
      </c>
      <c r="D213" s="265">
        <v>93147.50873922162</v>
      </c>
      <c r="E213" s="265">
        <f t="shared" si="15"/>
        <v>-60274.49126077838</v>
      </c>
      <c r="F213" s="215">
        <f t="shared" si="16"/>
        <v>-0.39286732841951205</v>
      </c>
      <c r="G213" s="31"/>
    </row>
    <row r="214" spans="1:7" ht="12.75" customHeight="1">
      <c r="A214" s="196">
        <v>3</v>
      </c>
      <c r="B214" s="212" t="s">
        <v>222</v>
      </c>
      <c r="C214" s="196">
        <v>165259</v>
      </c>
      <c r="D214" s="265">
        <v>86601.16245277534</v>
      </c>
      <c r="E214" s="265">
        <f t="shared" si="15"/>
        <v>-78657.83754722466</v>
      </c>
      <c r="F214" s="215">
        <f t="shared" si="16"/>
        <v>-0.47596704292791714</v>
      </c>
      <c r="G214" s="31"/>
    </row>
    <row r="215" spans="1:7" ht="12.75" customHeight="1">
      <c r="A215" s="196">
        <v>4</v>
      </c>
      <c r="B215" s="212" t="s">
        <v>223</v>
      </c>
      <c r="C215" s="196">
        <v>108326</v>
      </c>
      <c r="D215" s="265">
        <v>64858.949208921484</v>
      </c>
      <c r="E215" s="265">
        <f t="shared" si="15"/>
        <v>-43467.050791078516</v>
      </c>
      <c r="F215" s="215">
        <f t="shared" si="16"/>
        <v>-0.40126147730995804</v>
      </c>
      <c r="G215" s="31"/>
    </row>
    <row r="216" spans="1:7" ht="12.75" customHeight="1">
      <c r="A216" s="196">
        <v>5</v>
      </c>
      <c r="B216" s="212" t="s">
        <v>224</v>
      </c>
      <c r="C216" s="196">
        <v>191847</v>
      </c>
      <c r="D216" s="265">
        <v>108579.13685152057</v>
      </c>
      <c r="E216" s="265">
        <f t="shared" si="15"/>
        <v>-83267.86314847943</v>
      </c>
      <c r="F216" s="215">
        <f t="shared" si="16"/>
        <v>-0.43403265700521476</v>
      </c>
      <c r="G216" s="31"/>
    </row>
    <row r="217" spans="1:7" ht="12.75" customHeight="1">
      <c r="A217" s="196">
        <v>6</v>
      </c>
      <c r="B217" s="212" t="s">
        <v>225</v>
      </c>
      <c r="C217" s="196">
        <v>110964</v>
      </c>
      <c r="D217" s="265">
        <v>67795.58433521923</v>
      </c>
      <c r="E217" s="265">
        <f t="shared" si="15"/>
        <v>-43168.41566478077</v>
      </c>
      <c r="F217" s="215">
        <f t="shared" si="16"/>
        <v>-0.3890308177857753</v>
      </c>
      <c r="G217" s="31"/>
    </row>
    <row r="218" spans="1:7" ht="12.75" customHeight="1">
      <c r="A218" s="196">
        <v>7</v>
      </c>
      <c r="B218" s="212" t="s">
        <v>226</v>
      </c>
      <c r="C218" s="196">
        <v>244303</v>
      </c>
      <c r="D218" s="265">
        <v>126296.89808633734</v>
      </c>
      <c r="E218" s="265">
        <f t="shared" si="15"/>
        <v>-118006.10191366266</v>
      </c>
      <c r="F218" s="215">
        <f t="shared" si="16"/>
        <v>-0.483031734827909</v>
      </c>
      <c r="G218" s="31"/>
    </row>
    <row r="219" spans="1:7" ht="12.75" customHeight="1">
      <c r="A219" s="196">
        <v>8</v>
      </c>
      <c r="B219" s="212" t="s">
        <v>227</v>
      </c>
      <c r="C219" s="196">
        <v>66537</v>
      </c>
      <c r="D219" s="265">
        <v>34340.213373262835</v>
      </c>
      <c r="E219" s="265">
        <f t="shared" si="15"/>
        <v>-32196.786626737165</v>
      </c>
      <c r="F219" s="215">
        <f t="shared" si="16"/>
        <v>-0.4838929712301</v>
      </c>
      <c r="G219" s="31"/>
    </row>
    <row r="220" spans="1:7" ht="12.75" customHeight="1">
      <c r="A220" s="196">
        <v>9</v>
      </c>
      <c r="B220" s="212" t="s">
        <v>228</v>
      </c>
      <c r="C220" s="196">
        <v>53468</v>
      </c>
      <c r="D220" s="265">
        <v>24099.72397827442</v>
      </c>
      <c r="E220" s="265">
        <f t="shared" si="15"/>
        <v>-29368.27602172558</v>
      </c>
      <c r="F220" s="215">
        <f t="shared" si="16"/>
        <v>-0.5492682730179842</v>
      </c>
      <c r="G220" s="31"/>
    </row>
    <row r="221" spans="1:7" ht="12.75" customHeight="1">
      <c r="A221" s="196">
        <v>10</v>
      </c>
      <c r="B221" s="212" t="s">
        <v>229</v>
      </c>
      <c r="C221" s="196">
        <v>138785</v>
      </c>
      <c r="D221" s="265">
        <v>71863.25128509292</v>
      </c>
      <c r="E221" s="265">
        <f t="shared" si="15"/>
        <v>-66921.74871490708</v>
      </c>
      <c r="F221" s="215">
        <f t="shared" si="16"/>
        <v>-0.4821972743085137</v>
      </c>
      <c r="G221" s="31"/>
    </row>
    <row r="222" spans="1:7" ht="12.75" customHeight="1">
      <c r="A222" s="196">
        <v>11</v>
      </c>
      <c r="B222" s="212" t="s">
        <v>230</v>
      </c>
      <c r="C222" s="196">
        <v>190002</v>
      </c>
      <c r="D222" s="265">
        <v>113150.08591842273</v>
      </c>
      <c r="E222" s="265">
        <f t="shared" si="15"/>
        <v>-76851.91408157727</v>
      </c>
      <c r="F222" s="215">
        <f t="shared" si="16"/>
        <v>-0.4044795006451367</v>
      </c>
      <c r="G222" s="31"/>
    </row>
    <row r="223" spans="1:7" ht="12.75" customHeight="1">
      <c r="A223" s="196">
        <v>12</v>
      </c>
      <c r="B223" s="212" t="s">
        <v>231</v>
      </c>
      <c r="C223" s="196">
        <v>274154</v>
      </c>
      <c r="D223" s="265">
        <v>170849.0237130763</v>
      </c>
      <c r="E223" s="265">
        <f t="shared" si="15"/>
        <v>-103304.97628692369</v>
      </c>
      <c r="F223" s="215">
        <f t="shared" si="16"/>
        <v>-0.37681367511297914</v>
      </c>
      <c r="G223" s="31"/>
    </row>
    <row r="224" spans="1:7" ht="12.75" customHeight="1">
      <c r="A224" s="196">
        <v>13</v>
      </c>
      <c r="B224" s="212" t="s">
        <v>232</v>
      </c>
      <c r="C224" s="196">
        <v>185559</v>
      </c>
      <c r="D224" s="265">
        <v>117198.71882240697</v>
      </c>
      <c r="E224" s="265">
        <f t="shared" si="15"/>
        <v>-68360.28117759303</v>
      </c>
      <c r="F224" s="215">
        <f t="shared" si="16"/>
        <v>-0.3684018623596432</v>
      </c>
      <c r="G224" s="31"/>
    </row>
    <row r="225" spans="1:7" ht="12.75" customHeight="1">
      <c r="A225" s="196">
        <v>14</v>
      </c>
      <c r="B225" s="212" t="s">
        <v>233</v>
      </c>
      <c r="C225" s="196">
        <v>154626</v>
      </c>
      <c r="D225" s="265">
        <v>94970.14255895544</v>
      </c>
      <c r="E225" s="265">
        <f t="shared" si="15"/>
        <v>-59655.85744104456</v>
      </c>
      <c r="F225" s="215">
        <f t="shared" si="16"/>
        <v>-0.38580741557722864</v>
      </c>
      <c r="G225" s="31"/>
    </row>
    <row r="226" spans="1:7" ht="12.75" customHeight="1">
      <c r="A226" s="196">
        <v>15</v>
      </c>
      <c r="B226" s="212" t="s">
        <v>234</v>
      </c>
      <c r="C226" s="196">
        <v>298547</v>
      </c>
      <c r="D226" s="265">
        <v>173740.07550083654</v>
      </c>
      <c r="E226" s="265">
        <f t="shared" si="15"/>
        <v>-124806.92449916346</v>
      </c>
      <c r="F226" s="215">
        <f t="shared" si="16"/>
        <v>-0.41804782663755946</v>
      </c>
      <c r="G226" s="31"/>
    </row>
    <row r="227" spans="1:7" ht="12.75" customHeight="1">
      <c r="A227" s="196">
        <v>16</v>
      </c>
      <c r="B227" s="212" t="s">
        <v>235</v>
      </c>
      <c r="C227" s="196">
        <v>238115</v>
      </c>
      <c r="D227" s="265">
        <v>141223.10359568705</v>
      </c>
      <c r="E227" s="265">
        <f t="shared" si="15"/>
        <v>-96891.89640431295</v>
      </c>
      <c r="F227" s="215">
        <f t="shared" si="16"/>
        <v>-0.40691219118624594</v>
      </c>
      <c r="G227" s="31"/>
    </row>
    <row r="228" spans="1:7" ht="12.75" customHeight="1">
      <c r="A228" s="196">
        <v>17</v>
      </c>
      <c r="B228" s="212" t="s">
        <v>236</v>
      </c>
      <c r="C228" s="196">
        <v>59046</v>
      </c>
      <c r="D228" s="265">
        <v>30885.46869750252</v>
      </c>
      <c r="E228" s="265">
        <f t="shared" si="15"/>
        <v>-28160.53130249748</v>
      </c>
      <c r="F228" s="215">
        <f t="shared" si="16"/>
        <v>-0.47692530065537847</v>
      </c>
      <c r="G228" s="31"/>
    </row>
    <row r="229" spans="1:7" ht="12.75" customHeight="1">
      <c r="A229" s="196">
        <v>18</v>
      </c>
      <c r="B229" s="212" t="s">
        <v>237</v>
      </c>
      <c r="C229" s="196">
        <v>206255</v>
      </c>
      <c r="D229" s="265">
        <v>102114.99165877631</v>
      </c>
      <c r="E229" s="265">
        <f t="shared" si="15"/>
        <v>-104140.00834122369</v>
      </c>
      <c r="F229" s="215">
        <f t="shared" si="16"/>
        <v>-0.5049090123450277</v>
      </c>
      <c r="G229" s="31"/>
    </row>
    <row r="230" spans="1:7" ht="12.75" customHeight="1">
      <c r="A230" s="196">
        <v>19</v>
      </c>
      <c r="B230" s="212" t="s">
        <v>238</v>
      </c>
      <c r="C230" s="196">
        <v>325540</v>
      </c>
      <c r="D230" s="265">
        <v>201088.46712018142</v>
      </c>
      <c r="E230" s="265">
        <f t="shared" si="15"/>
        <v>-124451.53287981858</v>
      </c>
      <c r="F230" s="215">
        <f t="shared" si="16"/>
        <v>-0.3822925996185371</v>
      </c>
      <c r="G230" s="31"/>
    </row>
    <row r="231" spans="1:7" ht="12.75" customHeight="1">
      <c r="A231" s="196">
        <v>20</v>
      </c>
      <c r="B231" s="212" t="s">
        <v>239</v>
      </c>
      <c r="C231" s="196">
        <v>205050</v>
      </c>
      <c r="D231" s="265">
        <v>129692.36767385685</v>
      </c>
      <c r="E231" s="265">
        <f t="shared" si="15"/>
        <v>-75357.63232614315</v>
      </c>
      <c r="F231" s="215">
        <f t="shared" si="16"/>
        <v>-0.36750857023234895</v>
      </c>
      <c r="G231" s="31"/>
    </row>
    <row r="232" spans="1:7" ht="12.75" customHeight="1">
      <c r="A232" s="196">
        <v>21</v>
      </c>
      <c r="B232" s="212" t="s">
        <v>240</v>
      </c>
      <c r="C232" s="196">
        <v>228100</v>
      </c>
      <c r="D232" s="265">
        <v>139734.51318944845</v>
      </c>
      <c r="E232" s="265">
        <f t="shared" si="15"/>
        <v>-88365.48681055155</v>
      </c>
      <c r="F232" s="215">
        <f t="shared" si="16"/>
        <v>-0.3873980131983847</v>
      </c>
      <c r="G232" s="31"/>
    </row>
    <row r="233" spans="1:7" ht="12.75" customHeight="1">
      <c r="A233" s="196">
        <v>22</v>
      </c>
      <c r="B233" s="212" t="s">
        <v>241</v>
      </c>
      <c r="C233" s="196">
        <v>324975</v>
      </c>
      <c r="D233" s="265">
        <v>181589.9251123315</v>
      </c>
      <c r="E233" s="265">
        <f t="shared" si="15"/>
        <v>-143385.0748876685</v>
      </c>
      <c r="F233" s="215">
        <f t="shared" si="16"/>
        <v>-0.4412187857148043</v>
      </c>
      <c r="G233" s="31"/>
    </row>
    <row r="234" spans="1:7" ht="12.75" customHeight="1">
      <c r="A234" s="196">
        <v>23</v>
      </c>
      <c r="B234" s="212" t="s">
        <v>242</v>
      </c>
      <c r="C234" s="196">
        <v>265799</v>
      </c>
      <c r="D234" s="265">
        <v>148161.73380035025</v>
      </c>
      <c r="E234" s="265">
        <f t="shared" si="15"/>
        <v>-117637.26619964975</v>
      </c>
      <c r="F234" s="215">
        <f t="shared" si="16"/>
        <v>-0.44257979224771254</v>
      </c>
      <c r="G234" s="31"/>
    </row>
    <row r="235" spans="1:7" ht="12.75" customHeight="1">
      <c r="A235" s="196">
        <v>24</v>
      </c>
      <c r="B235" s="212" t="s">
        <v>243</v>
      </c>
      <c r="C235" s="196">
        <v>187865</v>
      </c>
      <c r="D235" s="265">
        <v>92310.90299277606</v>
      </c>
      <c r="E235" s="265">
        <f t="shared" si="15"/>
        <v>-95554.09700722394</v>
      </c>
      <c r="F235" s="215">
        <f t="shared" si="16"/>
        <v>-0.5086317143013543</v>
      </c>
      <c r="G235" s="31"/>
    </row>
    <row r="236" spans="1:7" ht="12.75" customHeight="1">
      <c r="A236" s="196">
        <v>25</v>
      </c>
      <c r="B236" s="212" t="s">
        <v>244</v>
      </c>
      <c r="C236" s="196">
        <v>106155</v>
      </c>
      <c r="D236" s="265">
        <v>54855.08602760446</v>
      </c>
      <c r="E236" s="265">
        <f t="shared" si="15"/>
        <v>-51299.91397239554</v>
      </c>
      <c r="F236" s="215">
        <f t="shared" si="16"/>
        <v>-0.48325480639061313</v>
      </c>
      <c r="G236" s="31"/>
    </row>
    <row r="237" spans="1:7" ht="12.75" customHeight="1">
      <c r="A237" s="196">
        <v>26</v>
      </c>
      <c r="B237" s="212" t="s">
        <v>245</v>
      </c>
      <c r="C237" s="196">
        <v>135617</v>
      </c>
      <c r="D237" s="265">
        <v>65518.959107806695</v>
      </c>
      <c r="E237" s="265">
        <f t="shared" si="15"/>
        <v>-70098.0408921933</v>
      </c>
      <c r="F237" s="215">
        <f t="shared" si="16"/>
        <v>-0.5168824033284418</v>
      </c>
      <c r="G237" s="31"/>
    </row>
    <row r="238" spans="1:7" ht="12.75" customHeight="1">
      <c r="A238" s="196">
        <v>27</v>
      </c>
      <c r="B238" s="212" t="s">
        <v>246</v>
      </c>
      <c r="C238" s="196">
        <v>278120</v>
      </c>
      <c r="D238" s="265">
        <v>96010.41718462533</v>
      </c>
      <c r="E238" s="265">
        <f aca="true" t="shared" si="17" ref="E238:E244">D238-C238</f>
        <v>-182109.58281537466</v>
      </c>
      <c r="F238" s="215">
        <f aca="true" t="shared" si="18" ref="F238:F244">E238/C238</f>
        <v>-0.6547877995662831</v>
      </c>
      <c r="G238" s="31"/>
    </row>
    <row r="239" spans="1:7" ht="12.75" customHeight="1">
      <c r="A239" s="196">
        <v>28</v>
      </c>
      <c r="B239" s="212" t="s">
        <v>247</v>
      </c>
      <c r="C239" s="196">
        <v>184209</v>
      </c>
      <c r="D239" s="265">
        <v>109618.11465579276</v>
      </c>
      <c r="E239" s="265">
        <f t="shared" si="17"/>
        <v>-74590.88534420724</v>
      </c>
      <c r="F239" s="215">
        <f t="shared" si="18"/>
        <v>-0.4049253041067876</v>
      </c>
      <c r="G239" s="31"/>
    </row>
    <row r="240" spans="1:7" ht="12.75" customHeight="1">
      <c r="A240" s="196">
        <v>29</v>
      </c>
      <c r="B240" s="212" t="s">
        <v>248</v>
      </c>
      <c r="C240" s="196">
        <v>124027</v>
      </c>
      <c r="D240" s="265">
        <v>71707.0221521758</v>
      </c>
      <c r="E240" s="265">
        <f t="shared" si="17"/>
        <v>-52319.97784782419</v>
      </c>
      <c r="F240" s="215">
        <f t="shared" si="18"/>
        <v>-0.42184345221463226</v>
      </c>
      <c r="G240" s="31"/>
    </row>
    <row r="241" spans="1:7" ht="12.75" customHeight="1">
      <c r="A241" s="196">
        <v>30</v>
      </c>
      <c r="B241" s="212" t="s">
        <v>249</v>
      </c>
      <c r="C241" s="196">
        <v>80383</v>
      </c>
      <c r="D241" s="265">
        <v>48300.83667421997</v>
      </c>
      <c r="E241" s="265">
        <f t="shared" si="17"/>
        <v>-32082.163325780028</v>
      </c>
      <c r="F241" s="215">
        <f t="shared" si="18"/>
        <v>-0.3991162724180489</v>
      </c>
      <c r="G241" s="31"/>
    </row>
    <row r="242" spans="1:7" ht="12.75" customHeight="1">
      <c r="A242" s="196">
        <v>31</v>
      </c>
      <c r="B242" s="212" t="s">
        <v>250</v>
      </c>
      <c r="C242" s="196">
        <v>38900</v>
      </c>
      <c r="D242" s="265">
        <v>20792.797098357158</v>
      </c>
      <c r="E242" s="265">
        <f t="shared" si="17"/>
        <v>-18107.202901642842</v>
      </c>
      <c r="F242" s="215">
        <f t="shared" si="18"/>
        <v>-0.4654807943867055</v>
      </c>
      <c r="G242" s="31"/>
    </row>
    <row r="243" spans="1:7" ht="12.75" customHeight="1">
      <c r="A243" s="196">
        <v>32</v>
      </c>
      <c r="B243" s="212" t="s">
        <v>251</v>
      </c>
      <c r="C243" s="196">
        <v>68391</v>
      </c>
      <c r="D243" s="265">
        <v>34530.034400635086</v>
      </c>
      <c r="E243" s="265">
        <f t="shared" si="17"/>
        <v>-33860.965599364914</v>
      </c>
      <c r="F243" s="215">
        <f t="shared" si="18"/>
        <v>-0.4951085025714628</v>
      </c>
      <c r="G243" s="31"/>
    </row>
    <row r="244" spans="1:7" ht="12.75" customHeight="1">
      <c r="A244" s="196">
        <v>33</v>
      </c>
      <c r="B244" s="212" t="s">
        <v>252</v>
      </c>
      <c r="C244" s="196">
        <v>122648</v>
      </c>
      <c r="D244" s="265">
        <v>71563.39812485708</v>
      </c>
      <c r="E244" s="265">
        <f t="shared" si="17"/>
        <v>-51084.60187514292</v>
      </c>
      <c r="F244" s="215">
        <f t="shared" si="18"/>
        <v>-0.4165139413210401</v>
      </c>
      <c r="G244" s="31"/>
    </row>
    <row r="245" spans="1:8" ht="12.75" customHeight="1">
      <c r="A245" s="196">
        <v>34</v>
      </c>
      <c r="B245" s="212" t="s">
        <v>253</v>
      </c>
      <c r="C245" s="196">
        <v>103104</v>
      </c>
      <c r="D245" s="265">
        <v>59165.60275649454</v>
      </c>
      <c r="E245" s="265">
        <f t="shared" si="15"/>
        <v>-43938.39724350546</v>
      </c>
      <c r="F245" s="215">
        <f t="shared" si="16"/>
        <v>-0.4261560874796852</v>
      </c>
      <c r="G245" s="31" t="s">
        <v>12</v>
      </c>
      <c r="H245" s="10" t="s">
        <v>12</v>
      </c>
    </row>
    <row r="246" spans="1:8" ht="12.75" customHeight="1">
      <c r="A246" s="196">
        <v>35</v>
      </c>
      <c r="B246" s="212" t="s">
        <v>254</v>
      </c>
      <c r="C246" s="196">
        <v>192957</v>
      </c>
      <c r="D246" s="265">
        <v>113820.24496020589</v>
      </c>
      <c r="E246" s="265">
        <f t="shared" si="15"/>
        <v>-79136.75503979411</v>
      </c>
      <c r="F246" s="215">
        <f t="shared" si="16"/>
        <v>-0.41012637551264847</v>
      </c>
      <c r="G246" s="31"/>
      <c r="H246" s="10" t="s">
        <v>12</v>
      </c>
    </row>
    <row r="247" spans="1:7" ht="12.75" customHeight="1">
      <c r="A247" s="196">
        <v>36</v>
      </c>
      <c r="B247" s="212" t="s">
        <v>255</v>
      </c>
      <c r="C247" s="196">
        <v>113175</v>
      </c>
      <c r="D247" s="265">
        <v>56169.0140094817</v>
      </c>
      <c r="E247" s="265">
        <f t="shared" si="15"/>
        <v>-57005.9859905183</v>
      </c>
      <c r="F247" s="215">
        <f t="shared" si="16"/>
        <v>-0.5036976893352622</v>
      </c>
      <c r="G247" s="31"/>
    </row>
    <row r="248" spans="1:7" ht="12.75" customHeight="1">
      <c r="A248" s="196">
        <v>37</v>
      </c>
      <c r="B248" s="212" t="s">
        <v>256</v>
      </c>
      <c r="C248" s="196">
        <v>134780</v>
      </c>
      <c r="D248" s="265">
        <v>64076.63849603311</v>
      </c>
      <c r="E248" s="265">
        <f t="shared" si="15"/>
        <v>-70703.36150396688</v>
      </c>
      <c r="F248" s="215">
        <f t="shared" si="16"/>
        <v>-0.5245834805161513</v>
      </c>
      <c r="G248" s="31"/>
    </row>
    <row r="249" spans="1:8" ht="12.75" customHeight="1">
      <c r="A249" s="196">
        <v>38</v>
      </c>
      <c r="B249" s="212" t="s">
        <v>257</v>
      </c>
      <c r="C249" s="18">
        <v>121879</v>
      </c>
      <c r="D249" s="148">
        <v>69985.38278123137</v>
      </c>
      <c r="E249" s="148">
        <f t="shared" si="15"/>
        <v>-51893.61721876863</v>
      </c>
      <c r="F249" s="146">
        <f t="shared" si="16"/>
        <v>-0.42577980799619813</v>
      </c>
      <c r="G249" s="31"/>
      <c r="H249" s="10" t="s">
        <v>12</v>
      </c>
    </row>
    <row r="250" spans="1:7" ht="12.75" customHeight="1">
      <c r="A250" s="34"/>
      <c r="B250" s="1" t="s">
        <v>27</v>
      </c>
      <c r="C250" s="16">
        <v>6432977</v>
      </c>
      <c r="D250" s="147">
        <v>3525135.433775869</v>
      </c>
      <c r="E250" s="147">
        <f t="shared" si="15"/>
        <v>-2907841.566224131</v>
      </c>
      <c r="F250" s="145">
        <f t="shared" si="16"/>
        <v>-0.45202113519512516</v>
      </c>
      <c r="G250" s="31"/>
    </row>
    <row r="251" spans="1:7" ht="12.75" customHeight="1">
      <c r="A251" s="40"/>
      <c r="B251" s="2"/>
      <c r="C251" s="44"/>
      <c r="D251" s="45"/>
      <c r="E251" s="46"/>
      <c r="F251" s="38"/>
      <c r="G251" s="31"/>
    </row>
    <row r="252" spans="1:7" ht="12.75" customHeight="1">
      <c r="A252" s="25"/>
      <c r="B252" s="32"/>
      <c r="C252" s="32"/>
      <c r="D252" s="32"/>
      <c r="E252" s="32"/>
      <c r="G252" s="31"/>
    </row>
    <row r="253" spans="1:7" ht="12.75" customHeight="1">
      <c r="A253" s="320" t="s">
        <v>151</v>
      </c>
      <c r="B253" s="320"/>
      <c r="C253" s="320"/>
      <c r="D253" s="320"/>
      <c r="E253" s="320"/>
      <c r="F253" s="320"/>
      <c r="G253" s="320"/>
    </row>
    <row r="254" spans="1:7" ht="69.75" customHeight="1">
      <c r="A254" s="16" t="s">
        <v>20</v>
      </c>
      <c r="B254" s="16" t="s">
        <v>21</v>
      </c>
      <c r="C254" s="16" t="s">
        <v>152</v>
      </c>
      <c r="D254" s="16" t="s">
        <v>99</v>
      </c>
      <c r="E254" s="29" t="s">
        <v>6</v>
      </c>
      <c r="F254" s="16" t="s">
        <v>28</v>
      </c>
      <c r="G254" s="31"/>
    </row>
    <row r="255" spans="1:7" ht="12.75" customHeight="1">
      <c r="A255" s="16">
        <v>1</v>
      </c>
      <c r="B255" s="16">
        <v>2</v>
      </c>
      <c r="C255" s="16">
        <v>3</v>
      </c>
      <c r="D255" s="16">
        <v>4</v>
      </c>
      <c r="E255" s="16" t="s">
        <v>29</v>
      </c>
      <c r="F255" s="16">
        <v>6</v>
      </c>
      <c r="G255" s="31"/>
    </row>
    <row r="256" spans="1:7" ht="12.75" customHeight="1">
      <c r="A256" s="18">
        <v>1</v>
      </c>
      <c r="B256" s="212" t="s">
        <v>220</v>
      </c>
      <c r="C256" s="148">
        <v>327966</v>
      </c>
      <c r="D256" s="265">
        <v>304377.4988268419</v>
      </c>
      <c r="E256" s="148">
        <f>D256-C256</f>
        <v>-23588.501173158118</v>
      </c>
      <c r="F256" s="146">
        <f>E256/C256</f>
        <v>-0.07192361761023434</v>
      </c>
      <c r="G256" s="31"/>
    </row>
    <row r="257" spans="1:7" ht="12.75" customHeight="1">
      <c r="A257" s="18">
        <v>2</v>
      </c>
      <c r="B257" s="212" t="s">
        <v>221</v>
      </c>
      <c r="C257" s="148">
        <v>221456</v>
      </c>
      <c r="D257" s="265">
        <v>193945.1272309595</v>
      </c>
      <c r="E257" s="148">
        <f aca="true" t="shared" si="19" ref="E257:E293">D257-C257</f>
        <v>-27510.872769040492</v>
      </c>
      <c r="F257" s="146">
        <f aca="true" t="shared" si="20" ref="F257:F293">E257/C257</f>
        <v>-0.12422726306372595</v>
      </c>
      <c r="G257" s="31"/>
    </row>
    <row r="258" spans="1:7" ht="12.75" customHeight="1">
      <c r="A258" s="18">
        <v>3</v>
      </c>
      <c r="B258" s="212" t="s">
        <v>222</v>
      </c>
      <c r="C258" s="148">
        <v>198052</v>
      </c>
      <c r="D258" s="265">
        <v>173232.15294592414</v>
      </c>
      <c r="E258" s="148">
        <f t="shared" si="19"/>
        <v>-24819.847054075857</v>
      </c>
      <c r="F258" s="146">
        <f t="shared" si="20"/>
        <v>-0.125319850615373</v>
      </c>
      <c r="G258" s="31"/>
    </row>
    <row r="259" spans="1:7" ht="12.75" customHeight="1">
      <c r="A259" s="18">
        <v>4</v>
      </c>
      <c r="B259" s="212" t="s">
        <v>223</v>
      </c>
      <c r="C259" s="148">
        <v>136746</v>
      </c>
      <c r="D259" s="265">
        <v>120075.0985890807</v>
      </c>
      <c r="E259" s="148">
        <f t="shared" si="19"/>
        <v>-16670.901410919294</v>
      </c>
      <c r="F259" s="146">
        <f t="shared" si="20"/>
        <v>-0.1219114373430981</v>
      </c>
      <c r="G259" s="31"/>
    </row>
    <row r="260" spans="1:7" ht="12.75" customHeight="1">
      <c r="A260" s="18">
        <v>5</v>
      </c>
      <c r="B260" s="212" t="s">
        <v>224</v>
      </c>
      <c r="C260" s="148">
        <v>229495</v>
      </c>
      <c r="D260" s="265">
        <v>201068.48655158572</v>
      </c>
      <c r="E260" s="148">
        <f t="shared" si="19"/>
        <v>-28426.513448414276</v>
      </c>
      <c r="F260" s="146">
        <f t="shared" si="20"/>
        <v>-0.1238655022916154</v>
      </c>
      <c r="G260" s="31"/>
    </row>
    <row r="261" spans="1:7" ht="12.75" customHeight="1">
      <c r="A261" s="18">
        <v>6</v>
      </c>
      <c r="B261" s="212" t="s">
        <v>225</v>
      </c>
      <c r="C261" s="148">
        <v>139051</v>
      </c>
      <c r="D261" s="265">
        <v>122592.0995909031</v>
      </c>
      <c r="E261" s="148">
        <f t="shared" si="19"/>
        <v>-16458.900409096896</v>
      </c>
      <c r="F261" s="146">
        <f t="shared" si="20"/>
        <v>-0.11836592623639453</v>
      </c>
      <c r="G261" s="31"/>
    </row>
    <row r="262" spans="1:7" ht="12.75" customHeight="1">
      <c r="A262" s="18">
        <v>7</v>
      </c>
      <c r="B262" s="212" t="s">
        <v>226</v>
      </c>
      <c r="C262" s="148">
        <v>344565</v>
      </c>
      <c r="D262" s="265">
        <v>303675.8800287356</v>
      </c>
      <c r="E262" s="148">
        <f t="shared" si="19"/>
        <v>-40889.11997126439</v>
      </c>
      <c r="F262" s="146">
        <f t="shared" si="20"/>
        <v>-0.11866881421869425</v>
      </c>
      <c r="G262" s="31"/>
    </row>
    <row r="263" spans="1:7" ht="12.75" customHeight="1">
      <c r="A263" s="18">
        <v>8</v>
      </c>
      <c r="B263" s="212" t="s">
        <v>227</v>
      </c>
      <c r="C263" s="148">
        <v>81236</v>
      </c>
      <c r="D263" s="265">
        <v>71077.31997731999</v>
      </c>
      <c r="E263" s="148">
        <f t="shared" si="19"/>
        <v>-10158.680022680011</v>
      </c>
      <c r="F263" s="146">
        <f t="shared" si="20"/>
        <v>-0.12505145529912862</v>
      </c>
      <c r="G263" s="31"/>
    </row>
    <row r="264" spans="1:7" ht="12.75" customHeight="1">
      <c r="A264" s="18">
        <v>9</v>
      </c>
      <c r="B264" s="212" t="s">
        <v>228</v>
      </c>
      <c r="C264" s="148">
        <v>56500</v>
      </c>
      <c r="D264" s="265">
        <v>49671.48462162893</v>
      </c>
      <c r="E264" s="148">
        <f t="shared" si="19"/>
        <v>-6828.51537837107</v>
      </c>
      <c r="F264" s="146">
        <f t="shared" si="20"/>
        <v>-0.12085867926320479</v>
      </c>
      <c r="G264" s="31"/>
    </row>
    <row r="265" spans="1:7" ht="12.75" customHeight="1">
      <c r="A265" s="18">
        <v>10</v>
      </c>
      <c r="B265" s="212" t="s">
        <v>229</v>
      </c>
      <c r="C265" s="148">
        <v>194661</v>
      </c>
      <c r="D265" s="265">
        <v>170093.06430023303</v>
      </c>
      <c r="E265" s="148">
        <f t="shared" si="19"/>
        <v>-24567.935699766967</v>
      </c>
      <c r="F265" s="146">
        <f t="shared" si="20"/>
        <v>-0.12620882302961028</v>
      </c>
      <c r="G265" s="31"/>
    </row>
    <row r="266" spans="1:7" ht="12.75" customHeight="1">
      <c r="A266" s="18">
        <v>11</v>
      </c>
      <c r="B266" s="212" t="s">
        <v>230</v>
      </c>
      <c r="C266" s="148">
        <v>223862</v>
      </c>
      <c r="D266" s="265">
        <v>197935.5239707717</v>
      </c>
      <c r="E266" s="148">
        <f t="shared" si="19"/>
        <v>-25926.476029228303</v>
      </c>
      <c r="F266" s="146">
        <f t="shared" si="20"/>
        <v>-0.11581454659222334</v>
      </c>
      <c r="G266" s="31"/>
    </row>
    <row r="267" spans="1:7" ht="12.75" customHeight="1">
      <c r="A267" s="18">
        <v>12</v>
      </c>
      <c r="B267" s="212" t="s">
        <v>231</v>
      </c>
      <c r="C267" s="148">
        <v>362068</v>
      </c>
      <c r="D267" s="265">
        <v>320664.78540047316</v>
      </c>
      <c r="E267" s="148">
        <f t="shared" si="19"/>
        <v>-41403.21459952684</v>
      </c>
      <c r="F267" s="146">
        <f t="shared" si="20"/>
        <v>-0.1143520404993726</v>
      </c>
      <c r="G267" s="31"/>
    </row>
    <row r="268" spans="1:7" ht="12.75" customHeight="1">
      <c r="A268" s="18">
        <v>13</v>
      </c>
      <c r="B268" s="212" t="s">
        <v>232</v>
      </c>
      <c r="C268" s="148">
        <v>233242</v>
      </c>
      <c r="D268" s="265">
        <v>205929.8164922326</v>
      </c>
      <c r="E268" s="148">
        <f t="shared" si="19"/>
        <v>-27312.18350776739</v>
      </c>
      <c r="F268" s="146">
        <f t="shared" si="20"/>
        <v>-0.11709805055593499</v>
      </c>
      <c r="G268" s="31"/>
    </row>
    <row r="269" spans="1:7" ht="12.75" customHeight="1">
      <c r="A269" s="18">
        <v>14</v>
      </c>
      <c r="B269" s="212" t="s">
        <v>233</v>
      </c>
      <c r="C269" s="148">
        <v>219753</v>
      </c>
      <c r="D269" s="265">
        <v>194188.9126575941</v>
      </c>
      <c r="E269" s="148">
        <f t="shared" si="19"/>
        <v>-25564.087342405895</v>
      </c>
      <c r="F269" s="146">
        <f t="shared" si="20"/>
        <v>-0.11633100500291643</v>
      </c>
      <c r="G269" s="31"/>
    </row>
    <row r="270" spans="1:7" ht="12.75" customHeight="1">
      <c r="A270" s="18">
        <v>15</v>
      </c>
      <c r="B270" s="212" t="s">
        <v>234</v>
      </c>
      <c r="C270" s="148">
        <v>394123</v>
      </c>
      <c r="D270" s="265">
        <v>348160.220139687</v>
      </c>
      <c r="E270" s="148">
        <f t="shared" si="19"/>
        <v>-45962.77986031299</v>
      </c>
      <c r="F270" s="146">
        <f t="shared" si="20"/>
        <v>-0.11662039480140209</v>
      </c>
      <c r="G270" s="31"/>
    </row>
    <row r="271" spans="1:7" ht="12.75" customHeight="1">
      <c r="A271" s="18">
        <v>16</v>
      </c>
      <c r="B271" s="212" t="s">
        <v>235</v>
      </c>
      <c r="C271" s="148">
        <v>337105</v>
      </c>
      <c r="D271" s="265">
        <v>299854.23354156653</v>
      </c>
      <c r="E271" s="148">
        <f t="shared" si="19"/>
        <v>-37250.76645843347</v>
      </c>
      <c r="F271" s="146">
        <f t="shared" si="20"/>
        <v>-0.1105019695893964</v>
      </c>
      <c r="G271" s="31"/>
    </row>
    <row r="272" spans="1:7" ht="12.75" customHeight="1">
      <c r="A272" s="18">
        <v>17</v>
      </c>
      <c r="B272" s="212" t="s">
        <v>236</v>
      </c>
      <c r="C272" s="148">
        <v>73607</v>
      </c>
      <c r="D272" s="265">
        <v>65092.69980455338</v>
      </c>
      <c r="E272" s="148">
        <f t="shared" si="19"/>
        <v>-8514.300195446624</v>
      </c>
      <c r="F272" s="146">
        <f t="shared" si="20"/>
        <v>-0.11567242511509264</v>
      </c>
      <c r="G272" s="31"/>
    </row>
    <row r="273" spans="1:7" ht="12.75" customHeight="1">
      <c r="A273" s="18">
        <v>18</v>
      </c>
      <c r="B273" s="212" t="s">
        <v>237</v>
      </c>
      <c r="C273" s="148">
        <v>233939</v>
      </c>
      <c r="D273" s="265">
        <v>204999.563913873</v>
      </c>
      <c r="E273" s="148">
        <f t="shared" si="19"/>
        <v>-28939.43608612701</v>
      </c>
      <c r="F273" s="146">
        <f t="shared" si="20"/>
        <v>-0.12370505168495638</v>
      </c>
      <c r="G273" s="31"/>
    </row>
    <row r="274" spans="1:7" ht="12.75" customHeight="1">
      <c r="A274" s="18">
        <v>19</v>
      </c>
      <c r="B274" s="212" t="s">
        <v>238</v>
      </c>
      <c r="C274" s="148">
        <v>530748</v>
      </c>
      <c r="D274" s="265">
        <v>468740.44666148006</v>
      </c>
      <c r="E274" s="148">
        <f t="shared" si="19"/>
        <v>-62007.55333851994</v>
      </c>
      <c r="F274" s="146">
        <f t="shared" si="20"/>
        <v>-0.11683049835047883</v>
      </c>
      <c r="G274" s="31"/>
    </row>
    <row r="275" spans="1:7" ht="12.75" customHeight="1">
      <c r="A275" s="18">
        <v>20</v>
      </c>
      <c r="B275" s="212" t="s">
        <v>239</v>
      </c>
      <c r="C275" s="148">
        <v>417249</v>
      </c>
      <c r="D275" s="265">
        <v>364081.65893637144</v>
      </c>
      <c r="E275" s="148">
        <f t="shared" si="19"/>
        <v>-53167.341063628555</v>
      </c>
      <c r="F275" s="146">
        <f t="shared" si="20"/>
        <v>-0.1274235314251887</v>
      </c>
      <c r="G275" s="31"/>
    </row>
    <row r="276" spans="1:7" ht="12.75" customHeight="1">
      <c r="A276" s="18">
        <v>21</v>
      </c>
      <c r="B276" s="212" t="s">
        <v>240</v>
      </c>
      <c r="C276" s="148">
        <v>349409</v>
      </c>
      <c r="D276" s="265">
        <v>309840.0194884287</v>
      </c>
      <c r="E276" s="148">
        <f t="shared" si="19"/>
        <v>-39568.98051157128</v>
      </c>
      <c r="F276" s="146">
        <f t="shared" si="20"/>
        <v>-0.11324545306952964</v>
      </c>
      <c r="G276" s="31"/>
    </row>
    <row r="277" spans="1:7" ht="12.75" customHeight="1">
      <c r="A277" s="18">
        <v>22</v>
      </c>
      <c r="B277" s="212" t="s">
        <v>241</v>
      </c>
      <c r="C277" s="148">
        <v>457845</v>
      </c>
      <c r="D277" s="265">
        <v>402037.39322681143</v>
      </c>
      <c r="E277" s="148">
        <f t="shared" si="19"/>
        <v>-55807.60677318857</v>
      </c>
      <c r="F277" s="146">
        <f t="shared" si="20"/>
        <v>-0.12189192144325825</v>
      </c>
      <c r="G277" s="31"/>
    </row>
    <row r="278" spans="1:7" ht="12.75" customHeight="1">
      <c r="A278" s="18">
        <v>23</v>
      </c>
      <c r="B278" s="212" t="s">
        <v>242</v>
      </c>
      <c r="C278" s="148">
        <v>347606</v>
      </c>
      <c r="D278" s="265">
        <v>302484.68247964047</v>
      </c>
      <c r="E278" s="148">
        <f t="shared" si="19"/>
        <v>-45121.31752035953</v>
      </c>
      <c r="F278" s="146">
        <f t="shared" si="20"/>
        <v>-0.1298059225685389</v>
      </c>
      <c r="G278" s="31"/>
    </row>
    <row r="279" spans="1:7" ht="12.75" customHeight="1">
      <c r="A279" s="18">
        <v>24</v>
      </c>
      <c r="B279" s="212" t="s">
        <v>243</v>
      </c>
      <c r="C279" s="148">
        <v>309458</v>
      </c>
      <c r="D279" s="265">
        <v>273885.64167059684</v>
      </c>
      <c r="E279" s="148">
        <f t="shared" si="19"/>
        <v>-35572.358329403156</v>
      </c>
      <c r="F279" s="146">
        <f t="shared" si="20"/>
        <v>-0.11495052100576865</v>
      </c>
      <c r="G279" s="31"/>
    </row>
    <row r="280" spans="1:7" ht="12.75" customHeight="1">
      <c r="A280" s="18">
        <v>25</v>
      </c>
      <c r="B280" s="212" t="s">
        <v>244</v>
      </c>
      <c r="C280" s="148">
        <v>168498</v>
      </c>
      <c r="D280" s="265">
        <v>148041.62355375788</v>
      </c>
      <c r="E280" s="148">
        <f t="shared" si="19"/>
        <v>-20456.376446242124</v>
      </c>
      <c r="F280" s="146">
        <f t="shared" si="20"/>
        <v>-0.1214042685743577</v>
      </c>
      <c r="G280" s="31"/>
    </row>
    <row r="281" spans="1:7" ht="12.75" customHeight="1">
      <c r="A281" s="18">
        <v>26</v>
      </c>
      <c r="B281" s="212" t="s">
        <v>245</v>
      </c>
      <c r="C281" s="148">
        <v>263258</v>
      </c>
      <c r="D281" s="265">
        <v>231516.61949838977</v>
      </c>
      <c r="E281" s="148">
        <f t="shared" si="19"/>
        <v>-31741.380501610227</v>
      </c>
      <c r="F281" s="146">
        <f t="shared" si="20"/>
        <v>-0.12057138055295652</v>
      </c>
      <c r="G281" s="31"/>
    </row>
    <row r="282" spans="1:7" ht="12.75" customHeight="1">
      <c r="A282" s="18">
        <v>27</v>
      </c>
      <c r="B282" s="212" t="s">
        <v>246</v>
      </c>
      <c r="C282" s="148">
        <v>287589</v>
      </c>
      <c r="D282" s="265">
        <v>257598.17971539192</v>
      </c>
      <c r="E282" s="148">
        <f t="shared" si="19"/>
        <v>-29990.820284608082</v>
      </c>
      <c r="F282" s="146">
        <f t="shared" si="20"/>
        <v>-0.10428361406245747</v>
      </c>
      <c r="G282" s="31"/>
    </row>
    <row r="283" spans="1:7" ht="12.75" customHeight="1">
      <c r="A283" s="18">
        <v>28</v>
      </c>
      <c r="B283" s="212" t="s">
        <v>247</v>
      </c>
      <c r="C283" s="148">
        <v>257707</v>
      </c>
      <c r="D283" s="265">
        <v>226960.93318995746</v>
      </c>
      <c r="E283" s="148">
        <f t="shared" si="19"/>
        <v>-30746.06681004254</v>
      </c>
      <c r="F283" s="146">
        <f t="shared" si="20"/>
        <v>-0.1193062928443641</v>
      </c>
      <c r="G283" s="31"/>
    </row>
    <row r="284" spans="1:7" ht="12.75" customHeight="1">
      <c r="A284" s="18">
        <v>29</v>
      </c>
      <c r="B284" s="212" t="s">
        <v>248</v>
      </c>
      <c r="C284" s="148">
        <v>167712</v>
      </c>
      <c r="D284" s="265">
        <v>148322.9490359925</v>
      </c>
      <c r="E284" s="148">
        <f aca="true" t="shared" si="21" ref="E284:E290">D284-C284</f>
        <v>-19389.050964007503</v>
      </c>
      <c r="F284" s="146">
        <f aca="true" t="shared" si="22" ref="F284:F290">E284/C284</f>
        <v>-0.11560920485121819</v>
      </c>
      <c r="G284" s="31"/>
    </row>
    <row r="285" spans="1:7" ht="12.75" customHeight="1">
      <c r="A285" s="18">
        <v>30</v>
      </c>
      <c r="B285" s="212" t="s">
        <v>249</v>
      </c>
      <c r="C285" s="148">
        <v>107242</v>
      </c>
      <c r="D285" s="265">
        <v>94405.4289782841</v>
      </c>
      <c r="E285" s="148">
        <f t="shared" si="21"/>
        <v>-12836.571021715907</v>
      </c>
      <c r="F285" s="146">
        <f t="shared" si="22"/>
        <v>-0.11969723635997004</v>
      </c>
      <c r="G285" s="31"/>
    </row>
    <row r="286" spans="1:7" ht="12.75" customHeight="1">
      <c r="A286" s="18">
        <v>31</v>
      </c>
      <c r="B286" s="212" t="s">
        <v>250</v>
      </c>
      <c r="C286" s="148">
        <v>53773</v>
      </c>
      <c r="D286" s="265">
        <v>47170.69771468144</v>
      </c>
      <c r="E286" s="148">
        <f t="shared" si="21"/>
        <v>-6602.302285318561</v>
      </c>
      <c r="F286" s="146">
        <f t="shared" si="22"/>
        <v>-0.12278099204653936</v>
      </c>
      <c r="G286" s="31"/>
    </row>
    <row r="287" spans="1:7" ht="12.75" customHeight="1">
      <c r="A287" s="18">
        <v>32</v>
      </c>
      <c r="B287" s="212" t="s">
        <v>251</v>
      </c>
      <c r="C287" s="148">
        <v>96780</v>
      </c>
      <c r="D287" s="265">
        <v>83316.85358060272</v>
      </c>
      <c r="E287" s="148">
        <f t="shared" si="21"/>
        <v>-13463.146419397279</v>
      </c>
      <c r="F287" s="146">
        <f t="shared" si="22"/>
        <v>-0.13911083301712418</v>
      </c>
      <c r="G287" s="31"/>
    </row>
    <row r="288" spans="1:7" ht="12.75" customHeight="1">
      <c r="A288" s="18">
        <v>33</v>
      </c>
      <c r="B288" s="212" t="s">
        <v>252</v>
      </c>
      <c r="C288" s="148">
        <v>190989</v>
      </c>
      <c r="D288" s="265">
        <v>167172.26931782876</v>
      </c>
      <c r="E288" s="148">
        <f t="shared" si="21"/>
        <v>-23816.73068217124</v>
      </c>
      <c r="F288" s="146">
        <f t="shared" si="22"/>
        <v>-0.12470210683427443</v>
      </c>
      <c r="G288" s="31"/>
    </row>
    <row r="289" spans="1:7" ht="12.75" customHeight="1">
      <c r="A289" s="18">
        <v>34</v>
      </c>
      <c r="B289" s="212" t="s">
        <v>253</v>
      </c>
      <c r="C289" s="148">
        <v>166177</v>
      </c>
      <c r="D289" s="265">
        <v>147263.5882942839</v>
      </c>
      <c r="E289" s="148">
        <f t="shared" si="21"/>
        <v>-18913.411705716106</v>
      </c>
      <c r="F289" s="146">
        <f t="shared" si="22"/>
        <v>-0.11381485828794662</v>
      </c>
      <c r="G289" s="31"/>
    </row>
    <row r="290" spans="1:7" ht="12.75" customHeight="1">
      <c r="A290" s="18">
        <v>35</v>
      </c>
      <c r="B290" s="212" t="s">
        <v>254</v>
      </c>
      <c r="C290" s="148">
        <v>259248</v>
      </c>
      <c r="D290" s="265">
        <v>226785.27622059316</v>
      </c>
      <c r="E290" s="148">
        <f t="shared" si="21"/>
        <v>-32462.723779406835</v>
      </c>
      <c r="F290" s="146">
        <f t="shared" si="22"/>
        <v>-0.12521880122279375</v>
      </c>
      <c r="G290" s="31"/>
    </row>
    <row r="291" spans="1:7" ht="12.75" customHeight="1">
      <c r="A291" s="18">
        <v>36</v>
      </c>
      <c r="B291" s="212" t="s">
        <v>255</v>
      </c>
      <c r="C291" s="148">
        <v>191071</v>
      </c>
      <c r="D291" s="265">
        <v>168189.72602739724</v>
      </c>
      <c r="E291" s="148">
        <f t="shared" si="19"/>
        <v>-22881.273972602765</v>
      </c>
      <c r="F291" s="146">
        <f t="shared" si="20"/>
        <v>-0.11975273051694273</v>
      </c>
      <c r="G291" s="31"/>
    </row>
    <row r="292" spans="1:7" ht="12.75" customHeight="1">
      <c r="A292" s="18">
        <v>37</v>
      </c>
      <c r="B292" s="212" t="s">
        <v>256</v>
      </c>
      <c r="C292" s="148">
        <v>203622</v>
      </c>
      <c r="D292" s="265">
        <v>179595.20557300912</v>
      </c>
      <c r="E292" s="148">
        <f t="shared" si="19"/>
        <v>-24026.794426990877</v>
      </c>
      <c r="F292" s="146">
        <f t="shared" si="20"/>
        <v>-0.1179970456384422</v>
      </c>
      <c r="G292" s="31"/>
    </row>
    <row r="293" spans="1:7" ht="12.75" customHeight="1">
      <c r="A293" s="18">
        <v>38</v>
      </c>
      <c r="B293" s="212" t="s">
        <v>257</v>
      </c>
      <c r="C293" s="148">
        <v>196791</v>
      </c>
      <c r="D293" s="265">
        <v>174125.82958866228</v>
      </c>
      <c r="E293" s="148">
        <f t="shared" si="19"/>
        <v>-22665.17041133772</v>
      </c>
      <c r="F293" s="146">
        <f t="shared" si="20"/>
        <v>-0.11517381593333903</v>
      </c>
      <c r="G293" s="31"/>
    </row>
    <row r="294" spans="1:7" ht="12.75" customHeight="1">
      <c r="A294" s="34"/>
      <c r="B294" s="1" t="s">
        <v>27</v>
      </c>
      <c r="C294" s="147">
        <v>9030199</v>
      </c>
      <c r="D294" s="267">
        <v>7985912.370892019</v>
      </c>
      <c r="E294" s="147">
        <f>D294-C294</f>
        <v>-1044286.629107981</v>
      </c>
      <c r="F294" s="145">
        <f>E294/C294</f>
        <v>-0.11564381129452198</v>
      </c>
      <c r="G294" s="31"/>
    </row>
    <row r="295" spans="1:7" ht="12.75" customHeight="1">
      <c r="A295" s="25"/>
      <c r="B295" s="36"/>
      <c r="C295" s="37"/>
      <c r="D295" s="37"/>
      <c r="E295" s="37"/>
      <c r="F295" s="38"/>
      <c r="G295" s="31"/>
    </row>
    <row r="296" spans="1:7" ht="12.75" customHeight="1" thickBot="1">
      <c r="A296" s="320" t="s">
        <v>153</v>
      </c>
      <c r="B296" s="320"/>
      <c r="C296" s="320"/>
      <c r="D296" s="320"/>
      <c r="E296" s="320"/>
      <c r="F296" s="320"/>
      <c r="G296" s="31"/>
    </row>
    <row r="297" spans="1:11" ht="70.5" customHeight="1" thickBot="1">
      <c r="A297" s="16" t="s">
        <v>20</v>
      </c>
      <c r="B297" s="16" t="s">
        <v>21</v>
      </c>
      <c r="C297" s="16" t="s">
        <v>152</v>
      </c>
      <c r="D297" s="16" t="s">
        <v>99</v>
      </c>
      <c r="E297" s="29" t="s">
        <v>6</v>
      </c>
      <c r="F297" s="16" t="s">
        <v>28</v>
      </c>
      <c r="G297" s="31"/>
      <c r="J297" s="297">
        <v>13070072</v>
      </c>
      <c r="K297" s="298">
        <v>9030199</v>
      </c>
    </row>
    <row r="298" spans="1:7" ht="12.75" customHeight="1">
      <c r="A298" s="16">
        <v>1</v>
      </c>
      <c r="B298" s="16">
        <v>2</v>
      </c>
      <c r="C298" s="16">
        <v>3</v>
      </c>
      <c r="D298" s="16">
        <v>4</v>
      </c>
      <c r="E298" s="16" t="s">
        <v>29</v>
      </c>
      <c r="F298" s="16">
        <v>6</v>
      </c>
      <c r="G298" s="31"/>
    </row>
    <row r="299" spans="1:7" ht="12.75" customHeight="1">
      <c r="A299" s="196">
        <v>1</v>
      </c>
      <c r="B299" s="212" t="s">
        <v>220</v>
      </c>
      <c r="C299" s="196">
        <v>171093</v>
      </c>
      <c r="D299" s="265">
        <v>144715.31946234583</v>
      </c>
      <c r="E299" s="265">
        <f aca="true" t="shared" si="23" ref="E299:E336">D299-C299</f>
        <v>-26377.680537654174</v>
      </c>
      <c r="F299" s="215">
        <f aca="true" t="shared" si="24" ref="F299:F336">E299/C299</f>
        <v>-0.15417159403163294</v>
      </c>
      <c r="G299" s="31"/>
    </row>
    <row r="300" spans="1:7" ht="12.75" customHeight="1">
      <c r="A300" s="196">
        <v>2</v>
      </c>
      <c r="B300" s="212" t="s">
        <v>221</v>
      </c>
      <c r="C300" s="196">
        <v>98244</v>
      </c>
      <c r="D300" s="265">
        <v>93147.50873922162</v>
      </c>
      <c r="E300" s="265">
        <f t="shared" si="23"/>
        <v>-5096.491260778377</v>
      </c>
      <c r="F300" s="215">
        <f t="shared" si="24"/>
        <v>-0.05187585257907228</v>
      </c>
      <c r="G300" s="31"/>
    </row>
    <row r="301" spans="1:7" ht="12.75" customHeight="1">
      <c r="A301" s="196">
        <v>3</v>
      </c>
      <c r="B301" s="212" t="s">
        <v>222</v>
      </c>
      <c r="C301" s="196">
        <v>91175</v>
      </c>
      <c r="D301" s="265">
        <v>86601.16245277534</v>
      </c>
      <c r="E301" s="265">
        <f t="shared" si="23"/>
        <v>-4573.837547224655</v>
      </c>
      <c r="F301" s="215">
        <f t="shared" si="24"/>
        <v>-0.05016547899341547</v>
      </c>
      <c r="G301" s="31"/>
    </row>
    <row r="302" spans="1:7" ht="12.75" customHeight="1">
      <c r="A302" s="196">
        <v>4</v>
      </c>
      <c r="B302" s="212" t="s">
        <v>223</v>
      </c>
      <c r="C302" s="196">
        <v>67945</v>
      </c>
      <c r="D302" s="265">
        <v>64858.949208921484</v>
      </c>
      <c r="E302" s="265">
        <f t="shared" si="23"/>
        <v>-3086.0507910785163</v>
      </c>
      <c r="F302" s="215">
        <f t="shared" si="24"/>
        <v>-0.04541983650126597</v>
      </c>
      <c r="G302" s="31"/>
    </row>
    <row r="303" spans="1:7" ht="12.75" customHeight="1">
      <c r="A303" s="196">
        <v>5</v>
      </c>
      <c r="B303" s="212" t="s">
        <v>224</v>
      </c>
      <c r="C303" s="196">
        <v>114404</v>
      </c>
      <c r="D303" s="265">
        <v>108579.13685152057</v>
      </c>
      <c r="E303" s="265">
        <f t="shared" si="23"/>
        <v>-5824.863148479431</v>
      </c>
      <c r="F303" s="215">
        <f t="shared" si="24"/>
        <v>-0.05091485567357288</v>
      </c>
      <c r="G303" s="31"/>
    </row>
    <row r="304" spans="1:7" ht="12.75" customHeight="1">
      <c r="A304" s="196">
        <v>6</v>
      </c>
      <c r="B304" s="212" t="s">
        <v>225</v>
      </c>
      <c r="C304" s="196">
        <v>70992</v>
      </c>
      <c r="D304" s="265">
        <v>67795.58433521923</v>
      </c>
      <c r="E304" s="265">
        <f t="shared" si="23"/>
        <v>-3196.4156647807686</v>
      </c>
      <c r="F304" s="215">
        <f t="shared" si="24"/>
        <v>-0.04502501218138338</v>
      </c>
      <c r="G304" s="31"/>
    </row>
    <row r="305" spans="1:7" ht="12.75" customHeight="1">
      <c r="A305" s="196">
        <v>7</v>
      </c>
      <c r="B305" s="212" t="s">
        <v>226</v>
      </c>
      <c r="C305" s="196">
        <v>131525</v>
      </c>
      <c r="D305" s="265">
        <v>126296.89808633734</v>
      </c>
      <c r="E305" s="265">
        <f t="shared" si="23"/>
        <v>-5228.101913662656</v>
      </c>
      <c r="F305" s="215">
        <f t="shared" si="24"/>
        <v>-0.039749871991352645</v>
      </c>
      <c r="G305" s="31"/>
    </row>
    <row r="306" spans="1:7" ht="12.75" customHeight="1">
      <c r="A306" s="196">
        <v>8</v>
      </c>
      <c r="B306" s="212" t="s">
        <v>227</v>
      </c>
      <c r="C306" s="196">
        <v>36171</v>
      </c>
      <c r="D306" s="265">
        <v>34340.213373262835</v>
      </c>
      <c r="E306" s="265">
        <f t="shared" si="23"/>
        <v>-1830.7866267371646</v>
      </c>
      <c r="F306" s="215">
        <f t="shared" si="24"/>
        <v>-0.05061476394728276</v>
      </c>
      <c r="G306" s="31"/>
    </row>
    <row r="307" spans="1:7" ht="12.75" customHeight="1">
      <c r="A307" s="196">
        <v>9</v>
      </c>
      <c r="B307" s="212" t="s">
        <v>228</v>
      </c>
      <c r="C307" s="196">
        <v>25318</v>
      </c>
      <c r="D307" s="265">
        <v>24099.72397827442</v>
      </c>
      <c r="E307" s="265">
        <f t="shared" si="23"/>
        <v>-1218.2760217255818</v>
      </c>
      <c r="F307" s="215">
        <f t="shared" si="24"/>
        <v>-0.04811896760113681</v>
      </c>
      <c r="G307" s="31"/>
    </row>
    <row r="308" spans="1:7" ht="12.75" customHeight="1">
      <c r="A308" s="196">
        <v>10</v>
      </c>
      <c r="B308" s="212" t="s">
        <v>229</v>
      </c>
      <c r="C308" s="196">
        <v>75249</v>
      </c>
      <c r="D308" s="265">
        <v>71863.25128509292</v>
      </c>
      <c r="E308" s="265">
        <f t="shared" si="23"/>
        <v>-3385.7487149070803</v>
      </c>
      <c r="F308" s="215">
        <f t="shared" si="24"/>
        <v>-0.044993936330144986</v>
      </c>
      <c r="G308" s="31"/>
    </row>
    <row r="309" spans="1:7" ht="12.75" customHeight="1">
      <c r="A309" s="196">
        <v>11</v>
      </c>
      <c r="B309" s="212" t="s">
        <v>230</v>
      </c>
      <c r="C309" s="196">
        <v>117057</v>
      </c>
      <c r="D309" s="265">
        <v>113150.08591842273</v>
      </c>
      <c r="E309" s="265">
        <f t="shared" si="23"/>
        <v>-3906.91408157727</v>
      </c>
      <c r="F309" s="215">
        <f t="shared" si="24"/>
        <v>-0.0333761678633253</v>
      </c>
      <c r="G309" s="31"/>
    </row>
    <row r="310" spans="1:7" ht="12.75" customHeight="1">
      <c r="A310" s="196">
        <v>12</v>
      </c>
      <c r="B310" s="212" t="s">
        <v>231</v>
      </c>
      <c r="C310" s="196">
        <v>177280</v>
      </c>
      <c r="D310" s="265">
        <v>170849.0237130763</v>
      </c>
      <c r="E310" s="265">
        <f t="shared" si="23"/>
        <v>-6430.976286923687</v>
      </c>
      <c r="F310" s="215">
        <f t="shared" si="24"/>
        <v>-0.03627581389284571</v>
      </c>
      <c r="G310" s="31"/>
    </row>
    <row r="311" spans="1:7" ht="12.75" customHeight="1">
      <c r="A311" s="196">
        <v>13</v>
      </c>
      <c r="B311" s="212" t="s">
        <v>232</v>
      </c>
      <c r="C311" s="196">
        <v>121318</v>
      </c>
      <c r="D311" s="265">
        <v>117198.71882240697</v>
      </c>
      <c r="E311" s="265">
        <f t="shared" si="23"/>
        <v>-4119.281177593031</v>
      </c>
      <c r="F311" s="215">
        <f t="shared" si="24"/>
        <v>-0.03395441053753797</v>
      </c>
      <c r="G311" s="31"/>
    </row>
    <row r="312" spans="1:7" ht="12.75" customHeight="1">
      <c r="A312" s="196">
        <v>14</v>
      </c>
      <c r="B312" s="212" t="s">
        <v>233</v>
      </c>
      <c r="C312" s="196">
        <v>98753</v>
      </c>
      <c r="D312" s="265">
        <v>94970.14255895544</v>
      </c>
      <c r="E312" s="265">
        <f t="shared" si="23"/>
        <v>-3782.857441044558</v>
      </c>
      <c r="F312" s="215">
        <f t="shared" si="24"/>
        <v>-0.038306253390221645</v>
      </c>
      <c r="G312" s="31"/>
    </row>
    <row r="313" spans="1:7" ht="12.75" customHeight="1">
      <c r="A313" s="196">
        <v>15</v>
      </c>
      <c r="B313" s="212" t="s">
        <v>234</v>
      </c>
      <c r="C313" s="196">
        <v>180776</v>
      </c>
      <c r="D313" s="265">
        <v>173740.07550083654</v>
      </c>
      <c r="E313" s="265">
        <f t="shared" si="23"/>
        <v>-7035.924499163462</v>
      </c>
      <c r="F313" s="215">
        <f t="shared" si="24"/>
        <v>-0.03892067807210837</v>
      </c>
      <c r="G313" s="31"/>
    </row>
    <row r="314" spans="1:7" ht="12.75" customHeight="1">
      <c r="A314" s="196">
        <v>16</v>
      </c>
      <c r="B314" s="212" t="s">
        <v>235</v>
      </c>
      <c r="C314" s="196">
        <v>146079</v>
      </c>
      <c r="D314" s="265">
        <v>141223.10359568705</v>
      </c>
      <c r="E314" s="265">
        <f t="shared" si="23"/>
        <v>-4855.896404312953</v>
      </c>
      <c r="F314" s="215">
        <f t="shared" si="24"/>
        <v>-0.03324157753210901</v>
      </c>
      <c r="G314" s="31"/>
    </row>
    <row r="315" spans="1:7" ht="12.75" customHeight="1">
      <c r="A315" s="196">
        <v>17</v>
      </c>
      <c r="B315" s="212" t="s">
        <v>236</v>
      </c>
      <c r="C315" s="196">
        <v>32346</v>
      </c>
      <c r="D315" s="265">
        <v>30885.46869750252</v>
      </c>
      <c r="E315" s="265">
        <f t="shared" si="23"/>
        <v>-1460.5313024974785</v>
      </c>
      <c r="F315" s="215">
        <f t="shared" si="24"/>
        <v>-0.04515338225738819</v>
      </c>
      <c r="G315" s="31"/>
    </row>
    <row r="316" spans="1:7" ht="12.75" customHeight="1">
      <c r="A316" s="196">
        <v>18</v>
      </c>
      <c r="B316" s="212" t="s">
        <v>237</v>
      </c>
      <c r="C316" s="196">
        <v>107314</v>
      </c>
      <c r="D316" s="265">
        <v>102114.99165877631</v>
      </c>
      <c r="E316" s="265">
        <f t="shared" si="23"/>
        <v>-5199.008341223685</v>
      </c>
      <c r="F316" s="215">
        <f t="shared" si="24"/>
        <v>-0.04844669233486484</v>
      </c>
      <c r="G316" s="31"/>
    </row>
    <row r="317" spans="1:7" ht="12.75" customHeight="1">
      <c r="A317" s="196">
        <v>19</v>
      </c>
      <c r="B317" s="212" t="s">
        <v>238</v>
      </c>
      <c r="C317" s="196">
        <v>208493</v>
      </c>
      <c r="D317" s="265">
        <v>201088.46712018142</v>
      </c>
      <c r="E317" s="265">
        <f t="shared" si="23"/>
        <v>-7404.53287981858</v>
      </c>
      <c r="F317" s="215">
        <f t="shared" si="24"/>
        <v>-0.03551453948007166</v>
      </c>
      <c r="G317" s="31"/>
    </row>
    <row r="318" spans="1:8" ht="12.75" customHeight="1">
      <c r="A318" s="196">
        <v>20</v>
      </c>
      <c r="B318" s="212" t="s">
        <v>239</v>
      </c>
      <c r="C318" s="196">
        <v>138045</v>
      </c>
      <c r="D318" s="265">
        <v>129692.36767385685</v>
      </c>
      <c r="E318" s="265">
        <f t="shared" si="23"/>
        <v>-8352.632326143153</v>
      </c>
      <c r="F318" s="215">
        <f t="shared" si="24"/>
        <v>-0.06050659079389441</v>
      </c>
      <c r="G318" s="31"/>
      <c r="H318" s="10" t="s">
        <v>12</v>
      </c>
    </row>
    <row r="319" spans="1:7" ht="12.75" customHeight="1">
      <c r="A319" s="196">
        <v>21</v>
      </c>
      <c r="B319" s="212" t="s">
        <v>240</v>
      </c>
      <c r="C319" s="196">
        <v>145565</v>
      </c>
      <c r="D319" s="265">
        <v>139734.51318944845</v>
      </c>
      <c r="E319" s="265">
        <f t="shared" si="23"/>
        <v>-5830.486810551549</v>
      </c>
      <c r="F319" s="215">
        <f t="shared" si="24"/>
        <v>-0.04005418067908872</v>
      </c>
      <c r="G319" s="31"/>
    </row>
    <row r="320" spans="1:7" ht="12.75" customHeight="1">
      <c r="A320" s="196">
        <v>22</v>
      </c>
      <c r="B320" s="212" t="s">
        <v>241</v>
      </c>
      <c r="C320" s="196">
        <v>189160</v>
      </c>
      <c r="D320" s="265">
        <v>181589.9251123315</v>
      </c>
      <c r="E320" s="265">
        <f t="shared" si="23"/>
        <v>-7570.07488766851</v>
      </c>
      <c r="F320" s="215">
        <f t="shared" si="24"/>
        <v>-0.04001942740361868</v>
      </c>
      <c r="G320" s="31"/>
    </row>
    <row r="321" spans="1:7" ht="12.75" customHeight="1">
      <c r="A321" s="196">
        <v>23</v>
      </c>
      <c r="B321" s="212" t="s">
        <v>242</v>
      </c>
      <c r="C321" s="196">
        <v>157896</v>
      </c>
      <c r="D321" s="265">
        <v>148161.73380035025</v>
      </c>
      <c r="E321" s="265">
        <f t="shared" si="23"/>
        <v>-9734.266199649748</v>
      </c>
      <c r="F321" s="215">
        <f t="shared" si="24"/>
        <v>-0.06164985939890655</v>
      </c>
      <c r="G321" s="31"/>
    </row>
    <row r="322" spans="1:7" ht="12.75" customHeight="1">
      <c r="A322" s="196">
        <v>24</v>
      </c>
      <c r="B322" s="212" t="s">
        <v>243</v>
      </c>
      <c r="C322" s="196">
        <v>95562</v>
      </c>
      <c r="D322" s="265">
        <v>92310.90299277606</v>
      </c>
      <c r="E322" s="265">
        <f t="shared" si="23"/>
        <v>-3251.0970072239434</v>
      </c>
      <c r="F322" s="215">
        <f t="shared" si="24"/>
        <v>-0.03402081378815788</v>
      </c>
      <c r="G322" s="31"/>
    </row>
    <row r="323" spans="1:7" ht="12.75" customHeight="1">
      <c r="A323" s="196">
        <v>25</v>
      </c>
      <c r="B323" s="212" t="s">
        <v>244</v>
      </c>
      <c r="C323" s="196">
        <v>57417</v>
      </c>
      <c r="D323" s="265">
        <v>54855.08602760446</v>
      </c>
      <c r="E323" s="265">
        <f t="shared" si="23"/>
        <v>-2561.9139723955377</v>
      </c>
      <c r="F323" s="215">
        <f t="shared" si="24"/>
        <v>-0.0446194327881209</v>
      </c>
      <c r="G323" s="31"/>
    </row>
    <row r="324" spans="1:7" ht="12.75" customHeight="1">
      <c r="A324" s="196">
        <v>26</v>
      </c>
      <c r="B324" s="212" t="s">
        <v>245</v>
      </c>
      <c r="C324" s="196">
        <v>68321</v>
      </c>
      <c r="D324" s="265">
        <v>65518.959107806695</v>
      </c>
      <c r="E324" s="265">
        <f t="shared" si="23"/>
        <v>-2802.040892193305</v>
      </c>
      <c r="F324" s="215">
        <f t="shared" si="24"/>
        <v>-0.04101287879558708</v>
      </c>
      <c r="G324" s="31"/>
    </row>
    <row r="325" spans="1:7" ht="12.75" customHeight="1">
      <c r="A325" s="196">
        <v>27</v>
      </c>
      <c r="B325" s="212" t="s">
        <v>246</v>
      </c>
      <c r="C325" s="196">
        <v>104784</v>
      </c>
      <c r="D325" s="265">
        <v>96010.41718462533</v>
      </c>
      <c r="E325" s="265">
        <f t="shared" si="23"/>
        <v>-8773.58281537467</v>
      </c>
      <c r="F325" s="215">
        <f t="shared" si="24"/>
        <v>-0.08373017650953074</v>
      </c>
      <c r="G325" s="31"/>
    </row>
    <row r="326" spans="1:7" ht="12.75" customHeight="1">
      <c r="A326" s="196">
        <v>28</v>
      </c>
      <c r="B326" s="212" t="s">
        <v>247</v>
      </c>
      <c r="C326" s="196">
        <v>114468</v>
      </c>
      <c r="D326" s="265">
        <v>109618.11465579276</v>
      </c>
      <c r="E326" s="265">
        <f t="shared" si="23"/>
        <v>-4849.885344207243</v>
      </c>
      <c r="F326" s="215">
        <f t="shared" si="24"/>
        <v>-0.042368918337065756</v>
      </c>
      <c r="G326" s="31"/>
    </row>
    <row r="327" spans="1:7" ht="12.75" customHeight="1">
      <c r="A327" s="196">
        <v>29</v>
      </c>
      <c r="B327" s="212" t="s">
        <v>248</v>
      </c>
      <c r="C327" s="196">
        <v>74508</v>
      </c>
      <c r="D327" s="265">
        <v>71707.0221521758</v>
      </c>
      <c r="E327" s="265">
        <f aca="true" t="shared" si="25" ref="E327:E333">D327-C327</f>
        <v>-2800.9778478241933</v>
      </c>
      <c r="F327" s="215">
        <f aca="true" t="shared" si="26" ref="F327:F333">E327/C327</f>
        <v>-0.037592981261397346</v>
      </c>
      <c r="G327" s="31"/>
    </row>
    <row r="328" spans="1:7" ht="12.75" customHeight="1">
      <c r="A328" s="196">
        <v>30</v>
      </c>
      <c r="B328" s="212" t="s">
        <v>249</v>
      </c>
      <c r="C328" s="196">
        <v>50489</v>
      </c>
      <c r="D328" s="265">
        <v>48300.83667421997</v>
      </c>
      <c r="E328" s="265">
        <f t="shared" si="25"/>
        <v>-2188.1633257800277</v>
      </c>
      <c r="F328" s="215">
        <f t="shared" si="26"/>
        <v>-0.04333940711402538</v>
      </c>
      <c r="G328" s="31"/>
    </row>
    <row r="329" spans="1:7" ht="12.75" customHeight="1">
      <c r="A329" s="196">
        <v>31</v>
      </c>
      <c r="B329" s="212" t="s">
        <v>250</v>
      </c>
      <c r="C329" s="196">
        <v>21953</v>
      </c>
      <c r="D329" s="265">
        <v>20792.797098357158</v>
      </c>
      <c r="E329" s="265">
        <f t="shared" si="25"/>
        <v>-1160.2029016428423</v>
      </c>
      <c r="F329" s="215">
        <f t="shared" si="26"/>
        <v>-0.05284940106786509</v>
      </c>
      <c r="G329" s="31"/>
    </row>
    <row r="330" spans="1:7" ht="12.75" customHeight="1">
      <c r="A330" s="196">
        <v>32</v>
      </c>
      <c r="B330" s="212" t="s">
        <v>251</v>
      </c>
      <c r="C330" s="196">
        <v>37619</v>
      </c>
      <c r="D330" s="265">
        <v>34530.034400635086</v>
      </c>
      <c r="E330" s="265">
        <f t="shared" si="25"/>
        <v>-3088.965599364914</v>
      </c>
      <c r="F330" s="215">
        <f t="shared" si="26"/>
        <v>-0.08211184771963406</v>
      </c>
      <c r="G330" s="31"/>
    </row>
    <row r="331" spans="1:7" ht="12.75" customHeight="1">
      <c r="A331" s="196">
        <v>33</v>
      </c>
      <c r="B331" s="212" t="s">
        <v>252</v>
      </c>
      <c r="C331" s="196">
        <v>74890</v>
      </c>
      <c r="D331" s="265">
        <v>71563.39812485708</v>
      </c>
      <c r="E331" s="265">
        <f t="shared" si="25"/>
        <v>-3326.601875142922</v>
      </c>
      <c r="F331" s="215">
        <f t="shared" si="26"/>
        <v>-0.044419840768365894</v>
      </c>
      <c r="G331" s="31"/>
    </row>
    <row r="332" spans="1:7" ht="12.75" customHeight="1">
      <c r="A332" s="196">
        <v>34</v>
      </c>
      <c r="B332" s="212" t="s">
        <v>253</v>
      </c>
      <c r="C332" s="196">
        <v>61359</v>
      </c>
      <c r="D332" s="265">
        <v>59165.60275649454</v>
      </c>
      <c r="E332" s="265">
        <f t="shared" si="25"/>
        <v>-2193.39724350546</v>
      </c>
      <c r="F332" s="215">
        <f t="shared" si="26"/>
        <v>-0.035746952256481695</v>
      </c>
      <c r="G332" s="31"/>
    </row>
    <row r="333" spans="1:7" ht="12.75" customHeight="1">
      <c r="A333" s="196">
        <v>35</v>
      </c>
      <c r="B333" s="212" t="s">
        <v>254</v>
      </c>
      <c r="C333" s="196">
        <v>120452</v>
      </c>
      <c r="D333" s="265">
        <v>113820.24496020589</v>
      </c>
      <c r="E333" s="265">
        <f t="shared" si="25"/>
        <v>-6631.755039794109</v>
      </c>
      <c r="F333" s="215">
        <f t="shared" si="26"/>
        <v>-0.05505724304946459</v>
      </c>
      <c r="G333" s="31"/>
    </row>
    <row r="334" spans="1:7" ht="12.75" customHeight="1">
      <c r="A334" s="196">
        <v>36</v>
      </c>
      <c r="B334" s="212" t="s">
        <v>255</v>
      </c>
      <c r="C334" s="196">
        <v>58813</v>
      </c>
      <c r="D334" s="265">
        <v>56169.0140094817</v>
      </c>
      <c r="E334" s="265">
        <f t="shared" si="23"/>
        <v>-2643.9859905182966</v>
      </c>
      <c r="F334" s="215">
        <f t="shared" si="24"/>
        <v>-0.044955808928609266</v>
      </c>
      <c r="G334" s="31"/>
    </row>
    <row r="335" spans="1:7" ht="12.75" customHeight="1">
      <c r="A335" s="196">
        <v>37</v>
      </c>
      <c r="B335" s="212" t="s">
        <v>256</v>
      </c>
      <c r="C335" s="196">
        <v>66687</v>
      </c>
      <c r="D335" s="265">
        <v>64076.63849603311</v>
      </c>
      <c r="E335" s="265">
        <f t="shared" si="23"/>
        <v>-2610.3615039668875</v>
      </c>
      <c r="F335" s="215">
        <f t="shared" si="24"/>
        <v>-0.039143483796945246</v>
      </c>
      <c r="G335" s="31" t="s">
        <v>12</v>
      </c>
    </row>
    <row r="336" spans="1:7" ht="12.75" customHeight="1">
      <c r="A336" s="196">
        <v>38</v>
      </c>
      <c r="B336" s="212" t="s">
        <v>257</v>
      </c>
      <c r="C336" s="196">
        <v>72468</v>
      </c>
      <c r="D336" s="265">
        <v>69985.38278123137</v>
      </c>
      <c r="E336" s="265">
        <f t="shared" si="23"/>
        <v>-2482.6172187686316</v>
      </c>
      <c r="F336" s="215">
        <f t="shared" si="24"/>
        <v>-0.03425811694497753</v>
      </c>
      <c r="G336" s="31" t="s">
        <v>12</v>
      </c>
    </row>
    <row r="337" spans="1:7" ht="12.75" customHeight="1">
      <c r="A337" s="196"/>
      <c r="B337" s="1" t="s">
        <v>27</v>
      </c>
      <c r="C337" s="16">
        <v>3781988</v>
      </c>
      <c r="D337" s="147">
        <v>3525135.433775869</v>
      </c>
      <c r="E337" s="147">
        <f>D337-C337</f>
        <v>-256852.5662241308</v>
      </c>
      <c r="F337" s="145">
        <f>E337/C337</f>
        <v>-0.06791469624550125</v>
      </c>
      <c r="G337" s="31"/>
    </row>
    <row r="338" spans="1:7" ht="12.75" customHeight="1">
      <c r="A338" s="40"/>
      <c r="B338" s="2"/>
      <c r="C338" s="149"/>
      <c r="D338" s="191"/>
      <c r="E338" s="191"/>
      <c r="F338" s="150"/>
      <c r="G338" s="31"/>
    </row>
    <row r="339" spans="1:8" ht="14.25">
      <c r="A339" s="47" t="s">
        <v>154</v>
      </c>
      <c r="B339" s="48"/>
      <c r="C339" s="48"/>
      <c r="D339" s="48"/>
      <c r="E339" s="48"/>
      <c r="F339" s="48"/>
      <c r="G339" s="48"/>
      <c r="H339" s="48"/>
    </row>
    <row r="340" spans="1:6" ht="46.5" customHeight="1">
      <c r="A340" s="49" t="s">
        <v>30</v>
      </c>
      <c r="B340" s="49" t="s">
        <v>31</v>
      </c>
      <c r="C340" s="50" t="s">
        <v>155</v>
      </c>
      <c r="D340" s="50" t="s">
        <v>156</v>
      </c>
      <c r="E340" s="49" t="s">
        <v>32</v>
      </c>
      <c r="F340" s="51"/>
    </row>
    <row r="341" spans="1:6" ht="13.5" customHeight="1">
      <c r="A341" s="49">
        <v>1</v>
      </c>
      <c r="B341" s="49">
        <v>2</v>
      </c>
      <c r="C341" s="50">
        <v>3</v>
      </c>
      <c r="D341" s="50">
        <v>4</v>
      </c>
      <c r="E341" s="49">
        <v>5</v>
      </c>
      <c r="F341" s="51"/>
    </row>
    <row r="342" spans="1:7" ht="12.75" customHeight="1">
      <c r="A342" s="18">
        <v>1</v>
      </c>
      <c r="B342" s="212" t="s">
        <v>220</v>
      </c>
      <c r="C342" s="226">
        <v>122269455</v>
      </c>
      <c r="D342" s="226">
        <v>96300801</v>
      </c>
      <c r="E342" s="215">
        <f aca="true" t="shared" si="27" ref="E342:E380">D342/C342</f>
        <v>0.7876112721693247</v>
      </c>
      <c r="F342" s="149"/>
      <c r="G342" s="31"/>
    </row>
    <row r="343" spans="1:7" ht="12.75" customHeight="1">
      <c r="A343" s="18">
        <v>2</v>
      </c>
      <c r="B343" s="212" t="s">
        <v>221</v>
      </c>
      <c r="C343" s="226">
        <v>78326500</v>
      </c>
      <c r="D343" s="226">
        <v>63886217</v>
      </c>
      <c r="E343" s="215">
        <f t="shared" si="27"/>
        <v>0.8156398792235068</v>
      </c>
      <c r="F343" s="149"/>
      <c r="G343" s="31"/>
    </row>
    <row r="344" spans="1:7" ht="12.75" customHeight="1">
      <c r="A344" s="18">
        <v>3</v>
      </c>
      <c r="B344" s="212" t="s">
        <v>222</v>
      </c>
      <c r="C344" s="226">
        <v>70860615</v>
      </c>
      <c r="D344" s="226">
        <v>52221218</v>
      </c>
      <c r="E344" s="215">
        <f t="shared" si="27"/>
        <v>0.7369568835946456</v>
      </c>
      <c r="F344" s="149"/>
      <c r="G344" s="31"/>
    </row>
    <row r="345" spans="1:7" ht="12.75" customHeight="1">
      <c r="A345" s="18">
        <v>4</v>
      </c>
      <c r="B345" s="212" t="s">
        <v>223</v>
      </c>
      <c r="C345" s="226">
        <v>50149295</v>
      </c>
      <c r="D345" s="226">
        <v>42612314</v>
      </c>
      <c r="E345" s="215">
        <f t="shared" si="27"/>
        <v>0.8497091334982875</v>
      </c>
      <c r="F345" s="149"/>
      <c r="G345" s="31"/>
    </row>
    <row r="346" spans="1:7" ht="12.75" customHeight="1">
      <c r="A346" s="18">
        <v>5</v>
      </c>
      <c r="B346" s="212" t="s">
        <v>224</v>
      </c>
      <c r="C346" s="226">
        <v>84255255</v>
      </c>
      <c r="D346" s="226">
        <v>69355839</v>
      </c>
      <c r="E346" s="215">
        <f t="shared" si="27"/>
        <v>0.8231633623327115</v>
      </c>
      <c r="F346" s="149"/>
      <c r="G346" s="31"/>
    </row>
    <row r="347" spans="1:7" ht="12.75" customHeight="1">
      <c r="A347" s="18">
        <v>6</v>
      </c>
      <c r="B347" s="212" t="s">
        <v>225</v>
      </c>
      <c r="C347" s="226">
        <v>51460535</v>
      </c>
      <c r="D347" s="226">
        <v>43206935</v>
      </c>
      <c r="E347" s="215">
        <f t="shared" si="27"/>
        <v>0.8396130160714419</v>
      </c>
      <c r="F347" s="149"/>
      <c r="G347" s="31"/>
    </row>
    <row r="348" spans="1:7" ht="12.75" customHeight="1">
      <c r="A348" s="18">
        <v>7</v>
      </c>
      <c r="B348" s="212" t="s">
        <v>226</v>
      </c>
      <c r="C348" s="226">
        <v>117266050</v>
      </c>
      <c r="D348" s="226">
        <v>96037173</v>
      </c>
      <c r="E348" s="215">
        <f t="shared" si="27"/>
        <v>0.818968260634685</v>
      </c>
      <c r="F348" s="149"/>
      <c r="G348" s="31"/>
    </row>
    <row r="349" spans="1:7" ht="12.75" customHeight="1">
      <c r="A349" s="18">
        <v>8</v>
      </c>
      <c r="B349" s="212" t="s">
        <v>227</v>
      </c>
      <c r="C349" s="226">
        <v>28764715</v>
      </c>
      <c r="D349" s="226">
        <v>22381651</v>
      </c>
      <c r="E349" s="215">
        <f t="shared" si="27"/>
        <v>0.7780939599088675</v>
      </c>
      <c r="F349" s="149"/>
      <c r="G349" s="31"/>
    </row>
    <row r="350" spans="1:7" ht="12.75" customHeight="1">
      <c r="A350" s="18">
        <v>9</v>
      </c>
      <c r="B350" s="212" t="s">
        <v>228</v>
      </c>
      <c r="C350" s="226">
        <v>20045410</v>
      </c>
      <c r="D350" s="226">
        <v>16427435</v>
      </c>
      <c r="E350" s="215">
        <f t="shared" si="27"/>
        <v>0.8195110501606103</v>
      </c>
      <c r="F350" s="149"/>
      <c r="G350" s="31"/>
    </row>
    <row r="351" spans="1:7" ht="12.75" customHeight="1">
      <c r="A351" s="18">
        <v>10</v>
      </c>
      <c r="B351" s="212" t="s">
        <v>229</v>
      </c>
      <c r="C351" s="226">
        <v>66127950</v>
      </c>
      <c r="D351" s="226">
        <v>48848845</v>
      </c>
      <c r="E351" s="215">
        <f t="shared" si="27"/>
        <v>0.738701940707371</v>
      </c>
      <c r="F351" s="149"/>
      <c r="G351" s="31"/>
    </row>
    <row r="352" spans="1:7" ht="12.75" customHeight="1">
      <c r="A352" s="18">
        <v>11</v>
      </c>
      <c r="B352" s="212" t="s">
        <v>230</v>
      </c>
      <c r="C352" s="226">
        <v>83525155</v>
      </c>
      <c r="D352" s="226">
        <v>69446659</v>
      </c>
      <c r="E352" s="215">
        <f t="shared" si="27"/>
        <v>0.8314460356284283</v>
      </c>
      <c r="F352" s="149"/>
      <c r="G352" s="31"/>
    </row>
    <row r="353" spans="1:7" ht="12.75" customHeight="1">
      <c r="A353" s="18">
        <v>12</v>
      </c>
      <c r="B353" s="212" t="s">
        <v>231</v>
      </c>
      <c r="C353" s="226">
        <v>132140260</v>
      </c>
      <c r="D353" s="226">
        <v>103956536</v>
      </c>
      <c r="E353" s="215">
        <f t="shared" si="27"/>
        <v>0.7867135723813469</v>
      </c>
      <c r="F353" s="149"/>
      <c r="G353" s="31"/>
    </row>
    <row r="354" spans="1:7" ht="12.75" customHeight="1">
      <c r="A354" s="18">
        <v>13</v>
      </c>
      <c r="B354" s="212" t="s">
        <v>232</v>
      </c>
      <c r="C354" s="226">
        <v>86867200</v>
      </c>
      <c r="D354" s="226">
        <v>69674076</v>
      </c>
      <c r="E354" s="215">
        <f t="shared" si="27"/>
        <v>0.8020757662270684</v>
      </c>
      <c r="F354" s="149"/>
      <c r="G354" s="31"/>
    </row>
    <row r="355" spans="1:7" ht="12.75" customHeight="1">
      <c r="A355" s="18">
        <v>14</v>
      </c>
      <c r="B355" s="212" t="s">
        <v>233</v>
      </c>
      <c r="C355" s="226">
        <v>78033970</v>
      </c>
      <c r="D355" s="226">
        <v>64049673</v>
      </c>
      <c r="E355" s="215">
        <f t="shared" si="27"/>
        <v>0.8207921883251614</v>
      </c>
      <c r="F355" s="149"/>
      <c r="G355" s="31"/>
    </row>
    <row r="356" spans="1:7" ht="12.75" customHeight="1">
      <c r="A356" s="18">
        <v>15</v>
      </c>
      <c r="B356" s="212" t="s">
        <v>234</v>
      </c>
      <c r="C356" s="226">
        <v>140850255</v>
      </c>
      <c r="D356" s="226">
        <v>119261354</v>
      </c>
      <c r="E356" s="215">
        <f t="shared" si="27"/>
        <v>0.8467244450498155</v>
      </c>
      <c r="F356" s="149"/>
      <c r="G356" s="31"/>
    </row>
    <row r="357" spans="1:7" ht="12.75" customHeight="1">
      <c r="A357" s="18">
        <v>16</v>
      </c>
      <c r="B357" s="212" t="s">
        <v>235</v>
      </c>
      <c r="C357" s="226">
        <v>118380080</v>
      </c>
      <c r="D357" s="226">
        <v>92131366</v>
      </c>
      <c r="E357" s="215">
        <f t="shared" si="27"/>
        <v>0.7782674754063352</v>
      </c>
      <c r="F357" s="149"/>
      <c r="G357" s="31"/>
    </row>
    <row r="358" spans="1:7" ht="12.75" customHeight="1">
      <c r="A358" s="18">
        <v>17</v>
      </c>
      <c r="B358" s="212" t="s">
        <v>236</v>
      </c>
      <c r="C358" s="226">
        <v>25958485</v>
      </c>
      <c r="D358" s="226">
        <v>17838226</v>
      </c>
      <c r="E358" s="215">
        <f t="shared" si="27"/>
        <v>0.6871828614035064</v>
      </c>
      <c r="F358" s="149"/>
      <c r="G358" s="31"/>
    </row>
    <row r="359" spans="1:7" ht="12.75" customHeight="1">
      <c r="A359" s="18">
        <v>18</v>
      </c>
      <c r="B359" s="212" t="s">
        <v>237</v>
      </c>
      <c r="C359" s="226">
        <v>83606985</v>
      </c>
      <c r="D359" s="226">
        <v>67776688</v>
      </c>
      <c r="E359" s="215">
        <f t="shared" si="27"/>
        <v>0.8106582003884005</v>
      </c>
      <c r="F359" s="149"/>
      <c r="G359" s="31"/>
    </row>
    <row r="360" spans="1:7" ht="12.75" customHeight="1">
      <c r="A360" s="18">
        <v>19</v>
      </c>
      <c r="B360" s="212" t="s">
        <v>238</v>
      </c>
      <c r="C360" s="226">
        <v>181114045</v>
      </c>
      <c r="D360" s="226">
        <v>146764482</v>
      </c>
      <c r="E360" s="215">
        <f t="shared" si="27"/>
        <v>0.8103429085248469</v>
      </c>
      <c r="F360" s="149"/>
      <c r="G360" s="31" t="s">
        <v>12</v>
      </c>
    </row>
    <row r="361" spans="1:7" ht="12.75" customHeight="1">
      <c r="A361" s="18">
        <v>20</v>
      </c>
      <c r="B361" s="212" t="s">
        <v>239</v>
      </c>
      <c r="C361" s="226">
        <v>136047030</v>
      </c>
      <c r="D361" s="226">
        <v>111455122</v>
      </c>
      <c r="E361" s="215">
        <f t="shared" si="27"/>
        <v>0.8192396555808679</v>
      </c>
      <c r="F361" s="149"/>
      <c r="G361" s="31"/>
    </row>
    <row r="362" spans="1:7" ht="12.75" customHeight="1">
      <c r="A362" s="18">
        <v>21</v>
      </c>
      <c r="B362" s="212" t="s">
        <v>240</v>
      </c>
      <c r="C362" s="226">
        <v>121268630</v>
      </c>
      <c r="D362" s="226">
        <v>92729310</v>
      </c>
      <c r="E362" s="215">
        <f t="shared" si="27"/>
        <v>0.7646603247682439</v>
      </c>
      <c r="F362" s="149"/>
      <c r="G362" s="31"/>
    </row>
    <row r="363" spans="1:7" ht="12.75" customHeight="1">
      <c r="A363" s="18">
        <v>22</v>
      </c>
      <c r="B363" s="212" t="s">
        <v>241</v>
      </c>
      <c r="C363" s="226">
        <v>158516225</v>
      </c>
      <c r="D363" s="226">
        <v>116385944</v>
      </c>
      <c r="E363" s="215">
        <f t="shared" si="27"/>
        <v>0.7342210174384357</v>
      </c>
      <c r="F363" s="149"/>
      <c r="G363" s="31"/>
    </row>
    <row r="364" spans="1:7" ht="12.75" customHeight="1">
      <c r="A364" s="18">
        <v>23</v>
      </c>
      <c r="B364" s="212" t="s">
        <v>242</v>
      </c>
      <c r="C364" s="226">
        <v>123847990</v>
      </c>
      <c r="D364" s="226">
        <v>101811473</v>
      </c>
      <c r="E364" s="215">
        <f t="shared" si="27"/>
        <v>0.8220680287181084</v>
      </c>
      <c r="F364" s="149"/>
      <c r="G364" s="31"/>
    </row>
    <row r="365" spans="1:7" ht="12.75" customHeight="1">
      <c r="A365" s="18">
        <v>24</v>
      </c>
      <c r="B365" s="212" t="s">
        <v>243</v>
      </c>
      <c r="C365" s="226">
        <v>99229900</v>
      </c>
      <c r="D365" s="226">
        <v>70155450</v>
      </c>
      <c r="E365" s="215">
        <f t="shared" si="27"/>
        <v>0.7069991000696363</v>
      </c>
      <c r="F365" s="149"/>
      <c r="G365" s="31"/>
    </row>
    <row r="366" spans="1:7" ht="12.75" customHeight="1">
      <c r="A366" s="18">
        <v>25</v>
      </c>
      <c r="B366" s="212" t="s">
        <v>244</v>
      </c>
      <c r="C366" s="226">
        <v>55349175</v>
      </c>
      <c r="D366" s="226">
        <v>43081752</v>
      </c>
      <c r="E366" s="215">
        <f t="shared" si="27"/>
        <v>0.7783630379314597</v>
      </c>
      <c r="F366" s="149" t="s">
        <v>12</v>
      </c>
      <c r="G366" s="31"/>
    </row>
    <row r="367" spans="1:7" ht="12.75" customHeight="1">
      <c r="A367" s="18">
        <v>26</v>
      </c>
      <c r="B367" s="212" t="s">
        <v>245</v>
      </c>
      <c r="C367" s="226">
        <v>81236855</v>
      </c>
      <c r="D367" s="226">
        <v>60841712</v>
      </c>
      <c r="E367" s="215">
        <f t="shared" si="27"/>
        <v>0.7489422381011672</v>
      </c>
      <c r="F367" s="149"/>
      <c r="G367" s="31"/>
    </row>
    <row r="368" spans="1:7" ht="12.75" customHeight="1">
      <c r="A368" s="18">
        <v>27</v>
      </c>
      <c r="B368" s="212" t="s">
        <v>246</v>
      </c>
      <c r="C368" s="226">
        <v>96443385</v>
      </c>
      <c r="D368" s="226">
        <v>70550125</v>
      </c>
      <c r="E368" s="215">
        <f t="shared" si="27"/>
        <v>0.7315185484209207</v>
      </c>
      <c r="F368" s="149"/>
      <c r="G368" s="31"/>
    </row>
    <row r="369" spans="1:7" ht="12.75" customHeight="1">
      <c r="A369" s="18">
        <v>28</v>
      </c>
      <c r="B369" s="212" t="s">
        <v>247</v>
      </c>
      <c r="C369" s="226">
        <v>91182875</v>
      </c>
      <c r="D369" s="226">
        <v>71394570</v>
      </c>
      <c r="E369" s="215">
        <f t="shared" si="27"/>
        <v>0.7829822211681744</v>
      </c>
      <c r="F369" s="149"/>
      <c r="G369" s="31"/>
    </row>
    <row r="370" spans="1:7" ht="12.75" customHeight="1">
      <c r="A370" s="18">
        <v>29</v>
      </c>
      <c r="B370" s="212" t="s">
        <v>248</v>
      </c>
      <c r="C370" s="226">
        <v>59343900</v>
      </c>
      <c r="D370" s="226">
        <v>50459482</v>
      </c>
      <c r="E370" s="215">
        <f t="shared" si="27"/>
        <v>0.8502892799428416</v>
      </c>
      <c r="F370" s="149"/>
      <c r="G370" s="31"/>
    </row>
    <row r="371" spans="1:7" ht="12.75" customHeight="1">
      <c r="A371" s="18">
        <v>30</v>
      </c>
      <c r="B371" s="212" t="s">
        <v>249</v>
      </c>
      <c r="C371" s="226">
        <v>38644095</v>
      </c>
      <c r="D371" s="226">
        <v>32298864</v>
      </c>
      <c r="E371" s="215">
        <f t="shared" si="27"/>
        <v>0.8358033484805376</v>
      </c>
      <c r="F371" s="149"/>
      <c r="G371" s="31"/>
    </row>
    <row r="372" spans="1:7" ht="12.75" customHeight="1">
      <c r="A372" s="18">
        <v>31</v>
      </c>
      <c r="B372" s="212" t="s">
        <v>250</v>
      </c>
      <c r="C372" s="226">
        <v>18552870</v>
      </c>
      <c r="D372" s="226">
        <v>15771110</v>
      </c>
      <c r="E372" s="215">
        <f t="shared" si="27"/>
        <v>0.8500630899693686</v>
      </c>
      <c r="F372" s="149"/>
      <c r="G372" s="31"/>
    </row>
    <row r="373" spans="1:7" ht="12.75" customHeight="1">
      <c r="A373" s="18">
        <v>32</v>
      </c>
      <c r="B373" s="212" t="s">
        <v>251</v>
      </c>
      <c r="C373" s="226">
        <v>32927755</v>
      </c>
      <c r="D373" s="226">
        <v>18517763</v>
      </c>
      <c r="E373" s="215">
        <f t="shared" si="27"/>
        <v>0.5623755096574303</v>
      </c>
      <c r="F373" s="149"/>
      <c r="G373" s="31"/>
    </row>
    <row r="374" spans="1:8" ht="12.75" customHeight="1">
      <c r="A374" s="18">
        <v>33</v>
      </c>
      <c r="B374" s="212" t="s">
        <v>252</v>
      </c>
      <c r="C374" s="226">
        <v>65140355</v>
      </c>
      <c r="D374" s="226">
        <v>53312921</v>
      </c>
      <c r="E374" s="215">
        <f t="shared" si="27"/>
        <v>0.8184315390973844</v>
      </c>
      <c r="F374" s="149"/>
      <c r="G374" s="31"/>
      <c r="H374" s="10" t="s">
        <v>12</v>
      </c>
    </row>
    <row r="375" spans="1:7" ht="12.75" customHeight="1">
      <c r="A375" s="18">
        <v>34</v>
      </c>
      <c r="B375" s="212" t="s">
        <v>253</v>
      </c>
      <c r="C375" s="226">
        <v>55746320</v>
      </c>
      <c r="D375" s="226">
        <v>45356843</v>
      </c>
      <c r="E375" s="215">
        <f t="shared" si="27"/>
        <v>0.8136293660281073</v>
      </c>
      <c r="F375" s="149"/>
      <c r="G375" s="31" t="s">
        <v>12</v>
      </c>
    </row>
    <row r="376" spans="1:8" ht="12.75" customHeight="1">
      <c r="A376" s="18">
        <v>35</v>
      </c>
      <c r="B376" s="212" t="s">
        <v>254</v>
      </c>
      <c r="C376" s="226">
        <v>93338500</v>
      </c>
      <c r="D376" s="226">
        <v>71230454</v>
      </c>
      <c r="E376" s="215">
        <f t="shared" si="27"/>
        <v>0.7631411903983887</v>
      </c>
      <c r="F376" s="149"/>
      <c r="G376" s="31"/>
      <c r="H376" s="10" t="s">
        <v>12</v>
      </c>
    </row>
    <row r="377" spans="1:7" ht="12.75" customHeight="1">
      <c r="A377" s="18">
        <v>36</v>
      </c>
      <c r="B377" s="212" t="s">
        <v>255</v>
      </c>
      <c r="C377" s="226">
        <v>61221580</v>
      </c>
      <c r="D377" s="226">
        <v>41730348</v>
      </c>
      <c r="E377" s="215">
        <f t="shared" si="27"/>
        <v>0.6816280795105255</v>
      </c>
      <c r="F377" s="149"/>
      <c r="G377" s="31"/>
    </row>
    <row r="378" spans="1:7" ht="12.75" customHeight="1">
      <c r="A378" s="18">
        <v>37</v>
      </c>
      <c r="B378" s="212" t="s">
        <v>256</v>
      </c>
      <c r="C378" s="226">
        <v>66225705</v>
      </c>
      <c r="D378" s="226">
        <v>54305149</v>
      </c>
      <c r="E378" s="215">
        <f t="shared" si="27"/>
        <v>0.8200010705812796</v>
      </c>
      <c r="F378" s="149"/>
      <c r="G378" s="31"/>
    </row>
    <row r="379" spans="1:7" ht="12.75" customHeight="1">
      <c r="A379" s="18">
        <v>38</v>
      </c>
      <c r="B379" s="212" t="s">
        <v>257</v>
      </c>
      <c r="C379" s="226">
        <v>65968455</v>
      </c>
      <c r="D379" s="226">
        <v>56736449</v>
      </c>
      <c r="E379" s="215">
        <f t="shared" si="27"/>
        <v>0.8600542334969039</v>
      </c>
      <c r="F379" s="149"/>
      <c r="G379" s="31"/>
    </row>
    <row r="380" spans="1:7" ht="16.5" customHeight="1">
      <c r="A380" s="34"/>
      <c r="B380" s="1" t="s">
        <v>27</v>
      </c>
      <c r="C380" s="227">
        <v>3140233815</v>
      </c>
      <c r="D380" s="228">
        <v>2480302329</v>
      </c>
      <c r="E380" s="145">
        <f t="shared" si="27"/>
        <v>0.7898463856902325</v>
      </c>
      <c r="F380" s="42"/>
      <c r="G380" s="31"/>
    </row>
    <row r="381" spans="1:7" ht="16.5" customHeight="1">
      <c r="A381" s="40"/>
      <c r="B381" s="2"/>
      <c r="C381" s="149"/>
      <c r="D381" s="149"/>
      <c r="E381" s="150"/>
      <c r="F381" s="42"/>
      <c r="G381" s="31"/>
    </row>
    <row r="382" ht="15.75" customHeight="1">
      <c r="A382" s="9" t="s">
        <v>97</v>
      </c>
    </row>
    <row r="383" ht="14.25">
      <c r="A383" s="9"/>
    </row>
    <row r="384" ht="14.25">
      <c r="A384" s="9" t="s">
        <v>33</v>
      </c>
    </row>
    <row r="385" spans="1:7" ht="33.75" customHeight="1">
      <c r="A385" s="196" t="s">
        <v>20</v>
      </c>
      <c r="B385" s="196"/>
      <c r="C385" s="197" t="s">
        <v>34</v>
      </c>
      <c r="D385" s="197" t="s">
        <v>35</v>
      </c>
      <c r="E385" s="197" t="s">
        <v>6</v>
      </c>
      <c r="F385" s="197" t="s">
        <v>28</v>
      </c>
      <c r="G385" s="198"/>
    </row>
    <row r="386" spans="1:7" ht="16.5" customHeight="1">
      <c r="A386" s="196">
        <v>1</v>
      </c>
      <c r="B386" s="196">
        <v>2</v>
      </c>
      <c r="C386" s="197">
        <v>3</v>
      </c>
      <c r="D386" s="197">
        <v>4</v>
      </c>
      <c r="E386" s="197" t="s">
        <v>36</v>
      </c>
      <c r="F386" s="197">
        <v>6</v>
      </c>
      <c r="G386" s="198"/>
    </row>
    <row r="387" spans="1:7" ht="27" customHeight="1">
      <c r="A387" s="199">
        <v>1</v>
      </c>
      <c r="B387" s="200" t="s">
        <v>157</v>
      </c>
      <c r="C387" s="177">
        <v>12991.659999999998</v>
      </c>
      <c r="D387" s="177">
        <v>12991.659999999998</v>
      </c>
      <c r="E387" s="201">
        <f>D387-C387</f>
        <v>0</v>
      </c>
      <c r="F387" s="202">
        <v>0</v>
      </c>
      <c r="G387" s="198"/>
    </row>
    <row r="388" spans="1:8" ht="28.5">
      <c r="A388" s="199">
        <v>2</v>
      </c>
      <c r="B388" s="200" t="s">
        <v>158</v>
      </c>
      <c r="C388" s="177">
        <v>360415.13</v>
      </c>
      <c r="D388" s="177">
        <v>360415.13</v>
      </c>
      <c r="E388" s="201">
        <f>D388-C388</f>
        <v>0</v>
      </c>
      <c r="F388" s="203">
        <f>E388/C388</f>
        <v>0</v>
      </c>
      <c r="G388" s="198"/>
      <c r="H388" s="10" t="s">
        <v>12</v>
      </c>
    </row>
    <row r="389" spans="1:7" ht="28.5">
      <c r="A389" s="199">
        <v>3</v>
      </c>
      <c r="B389" s="200" t="s">
        <v>159</v>
      </c>
      <c r="C389" s="268">
        <v>309617.35744532046</v>
      </c>
      <c r="D389" s="268">
        <v>309617.35744532046</v>
      </c>
      <c r="E389" s="201">
        <f>D389-C389</f>
        <v>0</v>
      </c>
      <c r="F389" s="203">
        <f>E389/C389</f>
        <v>0</v>
      </c>
      <c r="G389" s="198" t="s">
        <v>12</v>
      </c>
    </row>
    <row r="390" ht="14.25">
      <c r="A390" s="54"/>
    </row>
    <row r="391" spans="1:7" ht="14.25">
      <c r="A391" s="9" t="s">
        <v>167</v>
      </c>
      <c r="B391" s="48"/>
      <c r="C391" s="58"/>
      <c r="D391" s="48"/>
      <c r="E391" s="48"/>
      <c r="F391" s="48"/>
      <c r="G391" s="48" t="s">
        <v>12</v>
      </c>
    </row>
    <row r="392" spans="1:8" ht="6" customHeight="1">
      <c r="A392" s="9"/>
      <c r="B392" s="48"/>
      <c r="C392" s="58"/>
      <c r="D392" s="48"/>
      <c r="E392" s="48"/>
      <c r="F392" s="48"/>
      <c r="G392" s="48"/>
      <c r="H392" s="10" t="s">
        <v>12</v>
      </c>
    </row>
    <row r="393" spans="1:5" ht="14.25">
      <c r="A393" s="48"/>
      <c r="B393" s="48"/>
      <c r="C393" s="48"/>
      <c r="D393" s="48"/>
      <c r="E393" s="59" t="s">
        <v>98</v>
      </c>
    </row>
    <row r="394" spans="1:8" ht="43.5" customHeight="1">
      <c r="A394" s="60" t="s">
        <v>37</v>
      </c>
      <c r="B394" s="60" t="s">
        <v>38</v>
      </c>
      <c r="C394" s="61" t="s">
        <v>174</v>
      </c>
      <c r="D394" s="62" t="s">
        <v>171</v>
      </c>
      <c r="E394" s="61" t="s">
        <v>170</v>
      </c>
      <c r="F394" s="271"/>
      <c r="G394" s="271"/>
      <c r="H394" s="198"/>
    </row>
    <row r="395" spans="1:8" ht="15.75" customHeight="1">
      <c r="A395" s="60">
        <v>1</v>
      </c>
      <c r="B395" s="60">
        <v>2</v>
      </c>
      <c r="C395" s="61">
        <v>3</v>
      </c>
      <c r="D395" s="62">
        <v>4</v>
      </c>
      <c r="E395" s="61">
        <v>5</v>
      </c>
      <c r="F395" s="271"/>
      <c r="G395" s="271"/>
      <c r="H395" s="198"/>
    </row>
    <row r="396" spans="1:8" ht="12.75" customHeight="1">
      <c r="A396" s="18">
        <v>1</v>
      </c>
      <c r="B396" s="212" t="s">
        <v>220</v>
      </c>
      <c r="C396" s="177">
        <v>14344.23</v>
      </c>
      <c r="D396" s="177">
        <v>516.72</v>
      </c>
      <c r="E396" s="154">
        <f aca="true" t="shared" si="28" ref="E396:E434">D396/C396</f>
        <v>0.03602284681715227</v>
      </c>
      <c r="F396" s="272"/>
      <c r="G396" s="273"/>
      <c r="H396" s="217"/>
    </row>
    <row r="397" spans="1:8" ht="12.75" customHeight="1">
      <c r="A397" s="18">
        <v>2</v>
      </c>
      <c r="B397" s="212" t="s">
        <v>221</v>
      </c>
      <c r="C397" s="177">
        <v>9503.619999999999</v>
      </c>
      <c r="D397" s="177">
        <v>342.63</v>
      </c>
      <c r="E397" s="154">
        <f t="shared" si="28"/>
        <v>0.03605257785980501</v>
      </c>
      <c r="F397" s="272"/>
      <c r="G397" s="273"/>
      <c r="H397" s="217"/>
    </row>
    <row r="398" spans="1:8" ht="12.75" customHeight="1">
      <c r="A398" s="18">
        <v>3</v>
      </c>
      <c r="B398" s="212" t="s">
        <v>222</v>
      </c>
      <c r="C398" s="177">
        <v>7887.889999999999</v>
      </c>
      <c r="D398" s="177">
        <v>283.94</v>
      </c>
      <c r="E398" s="154">
        <f t="shared" si="28"/>
        <v>0.035996952290156176</v>
      </c>
      <c r="F398" s="272"/>
      <c r="G398" s="273"/>
      <c r="H398" s="217"/>
    </row>
    <row r="399" spans="1:8" ht="12.75" customHeight="1">
      <c r="A399" s="18">
        <v>4</v>
      </c>
      <c r="B399" s="212" t="s">
        <v>223</v>
      </c>
      <c r="C399" s="177">
        <v>6282.3</v>
      </c>
      <c r="D399" s="177">
        <v>225.86</v>
      </c>
      <c r="E399" s="154">
        <f t="shared" si="28"/>
        <v>0.03595180109195677</v>
      </c>
      <c r="F399" s="272"/>
      <c r="G399" s="273"/>
      <c r="H399" s="217"/>
    </row>
    <row r="400" spans="1:8" ht="12.75" customHeight="1">
      <c r="A400" s="18">
        <v>5</v>
      </c>
      <c r="B400" s="212" t="s">
        <v>224</v>
      </c>
      <c r="C400" s="177">
        <v>10102.9</v>
      </c>
      <c r="D400" s="177">
        <v>363.37</v>
      </c>
      <c r="E400" s="154">
        <f t="shared" si="28"/>
        <v>0.03596690059289907</v>
      </c>
      <c r="F400" s="272"/>
      <c r="G400" s="273"/>
      <c r="H400" s="217"/>
    </row>
    <row r="401" spans="1:8" ht="12.75" customHeight="1">
      <c r="A401" s="18">
        <v>6</v>
      </c>
      <c r="B401" s="212" t="s">
        <v>225</v>
      </c>
      <c r="C401" s="177">
        <v>6348.570000000001</v>
      </c>
      <c r="D401" s="177">
        <v>228.24</v>
      </c>
      <c r="E401" s="154">
        <f t="shared" si="28"/>
        <v>0.03595140322938866</v>
      </c>
      <c r="F401" s="272"/>
      <c r="G401" s="273"/>
      <c r="H401" s="217"/>
    </row>
    <row r="402" spans="1:8" ht="12.75" customHeight="1">
      <c r="A402" s="18">
        <v>7</v>
      </c>
      <c r="B402" s="212" t="s">
        <v>226</v>
      </c>
      <c r="C402" s="177">
        <v>14010.150000000001</v>
      </c>
      <c r="D402" s="177">
        <v>505.53</v>
      </c>
      <c r="E402" s="154">
        <f t="shared" si="28"/>
        <v>0.03608312544833567</v>
      </c>
      <c r="F402" s="272"/>
      <c r="G402" s="273"/>
      <c r="H402" s="217"/>
    </row>
    <row r="403" spans="1:8" ht="12.75" customHeight="1">
      <c r="A403" s="18">
        <v>8</v>
      </c>
      <c r="B403" s="212" t="s">
        <v>227</v>
      </c>
      <c r="C403" s="177">
        <v>3262.89</v>
      </c>
      <c r="D403" s="177">
        <v>117.5</v>
      </c>
      <c r="E403" s="154">
        <f t="shared" si="28"/>
        <v>0.036011020904780734</v>
      </c>
      <c r="F403" s="272"/>
      <c r="G403" s="273"/>
      <c r="H403" s="217"/>
    </row>
    <row r="404" spans="1:8" ht="12.75" customHeight="1">
      <c r="A404" s="18">
        <v>9</v>
      </c>
      <c r="B404" s="212" t="s">
        <v>228</v>
      </c>
      <c r="C404" s="177">
        <v>2460.19</v>
      </c>
      <c r="D404" s="177">
        <v>88.58000000000001</v>
      </c>
      <c r="E404" s="154">
        <f t="shared" si="28"/>
        <v>0.03600534918034786</v>
      </c>
      <c r="F404" s="272"/>
      <c r="G404" s="273"/>
      <c r="H404" s="217"/>
    </row>
    <row r="405" spans="1:8" ht="12.75" customHeight="1">
      <c r="A405" s="18">
        <v>10</v>
      </c>
      <c r="B405" s="212" t="s">
        <v>229</v>
      </c>
      <c r="C405" s="177">
        <v>7007.33</v>
      </c>
      <c r="D405" s="177">
        <v>252.82</v>
      </c>
      <c r="E405" s="154">
        <f t="shared" si="28"/>
        <v>0.03607936261029522</v>
      </c>
      <c r="F405" s="272"/>
      <c r="G405" s="273"/>
      <c r="H405" s="217"/>
    </row>
    <row r="406" spans="1:8" ht="12.75" customHeight="1">
      <c r="A406" s="18">
        <v>11</v>
      </c>
      <c r="B406" s="212" t="s">
        <v>230</v>
      </c>
      <c r="C406" s="177">
        <v>10168.06</v>
      </c>
      <c r="D406" s="177">
        <v>365.51</v>
      </c>
      <c r="E406" s="154">
        <f t="shared" si="28"/>
        <v>0.03594687678868929</v>
      </c>
      <c r="F406" s="272"/>
      <c r="G406" s="273"/>
      <c r="H406" s="217"/>
    </row>
    <row r="407" spans="1:8" ht="12.75" customHeight="1">
      <c r="A407" s="18">
        <v>12</v>
      </c>
      <c r="B407" s="212" t="s">
        <v>231</v>
      </c>
      <c r="C407" s="177">
        <v>15725.02</v>
      </c>
      <c r="D407" s="177">
        <v>565.35</v>
      </c>
      <c r="E407" s="154">
        <f t="shared" si="28"/>
        <v>0.03595225952017867</v>
      </c>
      <c r="F407" s="272"/>
      <c r="G407" s="273"/>
      <c r="H407" s="217"/>
    </row>
    <row r="408" spans="1:8" ht="12.75" customHeight="1">
      <c r="A408" s="18">
        <v>13</v>
      </c>
      <c r="B408" s="212" t="s">
        <v>232</v>
      </c>
      <c r="C408" s="177">
        <v>10372.1</v>
      </c>
      <c r="D408" s="177">
        <v>372.66999999999996</v>
      </c>
      <c r="E408" s="154">
        <f t="shared" si="28"/>
        <v>0.03593004309638356</v>
      </c>
      <c r="F408" s="272"/>
      <c r="G408" s="273"/>
      <c r="H408" s="217"/>
    </row>
    <row r="409" spans="1:8" ht="12.75" customHeight="1">
      <c r="A409" s="18">
        <v>14</v>
      </c>
      <c r="B409" s="212" t="s">
        <v>233</v>
      </c>
      <c r="C409" s="177">
        <v>9441.26</v>
      </c>
      <c r="D409" s="177">
        <v>339.96000000000004</v>
      </c>
      <c r="E409" s="154">
        <f t="shared" si="28"/>
        <v>0.0360079057244478</v>
      </c>
      <c r="F409" s="272"/>
      <c r="G409" s="273"/>
      <c r="H409" s="217"/>
    </row>
    <row r="410" spans="1:8" ht="12.75" customHeight="1">
      <c r="A410" s="18">
        <v>15</v>
      </c>
      <c r="B410" s="212" t="s">
        <v>234</v>
      </c>
      <c r="C410" s="177">
        <v>17333.949999999997</v>
      </c>
      <c r="D410" s="177">
        <v>623.82</v>
      </c>
      <c r="E410" s="154">
        <f t="shared" si="28"/>
        <v>0.03598833503038835</v>
      </c>
      <c r="F410" s="272"/>
      <c r="G410" s="273"/>
      <c r="H410" s="217"/>
    </row>
    <row r="411" spans="1:8" ht="12.75" customHeight="1">
      <c r="A411" s="18">
        <v>16</v>
      </c>
      <c r="B411" s="212" t="s">
        <v>235</v>
      </c>
      <c r="C411" s="177">
        <v>13120.85</v>
      </c>
      <c r="D411" s="177">
        <v>472.62</v>
      </c>
      <c r="E411" s="154">
        <f t="shared" si="28"/>
        <v>0.03602053220637382</v>
      </c>
      <c r="F411" s="272"/>
      <c r="G411" s="273"/>
      <c r="H411" s="217"/>
    </row>
    <row r="412" spans="1:8" ht="12.75" customHeight="1">
      <c r="A412" s="18">
        <v>17</v>
      </c>
      <c r="B412" s="212" t="s">
        <v>236</v>
      </c>
      <c r="C412" s="177">
        <v>2542.11</v>
      </c>
      <c r="D412" s="177">
        <v>91.65</v>
      </c>
      <c r="E412" s="154">
        <f t="shared" si="28"/>
        <v>0.0360527278520599</v>
      </c>
      <c r="F412" s="272"/>
      <c r="G412" s="273"/>
      <c r="H412" s="217"/>
    </row>
    <row r="413" spans="1:8" ht="12.75" customHeight="1">
      <c r="A413" s="18">
        <v>18</v>
      </c>
      <c r="B413" s="212" t="s">
        <v>237</v>
      </c>
      <c r="C413" s="177">
        <v>9782.91</v>
      </c>
      <c r="D413" s="177">
        <v>352.38</v>
      </c>
      <c r="E413" s="154">
        <f t="shared" si="28"/>
        <v>0.03601995725198331</v>
      </c>
      <c r="F413" s="272"/>
      <c r="G413" s="273"/>
      <c r="H413" s="217"/>
    </row>
    <row r="414" spans="1:8" ht="12.75" customHeight="1">
      <c r="A414" s="18">
        <v>19</v>
      </c>
      <c r="B414" s="212" t="s">
        <v>238</v>
      </c>
      <c r="C414" s="177">
        <v>21026.43</v>
      </c>
      <c r="D414" s="177">
        <v>758.44</v>
      </c>
      <c r="E414" s="154">
        <f t="shared" si="28"/>
        <v>0.03607079280695772</v>
      </c>
      <c r="F414" s="272"/>
      <c r="G414" s="273"/>
      <c r="H414" s="217"/>
    </row>
    <row r="415" spans="1:8" ht="12.75" customHeight="1">
      <c r="A415" s="18">
        <v>20</v>
      </c>
      <c r="B415" s="212" t="s">
        <v>239</v>
      </c>
      <c r="C415" s="177">
        <v>15819.619999999999</v>
      </c>
      <c r="D415" s="177">
        <v>571.74</v>
      </c>
      <c r="E415" s="154">
        <f t="shared" si="28"/>
        <v>0.03614119681762268</v>
      </c>
      <c r="F415" s="272"/>
      <c r="G415" s="273"/>
      <c r="H415" s="217"/>
    </row>
    <row r="416" spans="1:8" ht="12.75" customHeight="1">
      <c r="A416" s="18">
        <v>21</v>
      </c>
      <c r="B416" s="212" t="s">
        <v>240</v>
      </c>
      <c r="C416" s="177">
        <v>13196.619999999999</v>
      </c>
      <c r="D416" s="177">
        <v>475.64</v>
      </c>
      <c r="E416" s="154">
        <f t="shared" si="28"/>
        <v>0.03604256241370897</v>
      </c>
      <c r="F416" s="272"/>
      <c r="G416" s="273"/>
      <c r="H416" s="217"/>
    </row>
    <row r="417" spans="1:8" ht="12.75" customHeight="1">
      <c r="A417" s="18">
        <v>22</v>
      </c>
      <c r="B417" s="212" t="s">
        <v>241</v>
      </c>
      <c r="C417" s="177">
        <v>16982.48</v>
      </c>
      <c r="D417" s="177">
        <v>612.17</v>
      </c>
      <c r="E417" s="154">
        <f t="shared" si="28"/>
        <v>0.03604714976846726</v>
      </c>
      <c r="F417" s="272"/>
      <c r="G417" s="273"/>
      <c r="H417" s="217"/>
    </row>
    <row r="418" spans="1:8" ht="12.75" customHeight="1">
      <c r="A418" s="18">
        <v>23</v>
      </c>
      <c r="B418" s="212" t="s">
        <v>242</v>
      </c>
      <c r="C418" s="177">
        <v>15147.57</v>
      </c>
      <c r="D418" s="177">
        <v>545.28</v>
      </c>
      <c r="E418" s="154">
        <f t="shared" si="28"/>
        <v>0.03599785312099564</v>
      </c>
      <c r="F418" s="272"/>
      <c r="G418" s="273"/>
      <c r="H418" s="217"/>
    </row>
    <row r="419" spans="1:8" ht="12.75" customHeight="1">
      <c r="A419" s="18">
        <v>24</v>
      </c>
      <c r="B419" s="212" t="s">
        <v>243</v>
      </c>
      <c r="C419" s="177">
        <v>9803.82</v>
      </c>
      <c r="D419" s="177">
        <v>354.65</v>
      </c>
      <c r="E419" s="154">
        <f t="shared" si="28"/>
        <v>0.03617467476963061</v>
      </c>
      <c r="F419" s="272"/>
      <c r="G419" s="273"/>
      <c r="H419" s="217"/>
    </row>
    <row r="420" spans="1:8" ht="12.75" customHeight="1">
      <c r="A420" s="18">
        <v>25</v>
      </c>
      <c r="B420" s="212" t="s">
        <v>244</v>
      </c>
      <c r="C420" s="177">
        <v>6088.8099999999995</v>
      </c>
      <c r="D420" s="177">
        <v>220.06</v>
      </c>
      <c r="E420" s="154">
        <f t="shared" si="28"/>
        <v>0.0361417091352826</v>
      </c>
      <c r="F420" s="272"/>
      <c r="G420" s="273"/>
      <c r="H420" s="217"/>
    </row>
    <row r="421" spans="1:8" ht="12.75" customHeight="1">
      <c r="A421" s="18">
        <v>26</v>
      </c>
      <c r="B421" s="212" t="s">
        <v>245</v>
      </c>
      <c r="C421" s="177">
        <v>8629.08</v>
      </c>
      <c r="D421" s="177">
        <v>312.87</v>
      </c>
      <c r="E421" s="154">
        <f t="shared" si="28"/>
        <v>0.0362576311727322</v>
      </c>
      <c r="F421" s="272"/>
      <c r="G421" s="273"/>
      <c r="H421" s="217"/>
    </row>
    <row r="422" spans="1:8" ht="12.75" customHeight="1">
      <c r="A422" s="18">
        <v>27</v>
      </c>
      <c r="B422" s="212" t="s">
        <v>246</v>
      </c>
      <c r="C422" s="177">
        <v>10067.07</v>
      </c>
      <c r="D422" s="177">
        <v>363.74</v>
      </c>
      <c r="E422" s="154">
        <f t="shared" si="28"/>
        <v>0.036131664923359036</v>
      </c>
      <c r="F422" s="272"/>
      <c r="G422" s="273"/>
      <c r="H422" s="217"/>
    </row>
    <row r="423" spans="1:8" ht="12.75" customHeight="1">
      <c r="A423" s="18">
        <v>28</v>
      </c>
      <c r="B423" s="212" t="s">
        <v>247</v>
      </c>
      <c r="C423" s="177">
        <v>10454.52</v>
      </c>
      <c r="D423" s="177">
        <v>376.74</v>
      </c>
      <c r="E423" s="154">
        <f t="shared" si="28"/>
        <v>0.03603608774003971</v>
      </c>
      <c r="F423" s="272"/>
      <c r="G423" s="273"/>
      <c r="H423" s="217"/>
    </row>
    <row r="424" spans="1:8" ht="12.75" customHeight="1">
      <c r="A424" s="18">
        <v>29</v>
      </c>
      <c r="B424" s="212" t="s">
        <v>248</v>
      </c>
      <c r="C424" s="177">
        <v>7414.290000000001</v>
      </c>
      <c r="D424" s="177">
        <v>267.12</v>
      </c>
      <c r="E424" s="154">
        <f t="shared" si="28"/>
        <v>0.036027724839465404</v>
      </c>
      <c r="F424" s="272"/>
      <c r="G424" s="273"/>
      <c r="H424" s="217"/>
    </row>
    <row r="425" spans="1:8" ht="12.75" customHeight="1">
      <c r="A425" s="18">
        <v>30</v>
      </c>
      <c r="B425" s="212" t="s">
        <v>249</v>
      </c>
      <c r="C425" s="177">
        <v>4826.71</v>
      </c>
      <c r="D425" s="177">
        <v>173.69</v>
      </c>
      <c r="E425" s="154">
        <f t="shared" si="28"/>
        <v>0.03598517416625403</v>
      </c>
      <c r="F425" s="272"/>
      <c r="G425" s="273"/>
      <c r="H425" s="217"/>
    </row>
    <row r="426" spans="1:8" ht="12.75" customHeight="1">
      <c r="A426" s="18">
        <v>31</v>
      </c>
      <c r="B426" s="212" t="s">
        <v>250</v>
      </c>
      <c r="C426" s="177">
        <v>2338.58</v>
      </c>
      <c r="D426" s="177">
        <v>84.32</v>
      </c>
      <c r="E426" s="154">
        <f t="shared" si="28"/>
        <v>0.03605606821233398</v>
      </c>
      <c r="F426" s="272"/>
      <c r="G426" s="273"/>
      <c r="H426" s="217"/>
    </row>
    <row r="427" spans="1:8" ht="12.75" customHeight="1">
      <c r="A427" s="18">
        <v>32</v>
      </c>
      <c r="B427" s="212" t="s">
        <v>251</v>
      </c>
      <c r="C427" s="177">
        <v>2504.48</v>
      </c>
      <c r="D427" s="177">
        <v>90.78</v>
      </c>
      <c r="E427" s="154">
        <f t="shared" si="28"/>
        <v>0.036247045294831665</v>
      </c>
      <c r="F427" s="272"/>
      <c r="G427" s="273"/>
      <c r="H427" s="217"/>
    </row>
    <row r="428" spans="1:8" ht="12.75" customHeight="1">
      <c r="A428" s="18">
        <v>33</v>
      </c>
      <c r="B428" s="212" t="s">
        <v>252</v>
      </c>
      <c r="C428" s="177">
        <v>7864.13</v>
      </c>
      <c r="D428" s="177">
        <v>283.79999999999995</v>
      </c>
      <c r="E428" s="154">
        <f t="shared" si="28"/>
        <v>0.036087908007624486</v>
      </c>
      <c r="F428" s="272"/>
      <c r="G428" s="273"/>
      <c r="H428" s="217"/>
    </row>
    <row r="429" spans="1:8" ht="12.75" customHeight="1">
      <c r="A429" s="18">
        <v>34</v>
      </c>
      <c r="B429" s="212" t="s">
        <v>253</v>
      </c>
      <c r="C429" s="177">
        <v>6602.09</v>
      </c>
      <c r="D429" s="177">
        <v>238.34000000000003</v>
      </c>
      <c r="E429" s="154">
        <f t="shared" si="28"/>
        <v>0.03610068932716761</v>
      </c>
      <c r="F429" s="272"/>
      <c r="G429" s="273"/>
      <c r="H429" s="217"/>
    </row>
    <row r="430" spans="1:8" ht="12.75" customHeight="1">
      <c r="A430" s="18">
        <v>35</v>
      </c>
      <c r="B430" s="212" t="s">
        <v>254</v>
      </c>
      <c r="C430" s="177">
        <v>10408.94</v>
      </c>
      <c r="D430" s="177">
        <v>374.5</v>
      </c>
      <c r="E430" s="154">
        <f t="shared" si="28"/>
        <v>0.03597868755127803</v>
      </c>
      <c r="F430" s="272"/>
      <c r="G430" s="273"/>
      <c r="H430" s="217"/>
    </row>
    <row r="431" spans="1:8" ht="12.75" customHeight="1">
      <c r="A431" s="18">
        <v>36</v>
      </c>
      <c r="B431" s="212" t="s">
        <v>255</v>
      </c>
      <c r="C431" s="177">
        <v>5848.5599999999995</v>
      </c>
      <c r="D431" s="177">
        <v>211.61</v>
      </c>
      <c r="E431" s="154">
        <f t="shared" si="28"/>
        <v>0.036181555801770016</v>
      </c>
      <c r="F431" s="272"/>
      <c r="G431" s="273"/>
      <c r="H431" s="217"/>
    </row>
    <row r="432" spans="1:8" ht="12.75" customHeight="1">
      <c r="A432" s="18">
        <v>37</v>
      </c>
      <c r="B432" s="212" t="s">
        <v>256</v>
      </c>
      <c r="C432" s="177">
        <v>7692.700000000001</v>
      </c>
      <c r="D432" s="177">
        <v>278.06</v>
      </c>
      <c r="E432" s="154">
        <f t="shared" si="28"/>
        <v>0.03614595655621563</v>
      </c>
      <c r="F432" s="272"/>
      <c r="G432" s="273"/>
      <c r="H432" s="217"/>
    </row>
    <row r="433" spans="1:8" ht="12.75" customHeight="1">
      <c r="A433" s="18">
        <v>38</v>
      </c>
      <c r="B433" s="212" t="s">
        <v>257</v>
      </c>
      <c r="C433" s="177">
        <v>8002.300000000001</v>
      </c>
      <c r="D433" s="177">
        <v>288.96</v>
      </c>
      <c r="E433" s="154">
        <f t="shared" si="28"/>
        <v>0.03610961848468565</v>
      </c>
      <c r="F433" s="272"/>
      <c r="G433" s="273"/>
      <c r="H433" s="217"/>
    </row>
    <row r="434" spans="1:8" ht="12.75" customHeight="1">
      <c r="A434" s="34"/>
      <c r="B434" s="1" t="s">
        <v>27</v>
      </c>
      <c r="C434" s="178">
        <v>360415.13</v>
      </c>
      <c r="D434" s="178">
        <v>12991.659999999998</v>
      </c>
      <c r="E434" s="153">
        <f t="shared" si="28"/>
        <v>0.03604637796421032</v>
      </c>
      <c r="F434" s="272"/>
      <c r="G434" s="273"/>
      <c r="H434" s="217"/>
    </row>
    <row r="435" spans="1:8" ht="14.25">
      <c r="A435" s="40"/>
      <c r="B435" s="2"/>
      <c r="C435" s="65"/>
      <c r="D435" s="26"/>
      <c r="E435" s="66"/>
      <c r="F435" s="274"/>
      <c r="G435" s="275"/>
      <c r="H435" s="274"/>
    </row>
    <row r="436" spans="1:8" ht="14.25">
      <c r="A436" s="40"/>
      <c r="B436" s="2"/>
      <c r="C436" s="65"/>
      <c r="D436" s="26"/>
      <c r="E436" s="66"/>
      <c r="F436" s="26"/>
      <c r="G436" s="65"/>
      <c r="H436" s="26"/>
    </row>
    <row r="437" spans="1:7" ht="14.25">
      <c r="A437" s="9" t="s">
        <v>168</v>
      </c>
      <c r="B437" s="48"/>
      <c r="C437" s="58"/>
      <c r="D437" s="48"/>
      <c r="E437" s="48"/>
      <c r="F437" s="48"/>
      <c r="G437" s="48"/>
    </row>
    <row r="438" spans="1:5" ht="14.25">
      <c r="A438" s="48"/>
      <c r="B438" s="48"/>
      <c r="C438" s="48"/>
      <c r="D438" s="48"/>
      <c r="E438" s="59" t="s">
        <v>98</v>
      </c>
    </row>
    <row r="439" spans="1:7" ht="52.5" customHeight="1">
      <c r="A439" s="60" t="s">
        <v>37</v>
      </c>
      <c r="B439" s="60" t="s">
        <v>38</v>
      </c>
      <c r="C439" s="61" t="s">
        <v>174</v>
      </c>
      <c r="D439" s="62" t="s">
        <v>160</v>
      </c>
      <c r="E439" s="61" t="s">
        <v>169</v>
      </c>
      <c r="F439" s="63"/>
      <c r="G439" s="64"/>
    </row>
    <row r="440" spans="1:7" ht="12.75" customHeight="1">
      <c r="A440" s="60">
        <v>1</v>
      </c>
      <c r="B440" s="60">
        <v>2</v>
      </c>
      <c r="C440" s="61">
        <v>3</v>
      </c>
      <c r="D440" s="62">
        <v>4</v>
      </c>
      <c r="E440" s="61">
        <v>5</v>
      </c>
      <c r="F440" s="63"/>
      <c r="G440" s="64"/>
    </row>
    <row r="441" spans="1:7" ht="12.75" customHeight="1">
      <c r="A441" s="18">
        <v>1</v>
      </c>
      <c r="B441" s="212" t="s">
        <v>220</v>
      </c>
      <c r="C441" s="177">
        <v>14344.23</v>
      </c>
      <c r="D441" s="151">
        <v>1414.1494819123564</v>
      </c>
      <c r="E441" s="155">
        <f aca="true" t="shared" si="29" ref="E441:E479">D441/C441</f>
        <v>0.09858664298553191</v>
      </c>
      <c r="F441" s="149"/>
      <c r="G441" s="31"/>
    </row>
    <row r="442" spans="1:7" ht="12.75" customHeight="1">
      <c r="A442" s="18">
        <v>2</v>
      </c>
      <c r="B442" s="212" t="s">
        <v>221</v>
      </c>
      <c r="C442" s="177">
        <v>9503.619999999999</v>
      </c>
      <c r="D442" s="151">
        <v>939.6243598818473</v>
      </c>
      <c r="E442" s="155">
        <f t="shared" si="29"/>
        <v>0.0988701526241419</v>
      </c>
      <c r="F442" s="149"/>
      <c r="G442" s="31"/>
    </row>
    <row r="443" spans="1:7" ht="12.75" customHeight="1">
      <c r="A443" s="18">
        <v>3</v>
      </c>
      <c r="B443" s="212" t="s">
        <v>222</v>
      </c>
      <c r="C443" s="177">
        <v>7887.889999999999</v>
      </c>
      <c r="D443" s="151">
        <v>775.5882219238761</v>
      </c>
      <c r="E443" s="155">
        <f t="shared" si="29"/>
        <v>0.09832645002958663</v>
      </c>
      <c r="F443" s="149"/>
      <c r="G443" s="31"/>
    </row>
    <row r="444" spans="1:7" ht="12.75" customHeight="1">
      <c r="A444" s="18">
        <v>4</v>
      </c>
      <c r="B444" s="212" t="s">
        <v>223</v>
      </c>
      <c r="C444" s="177">
        <v>6282.3</v>
      </c>
      <c r="D444" s="151">
        <v>615.0778501803056</v>
      </c>
      <c r="E444" s="155">
        <f t="shared" si="29"/>
        <v>0.09790647536416688</v>
      </c>
      <c r="F444" s="149"/>
      <c r="G444" s="31"/>
    </row>
    <row r="445" spans="1:7" ht="12.75" customHeight="1">
      <c r="A445" s="18">
        <v>5</v>
      </c>
      <c r="B445" s="212" t="s">
        <v>224</v>
      </c>
      <c r="C445" s="177">
        <v>10102.9</v>
      </c>
      <c r="D445" s="151">
        <v>990.4996484508883</v>
      </c>
      <c r="E445" s="155">
        <f t="shared" si="29"/>
        <v>0.09804112170276737</v>
      </c>
      <c r="F445" s="149"/>
      <c r="G445" s="31"/>
    </row>
    <row r="446" spans="1:7" ht="12.75" customHeight="1">
      <c r="A446" s="18">
        <v>6</v>
      </c>
      <c r="B446" s="212" t="s">
        <v>225</v>
      </c>
      <c r="C446" s="177">
        <v>6348.570000000001</v>
      </c>
      <c r="D446" s="151">
        <v>621.4973935744538</v>
      </c>
      <c r="E446" s="155">
        <f t="shared" si="29"/>
        <v>0.09789565107960592</v>
      </c>
      <c r="F446" s="149"/>
      <c r="G446" s="31"/>
    </row>
    <row r="447" spans="1:7" ht="12.75" customHeight="1">
      <c r="A447" s="18">
        <v>7</v>
      </c>
      <c r="B447" s="212" t="s">
        <v>226</v>
      </c>
      <c r="C447" s="177">
        <v>14010.150000000001</v>
      </c>
      <c r="D447" s="151">
        <v>1389.3396684133477</v>
      </c>
      <c r="E447" s="155">
        <f t="shared" si="29"/>
        <v>0.09916665192116769</v>
      </c>
      <c r="F447" s="149"/>
      <c r="G447" s="31"/>
    </row>
    <row r="448" spans="1:7" ht="12.75" customHeight="1">
      <c r="A448" s="18">
        <v>8</v>
      </c>
      <c r="B448" s="212" t="s">
        <v>227</v>
      </c>
      <c r="C448" s="177">
        <v>3262.89</v>
      </c>
      <c r="D448" s="151">
        <v>321.3045561207416</v>
      </c>
      <c r="E448" s="155">
        <f t="shared" si="29"/>
        <v>0.09847238372140699</v>
      </c>
      <c r="F448" s="149"/>
      <c r="G448" s="31"/>
    </row>
    <row r="449" spans="1:7" ht="12.75" customHeight="1">
      <c r="A449" s="18">
        <v>9</v>
      </c>
      <c r="B449" s="212" t="s">
        <v>228</v>
      </c>
      <c r="C449" s="177">
        <v>2460.19</v>
      </c>
      <c r="D449" s="151">
        <v>242.16450858587132</v>
      </c>
      <c r="E449" s="155">
        <f t="shared" si="29"/>
        <v>0.09843325458028498</v>
      </c>
      <c r="F449" s="149"/>
      <c r="G449" s="31"/>
    </row>
    <row r="450" spans="1:7" ht="12.75" customHeight="1">
      <c r="A450" s="18">
        <v>10</v>
      </c>
      <c r="B450" s="212" t="s">
        <v>229</v>
      </c>
      <c r="C450" s="177">
        <v>7007.33</v>
      </c>
      <c r="D450" s="151">
        <v>694.648093383576</v>
      </c>
      <c r="E450" s="155">
        <f t="shared" si="29"/>
        <v>0.09913163692641505</v>
      </c>
      <c r="F450" s="149"/>
      <c r="G450" s="31"/>
    </row>
    <row r="451" spans="1:7" ht="12.75" customHeight="1">
      <c r="A451" s="18">
        <v>11</v>
      </c>
      <c r="B451" s="212" t="s">
        <v>230</v>
      </c>
      <c r="C451" s="177">
        <v>10168.06</v>
      </c>
      <c r="D451" s="151">
        <v>994.9695848049732</v>
      </c>
      <c r="E451" s="155">
        <f t="shared" si="29"/>
        <v>0.09785245020239586</v>
      </c>
      <c r="F451" s="149"/>
      <c r="G451" s="31"/>
    </row>
    <row r="452" spans="1:7" ht="12.75" customHeight="1">
      <c r="A452" s="18">
        <v>12</v>
      </c>
      <c r="B452" s="212" t="s">
        <v>231</v>
      </c>
      <c r="C452" s="177">
        <v>15725.02</v>
      </c>
      <c r="D452" s="151">
        <v>1539.5247796482645</v>
      </c>
      <c r="E452" s="155">
        <f t="shared" si="29"/>
        <v>0.09790288213612856</v>
      </c>
      <c r="F452" s="149"/>
      <c r="G452" s="31"/>
    </row>
    <row r="453" spans="1:7" ht="12.75" customHeight="1">
      <c r="A453" s="18">
        <v>13</v>
      </c>
      <c r="B453" s="212" t="s">
        <v>232</v>
      </c>
      <c r="C453" s="177">
        <v>10372.1</v>
      </c>
      <c r="D453" s="151">
        <v>1013.2808110572305</v>
      </c>
      <c r="E453" s="155">
        <f t="shared" si="29"/>
        <v>0.09769292728157562</v>
      </c>
      <c r="F453" s="149"/>
      <c r="G453" s="31"/>
    </row>
    <row r="454" spans="1:7" ht="12.75" customHeight="1">
      <c r="A454" s="18">
        <v>14</v>
      </c>
      <c r="B454" s="212" t="s">
        <v>233</v>
      </c>
      <c r="C454" s="177">
        <v>9441.26</v>
      </c>
      <c r="D454" s="151">
        <v>929.3885640481121</v>
      </c>
      <c r="E454" s="155">
        <f t="shared" si="29"/>
        <v>0.0984390392858699</v>
      </c>
      <c r="F454" s="149"/>
      <c r="G454" s="31"/>
    </row>
    <row r="455" spans="1:7" ht="12.75" customHeight="1">
      <c r="A455" s="18">
        <v>15</v>
      </c>
      <c r="B455" s="212" t="s">
        <v>234</v>
      </c>
      <c r="C455" s="177">
        <v>17333.949999999997</v>
      </c>
      <c r="D455" s="151">
        <v>1703.1337384514682</v>
      </c>
      <c r="E455" s="155">
        <f t="shared" si="29"/>
        <v>0.09825422009706203</v>
      </c>
      <c r="F455" s="149"/>
      <c r="G455" s="31"/>
    </row>
    <row r="456" spans="1:7" ht="12.75" customHeight="1">
      <c r="A456" s="18">
        <v>16</v>
      </c>
      <c r="B456" s="212" t="s">
        <v>235</v>
      </c>
      <c r="C456" s="177">
        <v>13120.85</v>
      </c>
      <c r="D456" s="151">
        <v>1293.2293607856964</v>
      </c>
      <c r="E456" s="155">
        <f t="shared" si="29"/>
        <v>0.09856292548010963</v>
      </c>
      <c r="F456" s="149"/>
      <c r="G456" s="31"/>
    </row>
    <row r="457" spans="1:7" ht="12.75" customHeight="1">
      <c r="A457" s="18">
        <v>17</v>
      </c>
      <c r="B457" s="212" t="s">
        <v>236</v>
      </c>
      <c r="C457" s="177">
        <v>2542.11</v>
      </c>
      <c r="D457" s="151">
        <v>251.33909720532642</v>
      </c>
      <c r="E457" s="155">
        <f t="shared" si="29"/>
        <v>0.09887026808648186</v>
      </c>
      <c r="F457" s="149"/>
      <c r="G457" s="31"/>
    </row>
    <row r="458" spans="1:7" ht="12.75" customHeight="1">
      <c r="A458" s="18">
        <v>18</v>
      </c>
      <c r="B458" s="212" t="s">
        <v>237</v>
      </c>
      <c r="C458" s="177">
        <v>9782.91</v>
      </c>
      <c r="D458" s="151">
        <v>964.14834002915</v>
      </c>
      <c r="E458" s="155">
        <f t="shared" si="29"/>
        <v>0.09855435039565426</v>
      </c>
      <c r="F458" s="149"/>
      <c r="G458" s="31"/>
    </row>
    <row r="459" spans="1:7" ht="12.75" customHeight="1">
      <c r="A459" s="18">
        <v>19</v>
      </c>
      <c r="B459" s="212" t="s">
        <v>238</v>
      </c>
      <c r="C459" s="177">
        <v>21026.43</v>
      </c>
      <c r="D459" s="151">
        <v>2082.5913552810052</v>
      </c>
      <c r="E459" s="155">
        <f t="shared" si="29"/>
        <v>0.09904635999934393</v>
      </c>
      <c r="F459" s="149"/>
      <c r="G459" s="31"/>
    </row>
    <row r="460" spans="1:7" ht="12.75" customHeight="1">
      <c r="A460" s="18">
        <v>20</v>
      </c>
      <c r="B460" s="212" t="s">
        <v>239</v>
      </c>
      <c r="C460" s="177">
        <v>15819.619999999999</v>
      </c>
      <c r="D460" s="151">
        <v>1577.6711435992293</v>
      </c>
      <c r="E460" s="155">
        <f t="shared" si="29"/>
        <v>0.09972876362385628</v>
      </c>
      <c r="F460" s="149"/>
      <c r="G460" s="31" t="s">
        <v>12</v>
      </c>
    </row>
    <row r="461" spans="1:7" ht="12.75" customHeight="1">
      <c r="A461" s="18">
        <v>21</v>
      </c>
      <c r="B461" s="212" t="s">
        <v>240</v>
      </c>
      <c r="C461" s="177">
        <v>13196.619999999999</v>
      </c>
      <c r="D461" s="151">
        <v>1303.5458109644796</v>
      </c>
      <c r="E461" s="155">
        <f t="shared" si="29"/>
        <v>0.09877876387775655</v>
      </c>
      <c r="F461" s="149"/>
      <c r="G461" s="31"/>
    </row>
    <row r="462" spans="1:7" ht="12.75" customHeight="1">
      <c r="A462" s="18">
        <v>22</v>
      </c>
      <c r="B462" s="212" t="s">
        <v>241</v>
      </c>
      <c r="C462" s="177">
        <v>16982.48</v>
      </c>
      <c r="D462" s="151">
        <v>1678.2643853358213</v>
      </c>
      <c r="E462" s="155">
        <f t="shared" si="29"/>
        <v>0.09882328054181848</v>
      </c>
      <c r="F462" s="149"/>
      <c r="G462" s="31"/>
    </row>
    <row r="463" spans="1:7" ht="12.75" customHeight="1">
      <c r="A463" s="18">
        <v>23</v>
      </c>
      <c r="B463" s="212" t="s">
        <v>242</v>
      </c>
      <c r="C463" s="177">
        <v>15147.57</v>
      </c>
      <c r="D463" s="151">
        <v>1489.6466295167165</v>
      </c>
      <c r="E463" s="155">
        <f t="shared" si="29"/>
        <v>0.09834228391198829</v>
      </c>
      <c r="F463" s="149"/>
      <c r="G463" s="31"/>
    </row>
    <row r="464" spans="1:7" ht="12.75" customHeight="1">
      <c r="A464" s="18">
        <v>24</v>
      </c>
      <c r="B464" s="212" t="s">
        <v>243</v>
      </c>
      <c r="C464" s="177">
        <v>9803.82</v>
      </c>
      <c r="D464" s="151">
        <v>980.8996461681877</v>
      </c>
      <c r="E464" s="155">
        <f t="shared" si="29"/>
        <v>0.10005280045616788</v>
      </c>
      <c r="F464" s="149"/>
      <c r="G464" s="31"/>
    </row>
    <row r="465" spans="1:7" ht="12.75" customHeight="1">
      <c r="A465" s="18">
        <v>25</v>
      </c>
      <c r="B465" s="212" t="s">
        <v>244</v>
      </c>
      <c r="C465" s="177">
        <v>6088.8099999999995</v>
      </c>
      <c r="D465" s="151">
        <v>607.257048533897</v>
      </c>
      <c r="E465" s="155">
        <f t="shared" si="29"/>
        <v>0.09973328918686854</v>
      </c>
      <c r="F465" s="149"/>
      <c r="G465" s="31"/>
    </row>
    <row r="466" spans="1:7" ht="12.75" customHeight="1">
      <c r="A466" s="18">
        <v>26</v>
      </c>
      <c r="B466" s="212" t="s">
        <v>245</v>
      </c>
      <c r="C466" s="177">
        <v>8629.08</v>
      </c>
      <c r="D466" s="151">
        <v>870.320981575805</v>
      </c>
      <c r="E466" s="155">
        <f t="shared" si="29"/>
        <v>0.10085906974738965</v>
      </c>
      <c r="F466" s="149"/>
      <c r="G466" s="31"/>
    </row>
    <row r="467" spans="1:7" ht="12.75" customHeight="1">
      <c r="A467" s="18">
        <v>27</v>
      </c>
      <c r="B467" s="212" t="s">
        <v>246</v>
      </c>
      <c r="C467" s="177">
        <v>10067.07</v>
      </c>
      <c r="D467" s="151">
        <v>1003.0964771886779</v>
      </c>
      <c r="E467" s="155">
        <f t="shared" si="29"/>
        <v>0.09964135316320219</v>
      </c>
      <c r="F467" s="149"/>
      <c r="G467" s="31"/>
    </row>
    <row r="468" spans="1:7" ht="12.75" customHeight="1">
      <c r="A468" s="18">
        <v>28</v>
      </c>
      <c r="B468" s="212" t="s">
        <v>247</v>
      </c>
      <c r="C468" s="177">
        <v>10454.52</v>
      </c>
      <c r="D468" s="151">
        <v>1031.9970461762937</v>
      </c>
      <c r="E468" s="155">
        <f t="shared" si="29"/>
        <v>0.09871300128330078</v>
      </c>
      <c r="F468" s="149"/>
      <c r="G468" s="31"/>
    </row>
    <row r="469" spans="1:7" ht="12.75" customHeight="1">
      <c r="A469" s="18">
        <v>29</v>
      </c>
      <c r="B469" s="212" t="s">
        <v>248</v>
      </c>
      <c r="C469" s="177">
        <v>7414.290000000001</v>
      </c>
      <c r="D469" s="151">
        <v>731.2729371512628</v>
      </c>
      <c r="E469" s="155">
        <f t="shared" si="29"/>
        <v>0.09863020426113124</v>
      </c>
      <c r="F469" s="149"/>
      <c r="G469" s="31"/>
    </row>
    <row r="470" spans="1:7" ht="12.75" customHeight="1">
      <c r="A470" s="18">
        <v>30</v>
      </c>
      <c r="B470" s="212" t="s">
        <v>249</v>
      </c>
      <c r="C470" s="177">
        <v>4826.71</v>
      </c>
      <c r="D470" s="151">
        <v>474.03956607000555</v>
      </c>
      <c r="E470" s="155">
        <f t="shared" si="29"/>
        <v>0.09821173554450248</v>
      </c>
      <c r="F470" s="149"/>
      <c r="G470" s="31"/>
    </row>
    <row r="471" spans="1:7" ht="12.75" customHeight="1">
      <c r="A471" s="18">
        <v>31</v>
      </c>
      <c r="B471" s="212" t="s">
        <v>250</v>
      </c>
      <c r="C471" s="177">
        <v>2338.58</v>
      </c>
      <c r="D471" s="151">
        <v>231.30742629465874</v>
      </c>
      <c r="E471" s="155">
        <f t="shared" si="29"/>
        <v>0.09890934938922712</v>
      </c>
      <c r="F471" s="149"/>
      <c r="G471" s="31"/>
    </row>
    <row r="472" spans="1:7" ht="12.75" customHeight="1">
      <c r="A472" s="18">
        <v>32</v>
      </c>
      <c r="B472" s="212" t="s">
        <v>251</v>
      </c>
      <c r="C472" s="177">
        <v>2504.48</v>
      </c>
      <c r="D472" s="151">
        <v>249.59929290080072</v>
      </c>
      <c r="E472" s="155">
        <f t="shared" si="29"/>
        <v>0.09966112442535006</v>
      </c>
      <c r="F472" s="149"/>
      <c r="G472" s="31"/>
    </row>
    <row r="473" spans="1:7" ht="12.75" customHeight="1">
      <c r="A473" s="18">
        <v>33</v>
      </c>
      <c r="B473" s="212" t="s">
        <v>252</v>
      </c>
      <c r="C473" s="177">
        <v>7864.13</v>
      </c>
      <c r="D473" s="151">
        <v>780.3049971735563</v>
      </c>
      <c r="E473" s="155">
        <f t="shared" si="29"/>
        <v>0.0992233085126462</v>
      </c>
      <c r="F473" s="149"/>
      <c r="G473" s="31"/>
    </row>
    <row r="474" spans="1:7" ht="12.75" customHeight="1">
      <c r="A474" s="18">
        <v>34</v>
      </c>
      <c r="B474" s="212" t="s">
        <v>253</v>
      </c>
      <c r="C474" s="177">
        <v>6602.09</v>
      </c>
      <c r="D474" s="151">
        <v>655.8634257913295</v>
      </c>
      <c r="E474" s="155">
        <f t="shared" si="29"/>
        <v>0.09934178809912157</v>
      </c>
      <c r="F474" s="149"/>
      <c r="G474" s="31"/>
    </row>
    <row r="475" spans="1:7" ht="12.75" customHeight="1">
      <c r="A475" s="18">
        <v>35</v>
      </c>
      <c r="B475" s="212" t="s">
        <v>254</v>
      </c>
      <c r="C475" s="177">
        <v>10408.94</v>
      </c>
      <c r="D475" s="151">
        <v>1023.8759116222059</v>
      </c>
      <c r="E475" s="155">
        <f t="shared" si="29"/>
        <v>0.09836505077579522</v>
      </c>
      <c r="F475" s="149"/>
      <c r="G475" s="31" t="s">
        <v>12</v>
      </c>
    </row>
    <row r="476" spans="1:7" ht="12.75" customHeight="1">
      <c r="A476" s="18">
        <v>36</v>
      </c>
      <c r="B476" s="212" t="s">
        <v>255</v>
      </c>
      <c r="C476" s="177">
        <v>5848.5599999999995</v>
      </c>
      <c r="D476" s="151">
        <v>585.5699229856932</v>
      </c>
      <c r="E476" s="155">
        <f t="shared" si="29"/>
        <v>0.10012206816476077</v>
      </c>
      <c r="F476" s="149"/>
      <c r="G476" s="31"/>
    </row>
    <row r="477" spans="1:7" ht="12.75" customHeight="1">
      <c r="A477" s="18">
        <v>37</v>
      </c>
      <c r="B477" s="212" t="s">
        <v>256</v>
      </c>
      <c r="C477" s="177">
        <v>7692.700000000001</v>
      </c>
      <c r="D477" s="151">
        <v>767.3295476796229</v>
      </c>
      <c r="E477" s="155">
        <f t="shared" si="29"/>
        <v>0.09974775406289377</v>
      </c>
      <c r="F477" s="149"/>
      <c r="G477" s="31"/>
    </row>
    <row r="478" spans="1:7" ht="12.75" customHeight="1">
      <c r="A478" s="18">
        <v>38</v>
      </c>
      <c r="B478" s="212" t="s">
        <v>257</v>
      </c>
      <c r="C478" s="177">
        <v>8002.300000000001</v>
      </c>
      <c r="D478" s="151">
        <v>796.2655658044414</v>
      </c>
      <c r="E478" s="155">
        <f t="shared" si="29"/>
        <v>0.09950458815646018</v>
      </c>
      <c r="F478" s="149"/>
      <c r="G478" s="31" t="s">
        <v>12</v>
      </c>
    </row>
    <row r="479" spans="1:7" ht="12.75" customHeight="1">
      <c r="A479" s="34"/>
      <c r="B479" s="1" t="s">
        <v>27</v>
      </c>
      <c r="C479" s="178">
        <v>360415.13</v>
      </c>
      <c r="D479" s="152">
        <v>35613.62717627121</v>
      </c>
      <c r="E479" s="156">
        <f t="shared" si="29"/>
        <v>0.09881279727704886</v>
      </c>
      <c r="F479" s="42"/>
      <c r="G479" s="31" t="s">
        <v>12</v>
      </c>
    </row>
    <row r="480" ht="13.5" customHeight="1">
      <c r="A480" s="9" t="s">
        <v>40</v>
      </c>
    </row>
    <row r="481" spans="1:5" ht="13.5" customHeight="1">
      <c r="A481" s="9"/>
      <c r="E481" s="67" t="s">
        <v>41</v>
      </c>
    </row>
    <row r="482" spans="1:6" ht="29.25" customHeight="1">
      <c r="A482" s="49" t="s">
        <v>39</v>
      </c>
      <c r="B482" s="49" t="s">
        <v>161</v>
      </c>
      <c r="C482" s="49" t="s">
        <v>162</v>
      </c>
      <c r="D482" s="68" t="s">
        <v>42</v>
      </c>
      <c r="E482" s="49" t="s">
        <v>43</v>
      </c>
      <c r="F482" s="280"/>
    </row>
    <row r="483" spans="1:6" ht="15.75" customHeight="1">
      <c r="A483" s="69">
        <f>C528</f>
        <v>360415.13</v>
      </c>
      <c r="B483" s="70">
        <f>D434</f>
        <v>12991.659999999998</v>
      </c>
      <c r="C483" s="69">
        <f>E528</f>
        <v>309617.35744532046</v>
      </c>
      <c r="D483" s="69">
        <f>B483+C483</f>
        <v>322609.01744532044</v>
      </c>
      <c r="E483" s="71">
        <f>D483/A483</f>
        <v>0.895103980360981</v>
      </c>
      <c r="F483" s="56"/>
    </row>
    <row r="484" spans="1:8" ht="13.5" customHeight="1">
      <c r="A484" s="72" t="s">
        <v>163</v>
      </c>
      <c r="B484" s="73"/>
      <c r="C484" s="74"/>
      <c r="D484" s="74"/>
      <c r="E484" s="75"/>
      <c r="F484" s="76"/>
      <c r="G484" s="77"/>
      <c r="H484" s="10" t="s">
        <v>12</v>
      </c>
    </row>
    <row r="485" ht="13.5" customHeight="1"/>
    <row r="486" spans="1:8" ht="13.5" customHeight="1">
      <c r="A486" s="9" t="s">
        <v>164</v>
      </c>
      <c r="H486" s="10" t="s">
        <v>12</v>
      </c>
    </row>
    <row r="487" ht="13.5" customHeight="1">
      <c r="G487" s="67" t="s">
        <v>41</v>
      </c>
    </row>
    <row r="488" spans="1:7" ht="30" customHeight="1">
      <c r="A488" s="78" t="s">
        <v>20</v>
      </c>
      <c r="B488" s="78" t="s">
        <v>31</v>
      </c>
      <c r="C488" s="78" t="s">
        <v>39</v>
      </c>
      <c r="D488" s="79" t="s">
        <v>172</v>
      </c>
      <c r="E488" s="79" t="s">
        <v>44</v>
      </c>
      <c r="F488" s="78" t="s">
        <v>42</v>
      </c>
      <c r="G488" s="78" t="s">
        <v>43</v>
      </c>
    </row>
    <row r="489" spans="1:7" ht="14.25" customHeight="1">
      <c r="A489" s="78">
        <v>1</v>
      </c>
      <c r="B489" s="78">
        <v>2</v>
      </c>
      <c r="C489" s="78">
        <v>3</v>
      </c>
      <c r="D489" s="79">
        <v>4</v>
      </c>
      <c r="E489" s="79">
        <v>5</v>
      </c>
      <c r="F489" s="78">
        <v>6</v>
      </c>
      <c r="G489" s="30">
        <v>7</v>
      </c>
    </row>
    <row r="490" spans="1:7" ht="12.75" customHeight="1">
      <c r="A490" s="18">
        <v>1</v>
      </c>
      <c r="B490" s="212" t="s">
        <v>220</v>
      </c>
      <c r="C490" s="177">
        <v>14344.23</v>
      </c>
      <c r="D490" s="177">
        <v>516.72</v>
      </c>
      <c r="E490" s="151">
        <v>12331.494106385584</v>
      </c>
      <c r="F490" s="167">
        <f aca="true" t="shared" si="30" ref="F490:F528">D490+E490</f>
        <v>12848.214106385583</v>
      </c>
      <c r="G490" s="35">
        <f aca="true" t="shared" si="31" ref="G490:G528">F490/C490</f>
        <v>0.8957060857491538</v>
      </c>
    </row>
    <row r="491" spans="1:7" ht="12.75" customHeight="1">
      <c r="A491" s="18">
        <v>2</v>
      </c>
      <c r="B491" s="212" t="s">
        <v>221</v>
      </c>
      <c r="C491" s="177">
        <v>9503.619999999999</v>
      </c>
      <c r="D491" s="177">
        <v>342.63</v>
      </c>
      <c r="E491" s="151">
        <v>8162.653943687064</v>
      </c>
      <c r="F491" s="167">
        <f t="shared" si="30"/>
        <v>8505.283943687064</v>
      </c>
      <c r="G491" s="35">
        <f t="shared" si="31"/>
        <v>0.8949520228804461</v>
      </c>
    </row>
    <row r="492" spans="1:7" ht="12.75" customHeight="1">
      <c r="A492" s="18">
        <v>3</v>
      </c>
      <c r="B492" s="212" t="s">
        <v>222</v>
      </c>
      <c r="C492" s="177">
        <v>7887.889999999999</v>
      </c>
      <c r="D492" s="177">
        <v>283.94</v>
      </c>
      <c r="E492" s="151">
        <v>6786.786892458918</v>
      </c>
      <c r="F492" s="167">
        <f t="shared" si="30"/>
        <v>7070.726892458918</v>
      </c>
      <c r="G492" s="35">
        <f t="shared" si="31"/>
        <v>0.896402826669606</v>
      </c>
    </row>
    <row r="493" spans="1:7" ht="12.75" customHeight="1">
      <c r="A493" s="18">
        <v>4</v>
      </c>
      <c r="B493" s="212" t="s">
        <v>223</v>
      </c>
      <c r="C493" s="177">
        <v>6282.3</v>
      </c>
      <c r="D493" s="177">
        <v>225.86</v>
      </c>
      <c r="E493" s="151">
        <v>5412.619418576902</v>
      </c>
      <c r="F493" s="167">
        <f t="shared" si="30"/>
        <v>5638.4794185769015</v>
      </c>
      <c r="G493" s="35">
        <f t="shared" si="31"/>
        <v>0.8975183322313327</v>
      </c>
    </row>
    <row r="494" spans="1:7" ht="12.75" customHeight="1">
      <c r="A494" s="18">
        <v>5</v>
      </c>
      <c r="B494" s="212" t="s">
        <v>224</v>
      </c>
      <c r="C494" s="177">
        <v>10102.9</v>
      </c>
      <c r="D494" s="177">
        <v>363.37</v>
      </c>
      <c r="E494" s="151">
        <v>8700.565995869752</v>
      </c>
      <c r="F494" s="167">
        <f t="shared" si="30"/>
        <v>9063.935995869753</v>
      </c>
      <c r="G494" s="35">
        <f t="shared" si="31"/>
        <v>0.8971618046174616</v>
      </c>
    </row>
    <row r="495" spans="1:7" ht="12.75" customHeight="1">
      <c r="A495" s="18">
        <v>6</v>
      </c>
      <c r="B495" s="212" t="s">
        <v>225</v>
      </c>
      <c r="C495" s="177">
        <v>6348.570000000001</v>
      </c>
      <c r="D495" s="177">
        <v>228.24</v>
      </c>
      <c r="E495" s="151">
        <v>5469.910770974156</v>
      </c>
      <c r="F495" s="167">
        <f t="shared" si="30"/>
        <v>5698.150770974155</v>
      </c>
      <c r="G495" s="35">
        <f t="shared" si="31"/>
        <v>0.8975487032472124</v>
      </c>
    </row>
    <row r="496" spans="1:7" ht="12.75" customHeight="1">
      <c r="A496" s="18">
        <v>7</v>
      </c>
      <c r="B496" s="212" t="s">
        <v>226</v>
      </c>
      <c r="C496" s="177">
        <v>14010.150000000001</v>
      </c>
      <c r="D496" s="177">
        <v>505.53</v>
      </c>
      <c r="E496" s="151">
        <v>12021.800613388092</v>
      </c>
      <c r="F496" s="167">
        <f t="shared" si="30"/>
        <v>12527.330613388092</v>
      </c>
      <c r="G496" s="35">
        <f t="shared" si="31"/>
        <v>0.8941610627572218</v>
      </c>
    </row>
    <row r="497" spans="1:7" ht="12.75" customHeight="1">
      <c r="A497" s="18">
        <v>8</v>
      </c>
      <c r="B497" s="212" t="s">
        <v>227</v>
      </c>
      <c r="C497" s="177">
        <v>3262.89</v>
      </c>
      <c r="D497" s="177">
        <v>117.5</v>
      </c>
      <c r="E497" s="151">
        <v>2806.07888249155</v>
      </c>
      <c r="F497" s="167">
        <f t="shared" si="30"/>
        <v>2923.57888249155</v>
      </c>
      <c r="G497" s="35">
        <f t="shared" si="31"/>
        <v>0.8960090234398187</v>
      </c>
    </row>
    <row r="498" spans="1:7" ht="12.75" customHeight="1">
      <c r="A498" s="18">
        <v>9</v>
      </c>
      <c r="B498" s="212" t="s">
        <v>228</v>
      </c>
      <c r="C498" s="177">
        <v>2460.19</v>
      </c>
      <c r="D498" s="177">
        <v>88.58000000000001</v>
      </c>
      <c r="E498" s="151">
        <v>2116.029075372973</v>
      </c>
      <c r="F498" s="167">
        <f t="shared" si="30"/>
        <v>2204.6090753729727</v>
      </c>
      <c r="G498" s="35">
        <f t="shared" si="31"/>
        <v>0.8961133389587685</v>
      </c>
    </row>
    <row r="499" spans="1:7" ht="12.75" customHeight="1">
      <c r="A499" s="18">
        <v>10</v>
      </c>
      <c r="B499" s="212" t="s">
        <v>229</v>
      </c>
      <c r="C499" s="177">
        <v>7007.33</v>
      </c>
      <c r="D499" s="177">
        <v>252.82</v>
      </c>
      <c r="E499" s="151">
        <v>6013.5065962000335</v>
      </c>
      <c r="F499" s="167">
        <f t="shared" si="30"/>
        <v>6266.326596200033</v>
      </c>
      <c r="G499" s="35">
        <f t="shared" si="31"/>
        <v>0.8942531029935843</v>
      </c>
    </row>
    <row r="500" spans="1:7" ht="12.75" customHeight="1">
      <c r="A500" s="18">
        <v>11</v>
      </c>
      <c r="B500" s="212" t="s">
        <v>230</v>
      </c>
      <c r="C500" s="177">
        <v>10168.06</v>
      </c>
      <c r="D500" s="177">
        <v>365.51</v>
      </c>
      <c r="E500" s="151">
        <v>8761.982692140082</v>
      </c>
      <c r="F500" s="167">
        <f t="shared" si="30"/>
        <v>9127.492692140082</v>
      </c>
      <c r="G500" s="35">
        <f t="shared" si="31"/>
        <v>0.8976631424421259</v>
      </c>
    </row>
    <row r="501" spans="1:7" ht="12.75" customHeight="1">
      <c r="A501" s="18">
        <v>12</v>
      </c>
      <c r="B501" s="212" t="s">
        <v>231</v>
      </c>
      <c r="C501" s="177">
        <v>15725.02</v>
      </c>
      <c r="D501" s="177">
        <v>565.35</v>
      </c>
      <c r="E501" s="151">
        <v>13548.312212563847</v>
      </c>
      <c r="F501" s="167">
        <f t="shared" si="30"/>
        <v>14113.662212563848</v>
      </c>
      <c r="G501" s="35">
        <f t="shared" si="31"/>
        <v>0.8975290468669577</v>
      </c>
    </row>
    <row r="502" spans="1:7" ht="12.75" customHeight="1">
      <c r="A502" s="18">
        <v>13</v>
      </c>
      <c r="B502" s="212" t="s">
        <v>232</v>
      </c>
      <c r="C502" s="177">
        <v>10372.1</v>
      </c>
      <c r="D502" s="177">
        <v>372.66999999999996</v>
      </c>
      <c r="E502" s="151">
        <v>8942.393349281665</v>
      </c>
      <c r="F502" s="167">
        <f t="shared" si="30"/>
        <v>9315.063349281665</v>
      </c>
      <c r="G502" s="35">
        <f t="shared" si="31"/>
        <v>0.8980884632120463</v>
      </c>
    </row>
    <row r="503" spans="1:7" ht="12.75" customHeight="1">
      <c r="A503" s="18">
        <v>14</v>
      </c>
      <c r="B503" s="212" t="s">
        <v>233</v>
      </c>
      <c r="C503" s="177">
        <v>9441.26</v>
      </c>
      <c r="D503" s="177">
        <v>339.96000000000004</v>
      </c>
      <c r="E503" s="151">
        <v>8120.366372176352</v>
      </c>
      <c r="F503" s="167">
        <f t="shared" si="30"/>
        <v>8460.326372176352</v>
      </c>
      <c r="G503" s="35">
        <f t="shared" si="31"/>
        <v>0.896101407246104</v>
      </c>
    </row>
    <row r="504" spans="1:7" ht="12.75" customHeight="1">
      <c r="A504" s="18">
        <v>15</v>
      </c>
      <c r="B504" s="212" t="s">
        <v>234</v>
      </c>
      <c r="C504" s="177">
        <v>17333.949999999997</v>
      </c>
      <c r="D504" s="177">
        <v>623.82</v>
      </c>
      <c r="E504" s="151">
        <v>14917.665999119952</v>
      </c>
      <c r="F504" s="167">
        <f t="shared" si="30"/>
        <v>15541.485999119952</v>
      </c>
      <c r="G504" s="35">
        <f t="shared" si="31"/>
        <v>0.8965922942618362</v>
      </c>
    </row>
    <row r="505" spans="1:7" ht="12.75" customHeight="1">
      <c r="A505" s="18">
        <v>16</v>
      </c>
      <c r="B505" s="212" t="s">
        <v>235</v>
      </c>
      <c r="C505" s="177">
        <v>13120.85</v>
      </c>
      <c r="D505" s="177">
        <v>472.62</v>
      </c>
      <c r="E505" s="151">
        <v>11280.641098660019</v>
      </c>
      <c r="F505" s="167">
        <f t="shared" si="30"/>
        <v>11753.26109866002</v>
      </c>
      <c r="G505" s="35">
        <f t="shared" si="31"/>
        <v>0.8957697937755571</v>
      </c>
    </row>
    <row r="506" spans="1:7" ht="12.75" customHeight="1">
      <c r="A506" s="18">
        <v>17</v>
      </c>
      <c r="B506" s="212" t="s">
        <v>236</v>
      </c>
      <c r="C506" s="177">
        <v>2542.11</v>
      </c>
      <c r="D506" s="177">
        <v>91.65</v>
      </c>
      <c r="E506" s="151">
        <v>2183.4198626618704</v>
      </c>
      <c r="F506" s="167">
        <f t="shared" si="30"/>
        <v>2275.0698626618705</v>
      </c>
      <c r="G506" s="35">
        <f t="shared" si="31"/>
        <v>0.8949533508234775</v>
      </c>
    </row>
    <row r="507" spans="1:7" ht="12.75" customHeight="1">
      <c r="A507" s="18">
        <v>18</v>
      </c>
      <c r="B507" s="212" t="s">
        <v>237</v>
      </c>
      <c r="C507" s="177">
        <v>9782.91</v>
      </c>
      <c r="D507" s="177">
        <v>352.38</v>
      </c>
      <c r="E507" s="151">
        <v>8411.091991427984</v>
      </c>
      <c r="F507" s="167">
        <f t="shared" si="30"/>
        <v>8763.471991427983</v>
      </c>
      <c r="G507" s="35">
        <f t="shared" si="31"/>
        <v>0.8957939908910522</v>
      </c>
    </row>
    <row r="508" spans="1:7" ht="12.75" customHeight="1">
      <c r="A508" s="18">
        <v>19</v>
      </c>
      <c r="B508" s="212" t="s">
        <v>238</v>
      </c>
      <c r="C508" s="177">
        <v>21026.43</v>
      </c>
      <c r="D508" s="177">
        <v>758.44</v>
      </c>
      <c r="E508" s="151">
        <v>18049.32639145087</v>
      </c>
      <c r="F508" s="167">
        <f t="shared" si="30"/>
        <v>18807.76639145087</v>
      </c>
      <c r="G508" s="35">
        <f t="shared" si="31"/>
        <v>0.8944821537203829</v>
      </c>
    </row>
    <row r="509" spans="1:7" ht="12.75" customHeight="1">
      <c r="A509" s="18">
        <v>20</v>
      </c>
      <c r="B509" s="212" t="s">
        <v>239</v>
      </c>
      <c r="C509" s="177">
        <v>15819.619999999999</v>
      </c>
      <c r="D509" s="177">
        <v>571.74</v>
      </c>
      <c r="E509" s="151">
        <v>13549.843956334338</v>
      </c>
      <c r="F509" s="167">
        <f t="shared" si="30"/>
        <v>14121.583956334338</v>
      </c>
      <c r="G509" s="35">
        <f t="shared" si="31"/>
        <v>0.8926626528535033</v>
      </c>
    </row>
    <row r="510" spans="1:7" ht="12.75" customHeight="1">
      <c r="A510" s="18">
        <v>21</v>
      </c>
      <c r="B510" s="212" t="s">
        <v>240</v>
      </c>
      <c r="C510" s="177">
        <v>13196.619999999999</v>
      </c>
      <c r="D510" s="177">
        <v>475.64</v>
      </c>
      <c r="E510" s="151">
        <v>11337.900355301459</v>
      </c>
      <c r="F510" s="167">
        <f t="shared" si="30"/>
        <v>11813.540355301458</v>
      </c>
      <c r="G510" s="35">
        <f t="shared" si="31"/>
        <v>0.895194402453163</v>
      </c>
    </row>
    <row r="511" spans="1:7" ht="12.75" customHeight="1">
      <c r="A511" s="18">
        <v>22</v>
      </c>
      <c r="B511" s="212" t="s">
        <v>241</v>
      </c>
      <c r="C511" s="177">
        <v>16982.48</v>
      </c>
      <c r="D511" s="177">
        <v>612.17</v>
      </c>
      <c r="E511" s="151">
        <v>14588.432409031608</v>
      </c>
      <c r="F511" s="167">
        <f t="shared" si="30"/>
        <v>15200.602409031608</v>
      </c>
      <c r="G511" s="35">
        <f t="shared" si="31"/>
        <v>0.8950755372025527</v>
      </c>
    </row>
    <row r="512" spans="1:7" ht="12.75" customHeight="1">
      <c r="A512" s="18">
        <v>23</v>
      </c>
      <c r="B512" s="212" t="s">
        <v>242</v>
      </c>
      <c r="C512" s="177">
        <v>15147.57</v>
      </c>
      <c r="D512" s="177">
        <v>545.28</v>
      </c>
      <c r="E512" s="151">
        <v>13032.383920763032</v>
      </c>
      <c r="F512" s="167">
        <f t="shared" si="30"/>
        <v>13577.663920763032</v>
      </c>
      <c r="G512" s="35">
        <f t="shared" si="31"/>
        <v>0.8963592127821843</v>
      </c>
    </row>
    <row r="513" spans="1:7" ht="12.75" customHeight="1">
      <c r="A513" s="18">
        <v>24</v>
      </c>
      <c r="B513" s="212" t="s">
        <v>243</v>
      </c>
      <c r="C513" s="177">
        <v>9803.82</v>
      </c>
      <c r="D513" s="177">
        <v>354.65</v>
      </c>
      <c r="E513" s="151">
        <v>8388.379778359784</v>
      </c>
      <c r="F513" s="167">
        <f t="shared" si="30"/>
        <v>8743.029778359783</v>
      </c>
      <c r="G513" s="35">
        <f t="shared" si="31"/>
        <v>0.8917982764228417</v>
      </c>
    </row>
    <row r="514" spans="1:7" ht="12.75" customHeight="1">
      <c r="A514" s="18">
        <v>25</v>
      </c>
      <c r="B514" s="212" t="s">
        <v>244</v>
      </c>
      <c r="C514" s="177">
        <v>6088.8099999999995</v>
      </c>
      <c r="D514" s="177">
        <v>220.06</v>
      </c>
      <c r="E514" s="151">
        <v>5215.11342045124</v>
      </c>
      <c r="F514" s="167">
        <f t="shared" si="30"/>
        <v>5435.17342045124</v>
      </c>
      <c r="G514" s="35">
        <f t="shared" si="31"/>
        <v>0.8926495358618911</v>
      </c>
    </row>
    <row r="515" spans="1:7" ht="12.75" customHeight="1">
      <c r="A515" s="18">
        <v>26</v>
      </c>
      <c r="B515" s="212" t="s">
        <v>245</v>
      </c>
      <c r="C515" s="177">
        <v>8629.08</v>
      </c>
      <c r="D515" s="177">
        <v>312.87</v>
      </c>
      <c r="E515" s="151">
        <v>7363.986709106011</v>
      </c>
      <c r="F515" s="167">
        <f t="shared" si="30"/>
        <v>7676.856709106011</v>
      </c>
      <c r="G515" s="35">
        <f t="shared" si="31"/>
        <v>0.8896495001907516</v>
      </c>
    </row>
    <row r="516" spans="1:7" ht="12.75" customHeight="1">
      <c r="A516" s="18">
        <v>27</v>
      </c>
      <c r="B516" s="212" t="s">
        <v>246</v>
      </c>
      <c r="C516" s="177">
        <v>10067.07</v>
      </c>
      <c r="D516" s="177">
        <v>363.74</v>
      </c>
      <c r="E516" s="151">
        <v>8625.087780375277</v>
      </c>
      <c r="F516" s="167">
        <f t="shared" si="30"/>
        <v>8988.827780375277</v>
      </c>
      <c r="G516" s="35">
        <f t="shared" si="31"/>
        <v>0.8928941370602645</v>
      </c>
    </row>
    <row r="517" spans="1:7" ht="12.75" customHeight="1">
      <c r="A517" s="18">
        <v>28</v>
      </c>
      <c r="B517" s="212" t="s">
        <v>247</v>
      </c>
      <c r="C517" s="177">
        <v>10454.52</v>
      </c>
      <c r="D517" s="177">
        <v>376.74</v>
      </c>
      <c r="E517" s="151">
        <v>8983.931481131376</v>
      </c>
      <c r="F517" s="167">
        <f t="shared" si="30"/>
        <v>9360.671481131376</v>
      </c>
      <c r="G517" s="35">
        <f t="shared" si="31"/>
        <v>0.8953707564891908</v>
      </c>
    </row>
    <row r="518" spans="1:7" ht="12.75" customHeight="1">
      <c r="A518" s="18">
        <v>29</v>
      </c>
      <c r="B518" s="212" t="s">
        <v>248</v>
      </c>
      <c r="C518" s="177">
        <v>7414.290000000001</v>
      </c>
      <c r="D518" s="177">
        <v>267.12</v>
      </c>
      <c r="E518" s="151">
        <v>6373.059713543149</v>
      </c>
      <c r="F518" s="167">
        <f aca="true" t="shared" si="32" ref="F518:F523">D518+E518</f>
        <v>6640.179713543149</v>
      </c>
      <c r="G518" s="35">
        <f aca="true" t="shared" si="33" ref="G518:G523">F518/C518</f>
        <v>0.895592121908254</v>
      </c>
    </row>
    <row r="519" spans="1:7" ht="12.75" customHeight="1">
      <c r="A519" s="18">
        <v>30</v>
      </c>
      <c r="B519" s="212" t="s">
        <v>249</v>
      </c>
      <c r="C519" s="177">
        <v>4826.71</v>
      </c>
      <c r="D519" s="177">
        <v>173.69</v>
      </c>
      <c r="E519" s="151">
        <v>4154.460436263287</v>
      </c>
      <c r="F519" s="167">
        <f t="shared" si="32"/>
        <v>4328.150436263287</v>
      </c>
      <c r="G519" s="35">
        <f t="shared" si="33"/>
        <v>0.8967082000499899</v>
      </c>
    </row>
    <row r="520" spans="1:7" ht="12.75" customHeight="1">
      <c r="A520" s="18">
        <v>31</v>
      </c>
      <c r="B520" s="212" t="s">
        <v>250</v>
      </c>
      <c r="C520" s="177">
        <v>2338.58</v>
      </c>
      <c r="D520" s="177">
        <v>84.32</v>
      </c>
      <c r="E520" s="151">
        <v>2008.3499051011522</v>
      </c>
      <c r="F520" s="167">
        <f t="shared" si="32"/>
        <v>2092.6699051011524</v>
      </c>
      <c r="G520" s="35">
        <f t="shared" si="33"/>
        <v>0.8948464046990706</v>
      </c>
    </row>
    <row r="521" spans="1:7" ht="12.75" customHeight="1">
      <c r="A521" s="18">
        <v>32</v>
      </c>
      <c r="B521" s="212" t="s">
        <v>251</v>
      </c>
      <c r="C521" s="177">
        <v>2504.48</v>
      </c>
      <c r="D521" s="177">
        <v>90.78</v>
      </c>
      <c r="E521" s="151">
        <v>2146.1434099313033</v>
      </c>
      <c r="F521" s="167">
        <f t="shared" si="32"/>
        <v>2236.9234099313035</v>
      </c>
      <c r="G521" s="35">
        <f t="shared" si="33"/>
        <v>0.8931688054731136</v>
      </c>
    </row>
    <row r="522" spans="1:7" ht="12.75" customHeight="1">
      <c r="A522" s="18">
        <v>33</v>
      </c>
      <c r="B522" s="212" t="s">
        <v>252</v>
      </c>
      <c r="C522" s="177">
        <v>7864.13</v>
      </c>
      <c r="D522" s="177">
        <v>283.79999999999995</v>
      </c>
      <c r="E522" s="151">
        <v>6746.788221911395</v>
      </c>
      <c r="F522" s="167">
        <f t="shared" si="32"/>
        <v>7030.5882219113955</v>
      </c>
      <c r="G522" s="35">
        <f t="shared" si="33"/>
        <v>0.8940071211833217</v>
      </c>
    </row>
    <row r="523" spans="1:7" ht="12.75" customHeight="1">
      <c r="A523" s="18">
        <v>34</v>
      </c>
      <c r="B523" s="212" t="s">
        <v>253</v>
      </c>
      <c r="C523" s="177">
        <v>6602.09</v>
      </c>
      <c r="D523" s="177">
        <v>238.34000000000003</v>
      </c>
      <c r="E523" s="151">
        <v>5661.9073119112245</v>
      </c>
      <c r="F523" s="167">
        <f t="shared" si="32"/>
        <v>5900.247311911225</v>
      </c>
      <c r="G523" s="35">
        <f t="shared" si="33"/>
        <v>0.8936938623846729</v>
      </c>
    </row>
    <row r="524" spans="1:7" ht="12.75" customHeight="1">
      <c r="A524" s="18">
        <v>35</v>
      </c>
      <c r="B524" s="212" t="s">
        <v>254</v>
      </c>
      <c r="C524" s="177">
        <v>10408.94</v>
      </c>
      <c r="D524" s="177">
        <v>374.5</v>
      </c>
      <c r="E524" s="151">
        <v>8944.999936168771</v>
      </c>
      <c r="F524" s="167">
        <f t="shared" si="30"/>
        <v>9319.499936168771</v>
      </c>
      <c r="G524" s="35">
        <f t="shared" si="31"/>
        <v>0.89533611839138</v>
      </c>
    </row>
    <row r="525" spans="1:7" ht="12.75" customHeight="1">
      <c r="A525" s="18">
        <v>36</v>
      </c>
      <c r="B525" s="212" t="s">
        <v>255</v>
      </c>
      <c r="C525" s="177">
        <v>5848.5599999999995</v>
      </c>
      <c r="D525" s="177">
        <v>211.61</v>
      </c>
      <c r="E525" s="151">
        <v>5003.047157987741</v>
      </c>
      <c r="F525" s="167">
        <f t="shared" si="30"/>
        <v>5214.657157987741</v>
      </c>
      <c r="G525" s="35">
        <f t="shared" si="31"/>
        <v>0.8916138601617734</v>
      </c>
    </row>
    <row r="526" spans="1:7" ht="12.75" customHeight="1">
      <c r="A526" s="18">
        <v>37</v>
      </c>
      <c r="B526" s="212" t="s">
        <v>256</v>
      </c>
      <c r="C526" s="177">
        <v>7692.700000000001</v>
      </c>
      <c r="D526" s="177">
        <v>278.06</v>
      </c>
      <c r="E526" s="151">
        <v>6588.597979480565</v>
      </c>
      <c r="F526" s="167">
        <f t="shared" si="30"/>
        <v>6866.657979480566</v>
      </c>
      <c r="G526" s="35">
        <f t="shared" si="31"/>
        <v>0.8926200137117741</v>
      </c>
    </row>
    <row r="527" spans="1:7" ht="12.75" customHeight="1">
      <c r="A527" s="18">
        <v>38</v>
      </c>
      <c r="B527" s="212" t="s">
        <v>257</v>
      </c>
      <c r="C527" s="177">
        <v>8002.300000000001</v>
      </c>
      <c r="D527" s="177">
        <v>288.96</v>
      </c>
      <c r="E527" s="151">
        <v>6868.297297280017</v>
      </c>
      <c r="F527" s="167">
        <f t="shared" si="30"/>
        <v>7157.257297280017</v>
      </c>
      <c r="G527" s="35">
        <f t="shared" si="31"/>
        <v>0.8944000221536329</v>
      </c>
    </row>
    <row r="528" spans="1:7" ht="12.75" customHeight="1">
      <c r="A528" s="18"/>
      <c r="B528" s="1" t="s">
        <v>27</v>
      </c>
      <c r="C528" s="178">
        <v>360415.13</v>
      </c>
      <c r="D528" s="178">
        <v>12991.659999999998</v>
      </c>
      <c r="E528" s="152">
        <v>309617.35744532046</v>
      </c>
      <c r="F528" s="176">
        <f t="shared" si="30"/>
        <v>322609.01744532044</v>
      </c>
      <c r="G528" s="39">
        <f t="shared" si="31"/>
        <v>0.895103980360981</v>
      </c>
    </row>
    <row r="529" ht="5.25" customHeight="1">
      <c r="A529" s="80"/>
    </row>
    <row r="530" spans="1:8" ht="14.25">
      <c r="A530" s="9" t="s">
        <v>45</v>
      </c>
      <c r="H530" s="31"/>
    </row>
    <row r="531" spans="1:7" ht="6.75" customHeight="1">
      <c r="A531" s="9"/>
      <c r="G531" s="10" t="s">
        <v>12</v>
      </c>
    </row>
    <row r="532" spans="1:5" ht="14.25">
      <c r="A532" s="30" t="s">
        <v>39</v>
      </c>
      <c r="B532" s="30" t="s">
        <v>46</v>
      </c>
      <c r="C532" s="30" t="s">
        <v>47</v>
      </c>
      <c r="D532" s="30" t="s">
        <v>48</v>
      </c>
      <c r="E532" s="30" t="s">
        <v>49</v>
      </c>
    </row>
    <row r="533" spans="1:8" ht="18.75" customHeight="1">
      <c r="A533" s="53">
        <f>C528</f>
        <v>360415.13</v>
      </c>
      <c r="B533" s="53">
        <f>F528</f>
        <v>322609.01744532044</v>
      </c>
      <c r="C533" s="39">
        <f>B533/A533</f>
        <v>0.895103980360981</v>
      </c>
      <c r="D533" s="53">
        <f>D577</f>
        <v>286995.3902690492</v>
      </c>
      <c r="E533" s="39">
        <f>D533/A533</f>
        <v>0.7962911830839321</v>
      </c>
      <c r="H533" s="10" t="s">
        <v>12</v>
      </c>
    </row>
    <row r="534" spans="1:7" ht="7.5" customHeight="1">
      <c r="A534" s="9"/>
      <c r="G534" s="10" t="s">
        <v>12</v>
      </c>
    </row>
    <row r="535" ht="14.25">
      <c r="A535" s="9" t="s">
        <v>173</v>
      </c>
    </row>
    <row r="536" ht="6.75" customHeight="1">
      <c r="A536" s="9"/>
    </row>
    <row r="537" spans="1:5" ht="14.25">
      <c r="A537" s="49" t="s">
        <v>20</v>
      </c>
      <c r="B537" s="49" t="s">
        <v>31</v>
      </c>
      <c r="C537" s="78" t="s">
        <v>39</v>
      </c>
      <c r="D537" s="49" t="s">
        <v>48</v>
      </c>
      <c r="E537" s="17" t="s">
        <v>49</v>
      </c>
    </row>
    <row r="538" spans="1:5" ht="14.25">
      <c r="A538" s="81">
        <v>1</v>
      </c>
      <c r="B538" s="81">
        <v>2</v>
      </c>
      <c r="C538" s="82">
        <v>3</v>
      </c>
      <c r="D538" s="81">
        <v>4</v>
      </c>
      <c r="E538" s="83">
        <v>5</v>
      </c>
    </row>
    <row r="539" spans="1:7" ht="12.75" customHeight="1">
      <c r="A539" s="18">
        <v>1</v>
      </c>
      <c r="B539" s="212" t="s">
        <v>220</v>
      </c>
      <c r="C539" s="177">
        <v>14344.23</v>
      </c>
      <c r="D539" s="151">
        <v>11434.064624473227</v>
      </c>
      <c r="E539" s="154">
        <f aca="true" t="shared" si="34" ref="E539:E577">D539/C539</f>
        <v>0.7971194427636219</v>
      </c>
      <c r="F539" s="149"/>
      <c r="G539" s="31"/>
    </row>
    <row r="540" spans="1:7" ht="12.75" customHeight="1">
      <c r="A540" s="18">
        <v>2</v>
      </c>
      <c r="B540" s="212" t="s">
        <v>221</v>
      </c>
      <c r="C540" s="177">
        <v>9503.619999999999</v>
      </c>
      <c r="D540" s="151">
        <v>7565.659583805216</v>
      </c>
      <c r="E540" s="154">
        <f t="shared" si="34"/>
        <v>0.7960818702563042</v>
      </c>
      <c r="F540" s="149"/>
      <c r="G540" s="31" t="s">
        <v>12</v>
      </c>
    </row>
    <row r="541" spans="1:7" ht="12.75" customHeight="1">
      <c r="A541" s="18">
        <v>3</v>
      </c>
      <c r="B541" s="212" t="s">
        <v>222</v>
      </c>
      <c r="C541" s="177">
        <v>7887.889999999999</v>
      </c>
      <c r="D541" s="151">
        <v>6295.1386705350415</v>
      </c>
      <c r="E541" s="154">
        <f t="shared" si="34"/>
        <v>0.7980763766400193</v>
      </c>
      <c r="F541" s="149"/>
      <c r="G541" s="31"/>
    </row>
    <row r="542" spans="1:7" ht="12.75" customHeight="1">
      <c r="A542" s="18">
        <v>4</v>
      </c>
      <c r="B542" s="212" t="s">
        <v>223</v>
      </c>
      <c r="C542" s="177">
        <v>6282.3</v>
      </c>
      <c r="D542" s="151">
        <v>5023.401568396597</v>
      </c>
      <c r="E542" s="154">
        <f t="shared" si="34"/>
        <v>0.7996118568671661</v>
      </c>
      <c r="F542" s="149"/>
      <c r="G542" s="31"/>
    </row>
    <row r="543" spans="1:7" ht="12.75" customHeight="1">
      <c r="A543" s="18">
        <v>5</v>
      </c>
      <c r="B543" s="212" t="s">
        <v>224</v>
      </c>
      <c r="C543" s="177">
        <v>10102.9</v>
      </c>
      <c r="D543" s="151">
        <v>8073.436347418864</v>
      </c>
      <c r="E543" s="154">
        <f t="shared" si="34"/>
        <v>0.7991206829146942</v>
      </c>
      <c r="F543" s="149"/>
      <c r="G543" s="31"/>
    </row>
    <row r="544" spans="1:7" ht="12.75" customHeight="1">
      <c r="A544" s="18">
        <v>6</v>
      </c>
      <c r="B544" s="212" t="s">
        <v>225</v>
      </c>
      <c r="C544" s="177">
        <v>6348.570000000001</v>
      </c>
      <c r="D544" s="151">
        <v>5076.653377399702</v>
      </c>
      <c r="E544" s="154">
        <f t="shared" si="34"/>
        <v>0.7996530521676064</v>
      </c>
      <c r="F544" s="149"/>
      <c r="G544" s="31"/>
    </row>
    <row r="545" spans="1:7" ht="12.75" customHeight="1">
      <c r="A545" s="18">
        <v>7</v>
      </c>
      <c r="B545" s="212" t="s">
        <v>226</v>
      </c>
      <c r="C545" s="177">
        <v>14010.150000000001</v>
      </c>
      <c r="D545" s="151">
        <v>11137.990944974743</v>
      </c>
      <c r="E545" s="154">
        <f t="shared" si="34"/>
        <v>0.7949944108360539</v>
      </c>
      <c r="F545" s="149"/>
      <c r="G545" s="31"/>
    </row>
    <row r="546" spans="1:7" ht="12.75" customHeight="1">
      <c r="A546" s="18">
        <v>8</v>
      </c>
      <c r="B546" s="212" t="s">
        <v>227</v>
      </c>
      <c r="C546" s="177">
        <v>3262.89</v>
      </c>
      <c r="D546" s="151">
        <v>2602.2743263708085</v>
      </c>
      <c r="E546" s="154">
        <f t="shared" si="34"/>
        <v>0.7975366397184118</v>
      </c>
      <c r="F546" s="149"/>
      <c r="G546" s="31"/>
    </row>
    <row r="547" spans="1:7" ht="12.75" customHeight="1">
      <c r="A547" s="18">
        <v>9</v>
      </c>
      <c r="B547" s="212" t="s">
        <v>228</v>
      </c>
      <c r="C547" s="177">
        <v>2460.19</v>
      </c>
      <c r="D547" s="151">
        <v>1962.4445667871014</v>
      </c>
      <c r="E547" s="154">
        <f t="shared" si="34"/>
        <v>0.7976800843784835</v>
      </c>
      <c r="F547" s="149"/>
      <c r="G547" s="31"/>
    </row>
    <row r="548" spans="1:7" ht="12.75" customHeight="1">
      <c r="A548" s="18">
        <v>10</v>
      </c>
      <c r="B548" s="212" t="s">
        <v>229</v>
      </c>
      <c r="C548" s="177">
        <v>7007.33</v>
      </c>
      <c r="D548" s="151">
        <v>5571.678502816458</v>
      </c>
      <c r="E548" s="154">
        <f t="shared" si="34"/>
        <v>0.7951214660671694</v>
      </c>
      <c r="F548" s="149"/>
      <c r="G548" s="31"/>
    </row>
    <row r="549" spans="1:7" ht="12.75" customHeight="1">
      <c r="A549" s="18">
        <v>11</v>
      </c>
      <c r="B549" s="212" t="s">
        <v>230</v>
      </c>
      <c r="C549" s="177">
        <v>10168.06</v>
      </c>
      <c r="D549" s="151">
        <v>8132.523107335108</v>
      </c>
      <c r="E549" s="154">
        <f t="shared" si="34"/>
        <v>0.7998106922397299</v>
      </c>
      <c r="F549" s="149"/>
      <c r="G549" s="31"/>
    </row>
    <row r="550" spans="1:7" ht="12.75" customHeight="1">
      <c r="A550" s="18">
        <v>12</v>
      </c>
      <c r="B550" s="212" t="s">
        <v>231</v>
      </c>
      <c r="C550" s="177">
        <v>15725.02</v>
      </c>
      <c r="D550" s="151">
        <v>12574.137432915584</v>
      </c>
      <c r="E550" s="154">
        <f t="shared" si="34"/>
        <v>0.7996261647308293</v>
      </c>
      <c r="F550" s="149"/>
      <c r="G550" s="31"/>
    </row>
    <row r="551" spans="1:7" ht="12.75" customHeight="1">
      <c r="A551" s="18">
        <v>13</v>
      </c>
      <c r="B551" s="212" t="s">
        <v>232</v>
      </c>
      <c r="C551" s="177">
        <v>10372.1</v>
      </c>
      <c r="D551" s="151">
        <v>8301.782538224434</v>
      </c>
      <c r="E551" s="154">
        <f t="shared" si="34"/>
        <v>0.8003955359304705</v>
      </c>
      <c r="F551" s="149"/>
      <c r="G551" s="31"/>
    </row>
    <row r="552" spans="1:7" ht="12.75" customHeight="1">
      <c r="A552" s="18">
        <v>14</v>
      </c>
      <c r="B552" s="212" t="s">
        <v>233</v>
      </c>
      <c r="C552" s="177">
        <v>9441.26</v>
      </c>
      <c r="D552" s="151">
        <v>7530.937808128239</v>
      </c>
      <c r="E552" s="154">
        <f t="shared" si="34"/>
        <v>0.797662367960234</v>
      </c>
      <c r="F552" s="149"/>
      <c r="G552" s="31"/>
    </row>
    <row r="553" spans="1:7" ht="12.75" customHeight="1">
      <c r="A553" s="18">
        <v>15</v>
      </c>
      <c r="B553" s="212" t="s">
        <v>234</v>
      </c>
      <c r="C553" s="177">
        <v>17333.949999999997</v>
      </c>
      <c r="D553" s="151">
        <v>13838.352260668484</v>
      </c>
      <c r="E553" s="154">
        <f t="shared" si="34"/>
        <v>0.7983380741647741</v>
      </c>
      <c r="F553" s="149"/>
      <c r="G553" s="31"/>
    </row>
    <row r="554" spans="1:7" ht="12.75" customHeight="1">
      <c r="A554" s="18">
        <v>16</v>
      </c>
      <c r="B554" s="212" t="s">
        <v>235</v>
      </c>
      <c r="C554" s="177">
        <v>13120.85</v>
      </c>
      <c r="D554" s="151">
        <v>10460.031737874322</v>
      </c>
      <c r="E554" s="154">
        <f t="shared" si="34"/>
        <v>0.7972068682954475</v>
      </c>
      <c r="F554" s="149"/>
      <c r="G554" s="31"/>
    </row>
    <row r="555" spans="1:7" ht="12.75" customHeight="1">
      <c r="A555" s="18">
        <v>17</v>
      </c>
      <c r="B555" s="212" t="s">
        <v>236</v>
      </c>
      <c r="C555" s="177">
        <v>2542.11</v>
      </c>
      <c r="D555" s="151">
        <v>2023.730765456544</v>
      </c>
      <c r="E555" s="154">
        <f t="shared" si="34"/>
        <v>0.7960830827369957</v>
      </c>
      <c r="F555" s="149"/>
      <c r="G555" s="31"/>
    </row>
    <row r="556" spans="1:7" ht="12.75" customHeight="1">
      <c r="A556" s="18">
        <v>18</v>
      </c>
      <c r="B556" s="212" t="s">
        <v>237</v>
      </c>
      <c r="C556" s="177">
        <v>9782.91</v>
      </c>
      <c r="D556" s="151">
        <v>7799.323651398835</v>
      </c>
      <c r="E556" s="154">
        <f t="shared" si="34"/>
        <v>0.7972396404953981</v>
      </c>
      <c r="F556" s="149"/>
      <c r="G556" s="31"/>
    </row>
    <row r="557" spans="1:7" ht="12.75" customHeight="1">
      <c r="A557" s="18">
        <v>19</v>
      </c>
      <c r="B557" s="212" t="s">
        <v>238</v>
      </c>
      <c r="C557" s="177">
        <v>21026.43</v>
      </c>
      <c r="D557" s="151">
        <v>16725.175036169865</v>
      </c>
      <c r="E557" s="154">
        <f t="shared" si="34"/>
        <v>0.7954357937210389</v>
      </c>
      <c r="F557" s="149"/>
      <c r="G557" s="31"/>
    </row>
    <row r="558" spans="1:7" ht="12.75" customHeight="1">
      <c r="A558" s="18">
        <v>20</v>
      </c>
      <c r="B558" s="212" t="s">
        <v>239</v>
      </c>
      <c r="C558" s="177">
        <v>15819.619999999999</v>
      </c>
      <c r="D558" s="151">
        <v>12543.91281273511</v>
      </c>
      <c r="E558" s="154">
        <f t="shared" si="34"/>
        <v>0.7929338892296471</v>
      </c>
      <c r="F558" s="149"/>
      <c r="G558" s="31"/>
    </row>
    <row r="559" spans="1:7" ht="12.75" customHeight="1">
      <c r="A559" s="18">
        <v>21</v>
      </c>
      <c r="B559" s="212" t="s">
        <v>240</v>
      </c>
      <c r="C559" s="177">
        <v>13196.619999999999</v>
      </c>
      <c r="D559" s="151">
        <v>10509.99454433698</v>
      </c>
      <c r="E559" s="154">
        <f t="shared" si="34"/>
        <v>0.7964156385754064</v>
      </c>
      <c r="F559" s="149"/>
      <c r="G559" s="31"/>
    </row>
    <row r="560" spans="1:7" ht="12.75" customHeight="1">
      <c r="A560" s="18">
        <v>22</v>
      </c>
      <c r="B560" s="212" t="s">
        <v>241</v>
      </c>
      <c r="C560" s="177">
        <v>16982.48</v>
      </c>
      <c r="D560" s="151">
        <v>13522.338023695786</v>
      </c>
      <c r="E560" s="154">
        <f t="shared" si="34"/>
        <v>0.7962522566607342</v>
      </c>
      <c r="F560" s="149"/>
      <c r="G560" s="31"/>
    </row>
    <row r="561" spans="1:7" ht="12.75" customHeight="1">
      <c r="A561" s="18">
        <v>23</v>
      </c>
      <c r="B561" s="212" t="s">
        <v>242</v>
      </c>
      <c r="C561" s="177">
        <v>15147.57</v>
      </c>
      <c r="D561" s="151">
        <v>12088.017291246315</v>
      </c>
      <c r="E561" s="154">
        <f t="shared" si="34"/>
        <v>0.798016928870196</v>
      </c>
      <c r="F561" s="149"/>
      <c r="G561" s="31"/>
    </row>
    <row r="562" spans="1:7" ht="12.75" customHeight="1">
      <c r="A562" s="18">
        <v>24</v>
      </c>
      <c r="B562" s="212" t="s">
        <v>243</v>
      </c>
      <c r="C562" s="177">
        <v>9803.82</v>
      </c>
      <c r="D562" s="151">
        <v>7762.130132191596</v>
      </c>
      <c r="E562" s="154">
        <f t="shared" si="34"/>
        <v>0.7917454759666739</v>
      </c>
      <c r="F562" s="149"/>
      <c r="G562" s="31"/>
    </row>
    <row r="563" spans="1:7" ht="12.75" customHeight="1">
      <c r="A563" s="18">
        <v>25</v>
      </c>
      <c r="B563" s="212" t="s">
        <v>244</v>
      </c>
      <c r="C563" s="177">
        <v>6088.8099999999995</v>
      </c>
      <c r="D563" s="151">
        <v>4827.916371917343</v>
      </c>
      <c r="E563" s="154">
        <f t="shared" si="34"/>
        <v>0.7929162466750225</v>
      </c>
      <c r="F563" s="149"/>
      <c r="G563" s="31"/>
    </row>
    <row r="564" spans="1:7" ht="12.75" customHeight="1">
      <c r="A564" s="18">
        <v>26</v>
      </c>
      <c r="B564" s="212" t="s">
        <v>245</v>
      </c>
      <c r="C564" s="177">
        <v>8629.08</v>
      </c>
      <c r="D564" s="151">
        <v>6806.535727530207</v>
      </c>
      <c r="E564" s="154">
        <f t="shared" si="34"/>
        <v>0.7887904304433621</v>
      </c>
      <c r="F564" s="149"/>
      <c r="G564" s="31"/>
    </row>
    <row r="565" spans="1:7" ht="12.75" customHeight="1">
      <c r="A565" s="18">
        <v>27</v>
      </c>
      <c r="B565" s="212" t="s">
        <v>246</v>
      </c>
      <c r="C565" s="177">
        <v>10067.07</v>
      </c>
      <c r="D565" s="151">
        <v>7985.731303186601</v>
      </c>
      <c r="E565" s="154">
        <f t="shared" si="34"/>
        <v>0.7932527838970624</v>
      </c>
      <c r="F565" s="149"/>
      <c r="G565" s="31"/>
    </row>
    <row r="566" spans="1:7" ht="12.75" customHeight="1">
      <c r="A566" s="18">
        <v>28</v>
      </c>
      <c r="B566" s="212" t="s">
        <v>247</v>
      </c>
      <c r="C566" s="177">
        <v>10454.52</v>
      </c>
      <c r="D566" s="151">
        <v>8328.674434955083</v>
      </c>
      <c r="E566" s="154">
        <f t="shared" si="34"/>
        <v>0.7966577552058901</v>
      </c>
      <c r="F566" s="149" t="s">
        <v>12</v>
      </c>
      <c r="G566" s="31"/>
    </row>
    <row r="567" spans="1:8" ht="12.75" customHeight="1">
      <c r="A567" s="18">
        <v>29</v>
      </c>
      <c r="B567" s="212" t="s">
        <v>248</v>
      </c>
      <c r="C567" s="177">
        <v>7414.290000000001</v>
      </c>
      <c r="D567" s="151">
        <v>5908.9067763918865</v>
      </c>
      <c r="E567" s="154">
        <f t="shared" si="34"/>
        <v>0.7969619176471228</v>
      </c>
      <c r="F567" s="149"/>
      <c r="G567" s="31"/>
      <c r="H567" s="10" t="s">
        <v>12</v>
      </c>
    </row>
    <row r="568" spans="1:7" ht="12.75" customHeight="1">
      <c r="A568" s="18">
        <v>30</v>
      </c>
      <c r="B568" s="212" t="s">
        <v>249</v>
      </c>
      <c r="C568" s="177">
        <v>4826.71</v>
      </c>
      <c r="D568" s="151">
        <v>3854.1108701932812</v>
      </c>
      <c r="E568" s="154">
        <f t="shared" si="34"/>
        <v>0.7984964645054874</v>
      </c>
      <c r="F568" s="149"/>
      <c r="G568" s="31" t="s">
        <v>12</v>
      </c>
    </row>
    <row r="569" spans="1:7" ht="12.75" customHeight="1">
      <c r="A569" s="18">
        <v>31</v>
      </c>
      <c r="B569" s="212" t="s">
        <v>250</v>
      </c>
      <c r="C569" s="177">
        <v>2338.58</v>
      </c>
      <c r="D569" s="151">
        <v>1861.3624788064935</v>
      </c>
      <c r="E569" s="154">
        <f t="shared" si="34"/>
        <v>0.7959370553098434</v>
      </c>
      <c r="F569" s="149"/>
      <c r="G569" s="31"/>
    </row>
    <row r="570" spans="1:7" ht="12.75" customHeight="1">
      <c r="A570" s="18">
        <v>32</v>
      </c>
      <c r="B570" s="212" t="s">
        <v>251</v>
      </c>
      <c r="C570" s="177">
        <v>2504.48</v>
      </c>
      <c r="D570" s="151">
        <v>1987.3241170305025</v>
      </c>
      <c r="E570" s="154">
        <f t="shared" si="34"/>
        <v>0.7935076810477634</v>
      </c>
      <c r="F570" s="149"/>
      <c r="G570" s="31"/>
    </row>
    <row r="571" spans="1:7" ht="12.75" customHeight="1">
      <c r="A571" s="18">
        <v>33</v>
      </c>
      <c r="B571" s="212" t="s">
        <v>252</v>
      </c>
      <c r="C571" s="177">
        <v>7864.13</v>
      </c>
      <c r="D571" s="151">
        <v>6250.283224737839</v>
      </c>
      <c r="E571" s="154">
        <f t="shared" si="34"/>
        <v>0.7947838126706754</v>
      </c>
      <c r="F571" s="149"/>
      <c r="G571" s="31"/>
    </row>
    <row r="572" spans="1:7" ht="12.75" customHeight="1">
      <c r="A572" s="18">
        <v>34</v>
      </c>
      <c r="B572" s="212" t="s">
        <v>253</v>
      </c>
      <c r="C572" s="177">
        <v>6602.09</v>
      </c>
      <c r="D572" s="151">
        <v>5244.383886119895</v>
      </c>
      <c r="E572" s="154">
        <f t="shared" si="34"/>
        <v>0.7943520742855512</v>
      </c>
      <c r="F572" s="149"/>
      <c r="G572" s="31"/>
    </row>
    <row r="573" spans="1:7" ht="12.75" customHeight="1">
      <c r="A573" s="18">
        <v>35</v>
      </c>
      <c r="B573" s="212" t="s">
        <v>254</v>
      </c>
      <c r="C573" s="177">
        <v>10408.94</v>
      </c>
      <c r="D573" s="151">
        <v>8295.624024546567</v>
      </c>
      <c r="E573" s="154">
        <f t="shared" si="34"/>
        <v>0.7969710676155849</v>
      </c>
      <c r="F573" s="149"/>
      <c r="G573" s="31" t="s">
        <v>12</v>
      </c>
    </row>
    <row r="574" spans="1:7" ht="12.75" customHeight="1">
      <c r="A574" s="18">
        <v>36</v>
      </c>
      <c r="B574" s="212" t="s">
        <v>255</v>
      </c>
      <c r="C574" s="177">
        <v>5848.5599999999995</v>
      </c>
      <c r="D574" s="151">
        <v>4629.087235002047</v>
      </c>
      <c r="E574" s="154">
        <f t="shared" si="34"/>
        <v>0.7914917919970126</v>
      </c>
      <c r="F574" s="149"/>
      <c r="G574" s="31"/>
    </row>
    <row r="575" spans="1:7" ht="12.75" customHeight="1">
      <c r="A575" s="18">
        <v>37</v>
      </c>
      <c r="B575" s="212" t="s">
        <v>256</v>
      </c>
      <c r="C575" s="177">
        <v>7692.700000000001</v>
      </c>
      <c r="D575" s="151">
        <v>6099.328431800943</v>
      </c>
      <c r="E575" s="154">
        <f t="shared" si="34"/>
        <v>0.7928722596488804</v>
      </c>
      <c r="F575" s="149"/>
      <c r="G575" s="31"/>
    </row>
    <row r="576" spans="1:7" ht="12.75" customHeight="1">
      <c r="A576" s="18">
        <v>38</v>
      </c>
      <c r="B576" s="212" t="s">
        <v>257</v>
      </c>
      <c r="C576" s="177">
        <v>8002.300000000001</v>
      </c>
      <c r="D576" s="151">
        <v>6360.991731475576</v>
      </c>
      <c r="E576" s="154">
        <f t="shared" si="34"/>
        <v>0.7948954339971727</v>
      </c>
      <c r="F576" s="149"/>
      <c r="G576" s="31"/>
    </row>
    <row r="577" spans="1:7" ht="12.75" customHeight="1">
      <c r="A577" s="34"/>
      <c r="B577" s="1" t="s">
        <v>27</v>
      </c>
      <c r="C577" s="178">
        <v>360415.13</v>
      </c>
      <c r="D577" s="152">
        <v>286995.3902690492</v>
      </c>
      <c r="E577" s="145">
        <f t="shared" si="34"/>
        <v>0.7962911830839321</v>
      </c>
      <c r="F577" s="42"/>
      <c r="G577" s="31"/>
    </row>
    <row r="578" spans="1:8" ht="14.25" customHeight="1">
      <c r="A578" s="40"/>
      <c r="B578" s="2"/>
      <c r="C578" s="65"/>
      <c r="D578" s="65"/>
      <c r="E578" s="84"/>
      <c r="F578" s="26"/>
      <c r="G578" s="26"/>
      <c r="H578" s="26"/>
    </row>
    <row r="579" spans="1:8" ht="14.25">
      <c r="A579" s="9" t="s">
        <v>121</v>
      </c>
      <c r="F579" s="85"/>
      <c r="G579" s="85"/>
      <c r="H579" s="86"/>
    </row>
    <row r="580" spans="1:8" ht="6.75" customHeight="1">
      <c r="A580" s="9"/>
      <c r="F580" s="26"/>
      <c r="G580" s="26"/>
      <c r="H580" s="26"/>
    </row>
    <row r="581" spans="1:8" ht="28.5">
      <c r="A581" s="88" t="s">
        <v>39</v>
      </c>
      <c r="B581" s="88" t="s">
        <v>116</v>
      </c>
      <c r="C581" s="88" t="s">
        <v>117</v>
      </c>
      <c r="D581" s="88" t="s">
        <v>50</v>
      </c>
      <c r="F581" s="26"/>
      <c r="G581" s="192"/>
      <c r="H581" s="192"/>
    </row>
    <row r="582" spans="1:4" ht="18.75" customHeight="1">
      <c r="A582" s="53">
        <f>C626</f>
        <v>10839.609999999999</v>
      </c>
      <c r="B582" s="53">
        <f>D626</f>
        <v>7455.051824561341</v>
      </c>
      <c r="C582" s="87">
        <f>E626</f>
        <v>7455.051824561341</v>
      </c>
      <c r="D582" s="35">
        <f>C582/B582</f>
        <v>1</v>
      </c>
    </row>
    <row r="583" ht="7.5" customHeight="1">
      <c r="A583" s="9"/>
    </row>
    <row r="584" ht="14.25">
      <c r="A584" s="9" t="s">
        <v>119</v>
      </c>
    </row>
    <row r="585" ht="6.75" customHeight="1">
      <c r="A585" s="9"/>
    </row>
    <row r="586" spans="1:7" ht="33" customHeight="1">
      <c r="A586" s="88" t="s">
        <v>20</v>
      </c>
      <c r="B586" s="88" t="s">
        <v>31</v>
      </c>
      <c r="C586" s="61" t="s">
        <v>39</v>
      </c>
      <c r="D586" s="88" t="s">
        <v>118</v>
      </c>
      <c r="E586" s="88" t="s">
        <v>125</v>
      </c>
      <c r="F586" s="88" t="s">
        <v>51</v>
      </c>
      <c r="G586" s="88" t="s">
        <v>112</v>
      </c>
    </row>
    <row r="587" spans="1:7" ht="14.25">
      <c r="A587" s="89">
        <v>1</v>
      </c>
      <c r="B587" s="89">
        <v>2</v>
      </c>
      <c r="C587" s="90">
        <v>3</v>
      </c>
      <c r="D587" s="89">
        <v>4</v>
      </c>
      <c r="E587" s="91">
        <v>5</v>
      </c>
      <c r="F587" s="90">
        <v>6</v>
      </c>
      <c r="G587" s="89">
        <v>7</v>
      </c>
    </row>
    <row r="588" spans="1:8" ht="12.75" customHeight="1">
      <c r="A588" s="196">
        <v>1</v>
      </c>
      <c r="B588" s="212" t="s">
        <v>220</v>
      </c>
      <c r="C588" s="269">
        <v>431.55</v>
      </c>
      <c r="D588" s="269">
        <v>296.95059498869136</v>
      </c>
      <c r="E588" s="269">
        <v>296.95059498869136</v>
      </c>
      <c r="F588" s="270">
        <f aca="true" t="shared" si="35" ref="F588:F625">D588-E588</f>
        <v>0</v>
      </c>
      <c r="G588" s="205">
        <f aca="true" t="shared" si="36" ref="G588:G625">E588/D588</f>
        <v>1</v>
      </c>
      <c r="H588" s="198"/>
    </row>
    <row r="589" spans="1:8" ht="12.75" customHeight="1">
      <c r="A589" s="196">
        <v>2</v>
      </c>
      <c r="B589" s="212" t="s">
        <v>221</v>
      </c>
      <c r="C589" s="269">
        <v>285.63</v>
      </c>
      <c r="D589" s="269">
        <v>196.54365825589366</v>
      </c>
      <c r="E589" s="269">
        <v>196.54365825589366</v>
      </c>
      <c r="F589" s="270">
        <f t="shared" si="35"/>
        <v>0</v>
      </c>
      <c r="G589" s="205">
        <f t="shared" si="36"/>
        <v>1</v>
      </c>
      <c r="H589" s="198"/>
    </row>
    <row r="590" spans="1:8" ht="12.75" customHeight="1">
      <c r="A590" s="196">
        <v>3</v>
      </c>
      <c r="B590" s="212" t="s">
        <v>222</v>
      </c>
      <c r="C590" s="269">
        <v>237.53</v>
      </c>
      <c r="D590" s="269">
        <v>163.44451383878834</v>
      </c>
      <c r="E590" s="269">
        <v>163.44451383878834</v>
      </c>
      <c r="F590" s="270">
        <f t="shared" si="35"/>
        <v>0</v>
      </c>
      <c r="G590" s="205">
        <f t="shared" si="36"/>
        <v>1</v>
      </c>
      <c r="H590" s="198"/>
    </row>
    <row r="591" spans="1:8" ht="12.75" customHeight="1">
      <c r="A591" s="196">
        <v>4</v>
      </c>
      <c r="B591" s="212" t="s">
        <v>223</v>
      </c>
      <c r="C591" s="269">
        <v>189.46</v>
      </c>
      <c r="D591" s="269">
        <v>130.36882146974642</v>
      </c>
      <c r="E591" s="269">
        <v>130.36882146974642</v>
      </c>
      <c r="F591" s="270">
        <f t="shared" si="35"/>
        <v>0</v>
      </c>
      <c r="G591" s="205">
        <f t="shared" si="36"/>
        <v>1</v>
      </c>
      <c r="H591" s="198"/>
    </row>
    <row r="592" spans="1:8" ht="12.75" customHeight="1">
      <c r="A592" s="196">
        <v>5</v>
      </c>
      <c r="B592" s="212" t="s">
        <v>224</v>
      </c>
      <c r="C592" s="269">
        <v>304.54</v>
      </c>
      <c r="D592" s="269">
        <v>209.5533394444917</v>
      </c>
      <c r="E592" s="269">
        <v>209.5533394444917</v>
      </c>
      <c r="F592" s="270">
        <f t="shared" si="35"/>
        <v>0</v>
      </c>
      <c r="G592" s="205">
        <f t="shared" si="36"/>
        <v>1</v>
      </c>
      <c r="H592" s="198"/>
    </row>
    <row r="593" spans="1:8" ht="12.75" customHeight="1">
      <c r="A593" s="196">
        <v>6</v>
      </c>
      <c r="B593" s="212" t="s">
        <v>225</v>
      </c>
      <c r="C593" s="269">
        <v>191.47</v>
      </c>
      <c r="D593" s="269">
        <v>131.749248158705</v>
      </c>
      <c r="E593" s="269">
        <v>131.749248158705</v>
      </c>
      <c r="F593" s="270">
        <f t="shared" si="35"/>
        <v>0</v>
      </c>
      <c r="G593" s="205">
        <f t="shared" si="36"/>
        <v>1</v>
      </c>
      <c r="H593" s="198"/>
    </row>
    <row r="594" spans="1:8" ht="12.75" customHeight="1">
      <c r="A594" s="196">
        <v>7</v>
      </c>
      <c r="B594" s="212" t="s">
        <v>226</v>
      </c>
      <c r="C594" s="269">
        <v>420.63</v>
      </c>
      <c r="D594" s="269">
        <v>289.43715223470343</v>
      </c>
      <c r="E594" s="269">
        <v>289.43715223470343</v>
      </c>
      <c r="F594" s="270">
        <f t="shared" si="35"/>
        <v>0</v>
      </c>
      <c r="G594" s="205">
        <f t="shared" si="36"/>
        <v>1</v>
      </c>
      <c r="H594" s="198"/>
    </row>
    <row r="595" spans="1:8" ht="12.75" customHeight="1">
      <c r="A595" s="196">
        <v>8</v>
      </c>
      <c r="B595" s="212" t="s">
        <v>227</v>
      </c>
      <c r="C595" s="269">
        <v>98.2</v>
      </c>
      <c r="D595" s="269">
        <v>67.57480892990897</v>
      </c>
      <c r="E595" s="269">
        <v>67.57480892990897</v>
      </c>
      <c r="F595" s="270">
        <f t="shared" si="35"/>
        <v>0</v>
      </c>
      <c r="G595" s="205">
        <f t="shared" si="36"/>
        <v>1</v>
      </c>
      <c r="H595" s="198"/>
    </row>
    <row r="596" spans="1:8" ht="12.75" customHeight="1">
      <c r="A596" s="196">
        <v>9</v>
      </c>
      <c r="B596" s="212" t="s">
        <v>228</v>
      </c>
      <c r="C596" s="269">
        <v>74.06</v>
      </c>
      <c r="D596" s="269">
        <v>50.9579584893184</v>
      </c>
      <c r="E596" s="269">
        <v>50.9579584893184</v>
      </c>
      <c r="F596" s="270">
        <f t="shared" si="35"/>
        <v>0</v>
      </c>
      <c r="G596" s="205">
        <f t="shared" si="36"/>
        <v>1</v>
      </c>
      <c r="H596" s="198"/>
    </row>
    <row r="597" spans="1:8" ht="12.75" customHeight="1">
      <c r="A597" s="196">
        <v>10</v>
      </c>
      <c r="B597" s="212" t="s">
        <v>229</v>
      </c>
      <c r="C597" s="269">
        <v>210.41</v>
      </c>
      <c r="D597" s="269">
        <v>144.7830047261421</v>
      </c>
      <c r="E597" s="269">
        <v>144.7830047261421</v>
      </c>
      <c r="F597" s="270">
        <f t="shared" si="35"/>
        <v>0</v>
      </c>
      <c r="G597" s="205">
        <f t="shared" si="36"/>
        <v>1</v>
      </c>
      <c r="H597" s="198"/>
    </row>
    <row r="598" spans="1:8" ht="12.75" customHeight="1">
      <c r="A598" s="196">
        <v>11</v>
      </c>
      <c r="B598" s="212" t="s">
        <v>230</v>
      </c>
      <c r="C598" s="269">
        <v>306.71</v>
      </c>
      <c r="D598" s="269">
        <v>211.04568617848122</v>
      </c>
      <c r="E598" s="269">
        <v>211.04568617848122</v>
      </c>
      <c r="F598" s="270">
        <f t="shared" si="35"/>
        <v>0</v>
      </c>
      <c r="G598" s="205">
        <f t="shared" si="36"/>
        <v>1</v>
      </c>
      <c r="H598" s="198"/>
    </row>
    <row r="599" spans="1:8" ht="12.75" customHeight="1">
      <c r="A599" s="196">
        <v>12</v>
      </c>
      <c r="B599" s="212" t="s">
        <v>231</v>
      </c>
      <c r="C599" s="269">
        <v>474.24</v>
      </c>
      <c r="D599" s="269">
        <v>326.3262961377665</v>
      </c>
      <c r="E599" s="269">
        <v>326.3262961377665</v>
      </c>
      <c r="F599" s="270">
        <f t="shared" si="35"/>
        <v>0</v>
      </c>
      <c r="G599" s="205">
        <f t="shared" si="36"/>
        <v>1</v>
      </c>
      <c r="H599" s="198"/>
    </row>
    <row r="600" spans="1:8" ht="12.75" customHeight="1">
      <c r="A600" s="196">
        <v>13</v>
      </c>
      <c r="B600" s="212" t="s">
        <v>232</v>
      </c>
      <c r="C600" s="269">
        <v>313.04</v>
      </c>
      <c r="D600" s="269">
        <v>215.4024762672679</v>
      </c>
      <c r="E600" s="269">
        <v>215.4024762672679</v>
      </c>
      <c r="F600" s="270">
        <f t="shared" si="35"/>
        <v>0</v>
      </c>
      <c r="G600" s="205">
        <f t="shared" si="36"/>
        <v>1</v>
      </c>
      <c r="H600" s="198"/>
    </row>
    <row r="601" spans="1:8" ht="12.75" customHeight="1">
      <c r="A601" s="196">
        <v>14</v>
      </c>
      <c r="B601" s="212" t="s">
        <v>233</v>
      </c>
      <c r="C601" s="269">
        <v>284.19</v>
      </c>
      <c r="D601" s="269">
        <v>195.55343648208907</v>
      </c>
      <c r="E601" s="269">
        <v>195.55343648208907</v>
      </c>
      <c r="F601" s="270">
        <f t="shared" si="35"/>
        <v>0</v>
      </c>
      <c r="G601" s="205">
        <f t="shared" si="36"/>
        <v>1</v>
      </c>
      <c r="H601" s="198"/>
    </row>
    <row r="602" spans="1:8" ht="12.75" customHeight="1">
      <c r="A602" s="196">
        <v>15</v>
      </c>
      <c r="B602" s="212" t="s">
        <v>234</v>
      </c>
      <c r="C602" s="269">
        <v>522.11</v>
      </c>
      <c r="D602" s="269">
        <v>359.2669268038565</v>
      </c>
      <c r="E602" s="269">
        <v>359.2669268038565</v>
      </c>
      <c r="F602" s="270">
        <f t="shared" si="35"/>
        <v>0</v>
      </c>
      <c r="G602" s="205">
        <f t="shared" si="36"/>
        <v>1</v>
      </c>
      <c r="H602" s="198"/>
    </row>
    <row r="603" spans="1:8" ht="12.75" customHeight="1">
      <c r="A603" s="196">
        <v>16</v>
      </c>
      <c r="B603" s="212" t="s">
        <v>235</v>
      </c>
      <c r="C603" s="269">
        <v>394.78</v>
      </c>
      <c r="D603" s="269">
        <v>271.64750652147427</v>
      </c>
      <c r="E603" s="269">
        <v>271.64750652147427</v>
      </c>
      <c r="F603" s="270">
        <f t="shared" si="35"/>
        <v>0</v>
      </c>
      <c r="G603" s="205">
        <f t="shared" si="36"/>
        <v>1</v>
      </c>
      <c r="H603" s="198"/>
    </row>
    <row r="604" spans="1:8" ht="12.75" customHeight="1">
      <c r="A604" s="196">
        <v>17</v>
      </c>
      <c r="B604" s="212" t="s">
        <v>236</v>
      </c>
      <c r="C604" s="269">
        <v>76.4</v>
      </c>
      <c r="D604" s="269">
        <v>52.57326182756533</v>
      </c>
      <c r="E604" s="269">
        <v>52.57326182756533</v>
      </c>
      <c r="F604" s="270">
        <f t="shared" si="35"/>
        <v>0</v>
      </c>
      <c r="G604" s="205">
        <f t="shared" si="36"/>
        <v>1</v>
      </c>
      <c r="H604" s="198"/>
    </row>
    <row r="605" spans="1:8" ht="12.75" customHeight="1">
      <c r="A605" s="196">
        <v>18</v>
      </c>
      <c r="B605" s="212" t="s">
        <v>237</v>
      </c>
      <c r="C605" s="269">
        <v>294.36</v>
      </c>
      <c r="D605" s="269">
        <v>202.54690464530182</v>
      </c>
      <c r="E605" s="269">
        <v>202.54690464530182</v>
      </c>
      <c r="F605" s="270">
        <f t="shared" si="35"/>
        <v>0</v>
      </c>
      <c r="G605" s="205">
        <f t="shared" si="36"/>
        <v>1</v>
      </c>
      <c r="H605" s="198"/>
    </row>
    <row r="606" spans="1:8" ht="12.75" customHeight="1">
      <c r="A606" s="196">
        <v>19</v>
      </c>
      <c r="B606" s="212" t="s">
        <v>238</v>
      </c>
      <c r="C606" s="269">
        <v>631.56</v>
      </c>
      <c r="D606" s="269">
        <v>434.5734367338039</v>
      </c>
      <c r="E606" s="269">
        <v>434.5734367338039</v>
      </c>
      <c r="F606" s="270">
        <f t="shared" si="35"/>
        <v>0</v>
      </c>
      <c r="G606" s="205">
        <f t="shared" si="36"/>
        <v>1</v>
      </c>
      <c r="H606" s="198"/>
    </row>
    <row r="607" spans="1:8" s="229" customFormat="1" ht="12.75" customHeight="1">
      <c r="A607" s="196">
        <v>20</v>
      </c>
      <c r="B607" s="212" t="s">
        <v>239</v>
      </c>
      <c r="C607" s="269">
        <v>474.01</v>
      </c>
      <c r="D607" s="269">
        <v>326.1651242721659</v>
      </c>
      <c r="E607" s="269">
        <v>326.1651242721659</v>
      </c>
      <c r="F607" s="270">
        <f t="shared" si="35"/>
        <v>0</v>
      </c>
      <c r="G607" s="205">
        <f t="shared" si="36"/>
        <v>1</v>
      </c>
      <c r="H607" s="198"/>
    </row>
    <row r="608" spans="1:8" s="229" customFormat="1" ht="12.75" customHeight="1">
      <c r="A608" s="196">
        <v>21</v>
      </c>
      <c r="B608" s="212" t="s">
        <v>240</v>
      </c>
      <c r="C608" s="269">
        <v>396.26</v>
      </c>
      <c r="D608" s="269">
        <v>273.0067615577112</v>
      </c>
      <c r="E608" s="269">
        <v>273.0067615577112</v>
      </c>
      <c r="F608" s="270">
        <f t="shared" si="35"/>
        <v>0</v>
      </c>
      <c r="G608" s="205">
        <f t="shared" si="36"/>
        <v>1</v>
      </c>
      <c r="H608" s="198"/>
    </row>
    <row r="609" spans="1:8" s="229" customFormat="1" ht="12.75" customHeight="1">
      <c r="A609" s="196">
        <v>22</v>
      </c>
      <c r="B609" s="212" t="s">
        <v>241</v>
      </c>
      <c r="C609" s="269">
        <v>510.5</v>
      </c>
      <c r="D609" s="269">
        <v>351.2715389374258</v>
      </c>
      <c r="E609" s="269">
        <v>351.2715389374258</v>
      </c>
      <c r="F609" s="270">
        <f t="shared" si="35"/>
        <v>0</v>
      </c>
      <c r="G609" s="205">
        <f t="shared" si="36"/>
        <v>1</v>
      </c>
      <c r="H609" s="198"/>
    </row>
    <row r="610" spans="1:8" s="229" customFormat="1" ht="12.75" customHeight="1">
      <c r="A610" s="196">
        <v>23</v>
      </c>
      <c r="B610" s="212" t="s">
        <v>242</v>
      </c>
      <c r="C610" s="269">
        <v>456.12</v>
      </c>
      <c r="D610" s="269">
        <v>313.8539642932746</v>
      </c>
      <c r="E610" s="269">
        <v>313.8539642932746</v>
      </c>
      <c r="F610" s="270">
        <f t="shared" si="35"/>
        <v>0</v>
      </c>
      <c r="G610" s="205">
        <f t="shared" si="36"/>
        <v>1</v>
      </c>
      <c r="H610" s="198"/>
    </row>
    <row r="611" spans="1:8" s="229" customFormat="1" ht="12.75" customHeight="1">
      <c r="A611" s="196">
        <v>24</v>
      </c>
      <c r="B611" s="212" t="s">
        <v>243</v>
      </c>
      <c r="C611" s="269">
        <v>293.42</v>
      </c>
      <c r="D611" s="269">
        <v>201.89899961083032</v>
      </c>
      <c r="E611" s="269">
        <v>201.89899961083032</v>
      </c>
      <c r="F611" s="270">
        <f t="shared" si="35"/>
        <v>0</v>
      </c>
      <c r="G611" s="205">
        <f t="shared" si="36"/>
        <v>1</v>
      </c>
      <c r="H611" s="198"/>
    </row>
    <row r="612" spans="1:8" ht="12.75" customHeight="1">
      <c r="A612" s="196">
        <v>25</v>
      </c>
      <c r="B612" s="212" t="s">
        <v>244</v>
      </c>
      <c r="C612" s="269">
        <v>182.44</v>
      </c>
      <c r="D612" s="269">
        <v>125.53543255556052</v>
      </c>
      <c r="E612" s="269">
        <v>125.53543255556052</v>
      </c>
      <c r="F612" s="270">
        <f t="shared" si="35"/>
        <v>0</v>
      </c>
      <c r="G612" s="205">
        <f t="shared" si="36"/>
        <v>1</v>
      </c>
      <c r="H612" s="198"/>
    </row>
    <row r="613" spans="1:8" ht="12.75" customHeight="1">
      <c r="A613" s="196">
        <v>26</v>
      </c>
      <c r="B613" s="212" t="s">
        <v>245</v>
      </c>
      <c r="C613" s="269">
        <v>257.51</v>
      </c>
      <c r="D613" s="269">
        <v>177.19493189137705</v>
      </c>
      <c r="E613" s="269">
        <v>177.19493189137705</v>
      </c>
      <c r="F613" s="270">
        <f t="shared" si="35"/>
        <v>0</v>
      </c>
      <c r="G613" s="205">
        <f t="shared" si="36"/>
        <v>1</v>
      </c>
      <c r="H613" s="198"/>
    </row>
    <row r="614" spans="1:8" ht="12.75" customHeight="1">
      <c r="A614" s="196">
        <v>27</v>
      </c>
      <c r="B614" s="212" t="s">
        <v>246</v>
      </c>
      <c r="C614" s="269">
        <v>301.74</v>
      </c>
      <c r="D614" s="269">
        <v>207.62487011069936</v>
      </c>
      <c r="E614" s="269">
        <v>207.62487011069936</v>
      </c>
      <c r="F614" s="270">
        <f t="shared" si="35"/>
        <v>0</v>
      </c>
      <c r="G614" s="205">
        <f t="shared" si="36"/>
        <v>1</v>
      </c>
      <c r="H614" s="198"/>
    </row>
    <row r="615" spans="1:8" ht="12.75" customHeight="1">
      <c r="A615" s="196">
        <v>28</v>
      </c>
      <c r="B615" s="212" t="s">
        <v>247</v>
      </c>
      <c r="C615" s="269">
        <v>314.39</v>
      </c>
      <c r="D615" s="269">
        <v>216.32999501952804</v>
      </c>
      <c r="E615" s="269">
        <v>216.32999501952804</v>
      </c>
      <c r="F615" s="270">
        <f t="shared" si="35"/>
        <v>0</v>
      </c>
      <c r="G615" s="205">
        <f t="shared" si="36"/>
        <v>1</v>
      </c>
      <c r="H615" s="198"/>
    </row>
    <row r="616" spans="1:8" ht="12.75" customHeight="1">
      <c r="A616" s="196">
        <v>29</v>
      </c>
      <c r="B616" s="212" t="s">
        <v>248</v>
      </c>
      <c r="C616" s="269">
        <v>223.03</v>
      </c>
      <c r="D616" s="269">
        <v>153.46532809346758</v>
      </c>
      <c r="E616" s="269">
        <v>153.46532809346758</v>
      </c>
      <c r="F616" s="270">
        <f t="shared" si="35"/>
        <v>0</v>
      </c>
      <c r="G616" s="205">
        <f t="shared" si="36"/>
        <v>1</v>
      </c>
      <c r="H616" s="198"/>
    </row>
    <row r="617" spans="1:8" ht="12.75" customHeight="1">
      <c r="A617" s="196">
        <v>30</v>
      </c>
      <c r="B617" s="212" t="s">
        <v>249</v>
      </c>
      <c r="C617" s="269">
        <v>145.41</v>
      </c>
      <c r="D617" s="269">
        <v>100.05464909553933</v>
      </c>
      <c r="E617" s="269">
        <v>100.05464909553933</v>
      </c>
      <c r="F617" s="270">
        <f aca="true" t="shared" si="37" ref="F617:F622">D617-E617</f>
        <v>0</v>
      </c>
      <c r="G617" s="205">
        <f aca="true" t="shared" si="38" ref="G617:G622">E617/D617</f>
        <v>1</v>
      </c>
      <c r="H617" s="198"/>
    </row>
    <row r="618" spans="1:8" ht="12.75" customHeight="1">
      <c r="A618" s="196">
        <v>31</v>
      </c>
      <c r="B618" s="212" t="s">
        <v>250</v>
      </c>
      <c r="C618" s="269">
        <v>70.28</v>
      </c>
      <c r="D618" s="269">
        <v>48.35721577588727</v>
      </c>
      <c r="E618" s="269">
        <v>48.35721577588727</v>
      </c>
      <c r="F618" s="270">
        <f t="shared" si="37"/>
        <v>0</v>
      </c>
      <c r="G618" s="205">
        <f t="shared" si="38"/>
        <v>1</v>
      </c>
      <c r="H618" s="198"/>
    </row>
    <row r="619" spans="1:8" ht="12.75" customHeight="1">
      <c r="A619" s="196">
        <v>32</v>
      </c>
      <c r="B619" s="212" t="s">
        <v>251</v>
      </c>
      <c r="C619" s="269">
        <v>75.08</v>
      </c>
      <c r="D619" s="269">
        <v>51.66408511251291</v>
      </c>
      <c r="E619" s="269">
        <v>51.66408511251291</v>
      </c>
      <c r="F619" s="270">
        <f t="shared" si="37"/>
        <v>0</v>
      </c>
      <c r="G619" s="205">
        <f t="shared" si="38"/>
        <v>1</v>
      </c>
      <c r="H619" s="198"/>
    </row>
    <row r="620" spans="1:8" ht="12.75" customHeight="1">
      <c r="A620" s="196">
        <v>33</v>
      </c>
      <c r="B620" s="212" t="s">
        <v>252</v>
      </c>
      <c r="C620" s="269">
        <v>236.06</v>
      </c>
      <c r="D620" s="269">
        <v>162.43270318520024</v>
      </c>
      <c r="E620" s="269">
        <v>162.43270318520024</v>
      </c>
      <c r="F620" s="270">
        <f t="shared" si="37"/>
        <v>0</v>
      </c>
      <c r="G620" s="205">
        <f t="shared" si="38"/>
        <v>1</v>
      </c>
      <c r="H620" s="198"/>
    </row>
    <row r="621" spans="1:8" ht="12.75" customHeight="1">
      <c r="A621" s="196">
        <v>34</v>
      </c>
      <c r="B621" s="212" t="s">
        <v>253</v>
      </c>
      <c r="C621" s="269">
        <v>198.09</v>
      </c>
      <c r="D621" s="269">
        <v>136.30822900250797</v>
      </c>
      <c r="E621" s="269">
        <v>136.30822900250797</v>
      </c>
      <c r="F621" s="270">
        <f t="shared" si="37"/>
        <v>0</v>
      </c>
      <c r="G621" s="205">
        <f t="shared" si="38"/>
        <v>1</v>
      </c>
      <c r="H621" s="198"/>
    </row>
    <row r="622" spans="1:8" ht="12.75" customHeight="1">
      <c r="A622" s="196">
        <v>35</v>
      </c>
      <c r="B622" s="212" t="s">
        <v>254</v>
      </c>
      <c r="C622" s="269">
        <v>318.89</v>
      </c>
      <c r="D622" s="269">
        <v>215.41157334906737</v>
      </c>
      <c r="E622" s="269">
        <v>215.41157334906737</v>
      </c>
      <c r="F622" s="270">
        <f t="shared" si="37"/>
        <v>0</v>
      </c>
      <c r="G622" s="205">
        <f t="shared" si="38"/>
        <v>1</v>
      </c>
      <c r="H622" s="198"/>
    </row>
    <row r="623" spans="1:8" ht="12.75" customHeight="1">
      <c r="A623" s="196">
        <v>36</v>
      </c>
      <c r="B623" s="212" t="s">
        <v>255</v>
      </c>
      <c r="C623" s="269">
        <v>175</v>
      </c>
      <c r="D623" s="269">
        <v>120.41499092862766</v>
      </c>
      <c r="E623" s="269">
        <v>120.41499092862766</v>
      </c>
      <c r="F623" s="270">
        <f t="shared" si="35"/>
        <v>0</v>
      </c>
      <c r="G623" s="205">
        <f t="shared" si="36"/>
        <v>1</v>
      </c>
      <c r="H623" s="198"/>
    </row>
    <row r="624" spans="1:8" ht="12.75" customHeight="1">
      <c r="A624" s="196">
        <v>37</v>
      </c>
      <c r="B624" s="212" t="s">
        <v>256</v>
      </c>
      <c r="C624" s="269">
        <v>230.48</v>
      </c>
      <c r="D624" s="269">
        <v>158.5966086570841</v>
      </c>
      <c r="E624" s="269">
        <v>158.5966086570841</v>
      </c>
      <c r="F624" s="270">
        <f t="shared" si="35"/>
        <v>0</v>
      </c>
      <c r="G624" s="205">
        <f t="shared" si="36"/>
        <v>1</v>
      </c>
      <c r="H624" s="198"/>
    </row>
    <row r="625" spans="1:8" s="229" customFormat="1" ht="12.75" customHeight="1">
      <c r="A625" s="196">
        <v>38</v>
      </c>
      <c r="B625" s="212" t="s">
        <v>257</v>
      </c>
      <c r="C625" s="269">
        <v>240.03</v>
      </c>
      <c r="D625" s="269">
        <v>165.16579097887956</v>
      </c>
      <c r="E625" s="269">
        <v>165.16579097887956</v>
      </c>
      <c r="F625" s="270">
        <f t="shared" si="35"/>
        <v>0</v>
      </c>
      <c r="G625" s="205">
        <f t="shared" si="36"/>
        <v>1</v>
      </c>
      <c r="H625" s="198"/>
    </row>
    <row r="626" spans="1:7" ht="12.75" customHeight="1">
      <c r="A626" s="34"/>
      <c r="B626" s="1" t="s">
        <v>27</v>
      </c>
      <c r="C626" s="159">
        <v>10839.609999999999</v>
      </c>
      <c r="D626" s="159">
        <v>7455.051824561341</v>
      </c>
      <c r="E626" s="159">
        <v>7455.051824561341</v>
      </c>
      <c r="F626" s="160">
        <f>D626-E626</f>
        <v>0</v>
      </c>
      <c r="G626" s="39">
        <f>E626/D626</f>
        <v>1</v>
      </c>
    </row>
    <row r="627" spans="1:7" ht="12.75" customHeight="1">
      <c r="A627" s="40"/>
      <c r="B627" s="2"/>
      <c r="C627" s="162"/>
      <c r="D627" s="162"/>
      <c r="E627" s="162"/>
      <c r="F627" s="163"/>
      <c r="G627" s="38"/>
    </row>
    <row r="628" spans="1:8" ht="14.25">
      <c r="A628" s="9" t="s">
        <v>52</v>
      </c>
      <c r="F628" s="161"/>
      <c r="H628" s="10" t="s">
        <v>12</v>
      </c>
    </row>
    <row r="629" spans="1:6" ht="14.25">
      <c r="A629" s="9"/>
      <c r="F629" s="161"/>
    </row>
    <row r="630" spans="1:6" ht="14.25">
      <c r="A630" s="92" t="s">
        <v>53</v>
      </c>
      <c r="B630" s="56"/>
      <c r="C630" s="56"/>
      <c r="D630" s="56"/>
      <c r="E630" s="57"/>
      <c r="F630" s="56"/>
    </row>
    <row r="631" spans="1:6" ht="9" customHeight="1">
      <c r="A631" s="56"/>
      <c r="B631" s="56"/>
      <c r="C631" s="56"/>
      <c r="D631" s="56"/>
      <c r="E631" s="57"/>
      <c r="F631" s="56"/>
    </row>
    <row r="632" spans="1:7" ht="11.25" customHeight="1">
      <c r="A632" s="216" t="s">
        <v>175</v>
      </c>
      <c r="B632" s="198"/>
      <c r="C632" s="217"/>
      <c r="D632" s="198"/>
      <c r="E632" s="198"/>
      <c r="F632" s="48"/>
      <c r="G632" s="48"/>
    </row>
    <row r="633" spans="1:7" ht="6.75" customHeight="1">
      <c r="A633" s="216"/>
      <c r="B633" s="198"/>
      <c r="C633" s="217"/>
      <c r="D633" s="198"/>
      <c r="E633" s="198"/>
      <c r="F633" s="48"/>
      <c r="G633" s="48"/>
    </row>
    <row r="634" spans="1:5" ht="14.25">
      <c r="A634" s="198"/>
      <c r="B634" s="198"/>
      <c r="C634" s="198"/>
      <c r="D634" s="198"/>
      <c r="E634" s="218" t="s">
        <v>122</v>
      </c>
    </row>
    <row r="635" spans="1:7" ht="45" customHeight="1">
      <c r="A635" s="219" t="s">
        <v>37</v>
      </c>
      <c r="B635" s="219" t="s">
        <v>38</v>
      </c>
      <c r="C635" s="220" t="s">
        <v>176</v>
      </c>
      <c r="D635" s="220" t="s">
        <v>177</v>
      </c>
      <c r="E635" s="220" t="s">
        <v>178</v>
      </c>
      <c r="F635" s="63"/>
      <c r="G635" s="64"/>
    </row>
    <row r="636" spans="1:7" ht="14.25" customHeight="1">
      <c r="A636" s="219">
        <v>1</v>
      </c>
      <c r="B636" s="219">
        <v>2</v>
      </c>
      <c r="C636" s="220">
        <v>3</v>
      </c>
      <c r="D636" s="220">
        <v>4</v>
      </c>
      <c r="E636" s="220">
        <v>5</v>
      </c>
      <c r="F636" s="63"/>
      <c r="G636" s="64"/>
    </row>
    <row r="637" spans="1:7" ht="12.75" customHeight="1">
      <c r="A637" s="196">
        <v>1</v>
      </c>
      <c r="B637" s="212" t="s">
        <v>220</v>
      </c>
      <c r="C637" s="151">
        <v>5918.315042391792</v>
      </c>
      <c r="D637" s="151">
        <v>1091.3212522806107</v>
      </c>
      <c r="E637" s="221">
        <f aca="true" t="shared" si="39" ref="E637:E675">D637/C637</f>
        <v>0.18439728950954437</v>
      </c>
      <c r="F637" s="149"/>
      <c r="G637" s="31"/>
    </row>
    <row r="638" spans="1:7" ht="12.75" customHeight="1">
      <c r="A638" s="196">
        <v>2</v>
      </c>
      <c r="B638" s="212" t="s">
        <v>221</v>
      </c>
      <c r="C638" s="151">
        <v>3921.254352184875</v>
      </c>
      <c r="D638" s="151">
        <v>722.4268289740625</v>
      </c>
      <c r="E638" s="221">
        <f t="shared" si="39"/>
        <v>0.18423360590509388</v>
      </c>
      <c r="F638" s="149"/>
      <c r="G638" s="31"/>
    </row>
    <row r="639" spans="1:7" ht="12.75" customHeight="1">
      <c r="A639" s="196">
        <v>3</v>
      </c>
      <c r="B639" s="212" t="s">
        <v>222</v>
      </c>
      <c r="C639" s="151">
        <v>3254.372988425008</v>
      </c>
      <c r="D639" s="151">
        <v>600.5892656520033</v>
      </c>
      <c r="E639" s="221">
        <f t="shared" si="39"/>
        <v>0.18454838083653882</v>
      </c>
      <c r="F639" s="149"/>
      <c r="G639" s="31"/>
    </row>
    <row r="640" spans="1:7" ht="12.75" customHeight="1">
      <c r="A640" s="196">
        <v>4</v>
      </c>
      <c r="B640" s="212" t="s">
        <v>223</v>
      </c>
      <c r="C640" s="151">
        <v>2591.8153957013583</v>
      </c>
      <c r="D640" s="151">
        <v>478.9423128129489</v>
      </c>
      <c r="E640" s="221">
        <f t="shared" si="39"/>
        <v>0.1847902877679082</v>
      </c>
      <c r="F640" s="149"/>
      <c r="G640" s="31"/>
    </row>
    <row r="641" spans="1:7" ht="12.75" customHeight="1">
      <c r="A641" s="196">
        <v>5</v>
      </c>
      <c r="B641" s="212" t="s">
        <v>224</v>
      </c>
      <c r="C641" s="151">
        <v>4168.094748708545</v>
      </c>
      <c r="D641" s="151">
        <v>769.9016022628033</v>
      </c>
      <c r="E641" s="221">
        <f t="shared" si="39"/>
        <v>0.1847130760406423</v>
      </c>
      <c r="F641" s="149"/>
      <c r="G641" s="31"/>
    </row>
    <row r="642" spans="1:7" ht="12.75" customHeight="1">
      <c r="A642" s="196">
        <v>6</v>
      </c>
      <c r="B642" s="212" t="s">
        <v>225</v>
      </c>
      <c r="C642" s="151">
        <v>2619.148359196369</v>
      </c>
      <c r="D642" s="151">
        <v>484.0106535926386</v>
      </c>
      <c r="E642" s="221">
        <f t="shared" si="39"/>
        <v>0.1847969596274215</v>
      </c>
      <c r="F642" s="149"/>
      <c r="G642" s="31"/>
    </row>
    <row r="643" spans="1:7" ht="12.75" customHeight="1">
      <c r="A643" s="196">
        <v>7</v>
      </c>
      <c r="B643" s="212" t="s">
        <v>226</v>
      </c>
      <c r="C643" s="151">
        <v>5784.663378831278</v>
      </c>
      <c r="D643" s="151">
        <v>1064.7216062065586</v>
      </c>
      <c r="E643" s="221">
        <f t="shared" si="39"/>
        <v>0.1840593888492908</v>
      </c>
      <c r="F643" s="149"/>
      <c r="G643" s="31"/>
    </row>
    <row r="644" spans="1:7" ht="12.75" customHeight="1">
      <c r="A644" s="196">
        <v>8</v>
      </c>
      <c r="B644" s="212" t="s">
        <v>227</v>
      </c>
      <c r="C644" s="151">
        <v>1346.2214866977997</v>
      </c>
      <c r="D644" s="151">
        <v>248.32845732986712</v>
      </c>
      <c r="E644" s="221">
        <f t="shared" si="39"/>
        <v>0.18446329952658969</v>
      </c>
      <c r="F644" s="149"/>
      <c r="G644" s="31"/>
    </row>
    <row r="645" spans="1:7" ht="12.75" customHeight="1">
      <c r="A645" s="196">
        <v>9</v>
      </c>
      <c r="B645" s="212" t="s">
        <v>228</v>
      </c>
      <c r="C645" s="151">
        <v>1015.0407146818417</v>
      </c>
      <c r="D645" s="151">
        <v>187.25992333959613</v>
      </c>
      <c r="E645" s="221">
        <f t="shared" si="39"/>
        <v>0.1844851350601159</v>
      </c>
      <c r="F645" s="149"/>
      <c r="G645" s="31"/>
    </row>
    <row r="646" spans="1:7" ht="12.75" customHeight="1">
      <c r="A646" s="196">
        <v>10</v>
      </c>
      <c r="B646" s="212" t="s">
        <v>229</v>
      </c>
      <c r="C646" s="151">
        <v>2891.3599049648165</v>
      </c>
      <c r="D646" s="151">
        <v>532.2479092285517</v>
      </c>
      <c r="E646" s="221">
        <f t="shared" si="39"/>
        <v>0.18408220585566584</v>
      </c>
      <c r="F646" s="149"/>
      <c r="G646" s="31"/>
    </row>
    <row r="647" spans="1:7" ht="12.75" customHeight="1">
      <c r="A647" s="196">
        <v>11</v>
      </c>
      <c r="B647" s="212" t="s">
        <v>230</v>
      </c>
      <c r="C647" s="151">
        <v>4194.882373750185</v>
      </c>
      <c r="D647" s="151">
        <v>775.3060932770524</v>
      </c>
      <c r="E647" s="221">
        <f t="shared" si="39"/>
        <v>0.18482189110440683</v>
      </c>
      <c r="F647" s="149"/>
      <c r="G647" s="31"/>
    </row>
    <row r="648" spans="1:7" ht="12.75" customHeight="1">
      <c r="A648" s="196">
        <v>12</v>
      </c>
      <c r="B648" s="212" t="s">
        <v>231</v>
      </c>
      <c r="C648" s="151">
        <v>6487.471094408144</v>
      </c>
      <c r="D648" s="151">
        <v>1198.8380514249634</v>
      </c>
      <c r="E648" s="221">
        <f t="shared" si="39"/>
        <v>0.18479281587216598</v>
      </c>
      <c r="F648" s="149"/>
      <c r="G648" s="31"/>
    </row>
    <row r="649" spans="1:7" ht="12.75" customHeight="1">
      <c r="A649" s="196">
        <v>13</v>
      </c>
      <c r="B649" s="212" t="s">
        <v>232</v>
      </c>
      <c r="C649" s="151">
        <v>4278.982220062317</v>
      </c>
      <c r="D649" s="151">
        <v>791.2437202959131</v>
      </c>
      <c r="E649" s="221">
        <f t="shared" si="39"/>
        <v>0.18491400048032683</v>
      </c>
      <c r="F649" s="149"/>
      <c r="G649" s="31"/>
    </row>
    <row r="650" spans="1:7" ht="12.75" customHeight="1">
      <c r="A650" s="196">
        <v>14</v>
      </c>
      <c r="B650" s="212" t="s">
        <v>233</v>
      </c>
      <c r="C650" s="151">
        <v>3895.319780014175</v>
      </c>
      <c r="D650" s="151">
        <v>718.6198115469782</v>
      </c>
      <c r="E650" s="221">
        <f t="shared" si="39"/>
        <v>0.1844828800023096</v>
      </c>
      <c r="F650" s="149"/>
      <c r="G650" s="31"/>
    </row>
    <row r="651" spans="1:7" ht="12.75" customHeight="1">
      <c r="A651" s="196">
        <v>15</v>
      </c>
      <c r="B651" s="212" t="s">
        <v>234</v>
      </c>
      <c r="C651" s="151">
        <v>7151.561766535887</v>
      </c>
      <c r="D651" s="151">
        <v>1320.1030410023227</v>
      </c>
      <c r="E651" s="221">
        <f t="shared" si="39"/>
        <v>0.1845894762706862</v>
      </c>
      <c r="F651" s="149"/>
      <c r="G651" s="31"/>
    </row>
    <row r="652" spans="1:7" ht="12.75" customHeight="1">
      <c r="A652" s="196">
        <v>16</v>
      </c>
      <c r="B652" s="212" t="s">
        <v>235</v>
      </c>
      <c r="C652" s="151">
        <v>5413.541904130868</v>
      </c>
      <c r="D652" s="151">
        <v>998.3171715623905</v>
      </c>
      <c r="E652" s="221">
        <f t="shared" si="39"/>
        <v>0.18441109152597723</v>
      </c>
      <c r="F652" s="149"/>
      <c r="G652" s="31"/>
    </row>
    <row r="653" spans="1:7" ht="12.75" customHeight="1">
      <c r="A653" s="196">
        <v>17</v>
      </c>
      <c r="B653" s="212" t="s">
        <v>236</v>
      </c>
      <c r="C653" s="151">
        <v>1048.8918863643034</v>
      </c>
      <c r="D653" s="151">
        <v>193.24120102709162</v>
      </c>
      <c r="E653" s="221">
        <f t="shared" si="39"/>
        <v>0.18423366939838703</v>
      </c>
      <c r="F653" s="149"/>
      <c r="G653" s="31"/>
    </row>
    <row r="654" spans="1:8" ht="12.75" customHeight="1">
      <c r="A654" s="196">
        <v>18</v>
      </c>
      <c r="B654" s="212" t="s">
        <v>237</v>
      </c>
      <c r="C654" s="164">
        <v>4036.3344077259535</v>
      </c>
      <c r="D654" s="164">
        <v>744.3656719823489</v>
      </c>
      <c r="E654" s="221">
        <f t="shared" si="39"/>
        <v>0.1844162541531637</v>
      </c>
      <c r="F654" s="149"/>
      <c r="G654" s="31"/>
      <c r="H654" s="10" t="s">
        <v>12</v>
      </c>
    </row>
    <row r="655" spans="1:7" ht="12.75" customHeight="1">
      <c r="A655" s="196">
        <v>19</v>
      </c>
      <c r="B655" s="212" t="s">
        <v>238</v>
      </c>
      <c r="C655" s="164">
        <v>8675.82631022629</v>
      </c>
      <c r="D655" s="164">
        <v>1597.4946816233182</v>
      </c>
      <c r="E655" s="221">
        <f t="shared" si="39"/>
        <v>0.18413170394390377</v>
      </c>
      <c r="F655" s="149"/>
      <c r="G655" s="31" t="s">
        <v>12</v>
      </c>
    </row>
    <row r="656" spans="1:7" ht="12.75" customHeight="1">
      <c r="A656" s="196">
        <v>20</v>
      </c>
      <c r="B656" s="212" t="s">
        <v>239</v>
      </c>
      <c r="C656" s="164">
        <v>6527.96619483953</v>
      </c>
      <c r="D656" s="164">
        <v>1199.4292289469672</v>
      </c>
      <c r="E656" s="221">
        <f t="shared" si="39"/>
        <v>0.18373704660038478</v>
      </c>
      <c r="F656" s="149"/>
      <c r="G656" s="31"/>
    </row>
    <row r="657" spans="1:7" ht="12.75" customHeight="1">
      <c r="A657" s="196">
        <v>21</v>
      </c>
      <c r="B657" s="212" t="s">
        <v>240</v>
      </c>
      <c r="C657" s="164">
        <v>5444.954512311779</v>
      </c>
      <c r="D657" s="164">
        <v>1003.4295981795797</v>
      </c>
      <c r="E657" s="221">
        <f t="shared" si="39"/>
        <v>0.18428613056558868</v>
      </c>
      <c r="F657" s="149"/>
      <c r="G657" s="31"/>
    </row>
    <row r="658" spans="1:7" ht="12.75" customHeight="1">
      <c r="A658" s="196">
        <v>22</v>
      </c>
      <c r="B658" s="212" t="s">
        <v>241</v>
      </c>
      <c r="C658" s="164">
        <v>7007.046192244648</v>
      </c>
      <c r="D658" s="164">
        <v>1291.1209392058668</v>
      </c>
      <c r="E658" s="221">
        <f t="shared" si="39"/>
        <v>0.18426037217149657</v>
      </c>
      <c r="F658" s="149"/>
      <c r="G658" s="31"/>
    </row>
    <row r="659" spans="1:7" ht="12.75" customHeight="1">
      <c r="A659" s="196">
        <v>23</v>
      </c>
      <c r="B659" s="212" t="s">
        <v>242</v>
      </c>
      <c r="C659" s="164">
        <v>6249.582350879064</v>
      </c>
      <c r="D659" s="164">
        <v>1153.2904876767473</v>
      </c>
      <c r="E659" s="221">
        <f t="shared" si="39"/>
        <v>0.18453880962373845</v>
      </c>
      <c r="F659" s="149"/>
      <c r="G659" s="31"/>
    </row>
    <row r="660" spans="1:7" ht="12.75" customHeight="1">
      <c r="A660" s="196">
        <v>24</v>
      </c>
      <c r="B660" s="212" t="s">
        <v>243</v>
      </c>
      <c r="C660" s="164">
        <v>4045.7057017234492</v>
      </c>
      <c r="D660" s="164">
        <v>742.5879692084343</v>
      </c>
      <c r="E660" s="221">
        <f t="shared" si="39"/>
        <v>0.1835496756207689</v>
      </c>
      <c r="F660" s="149"/>
      <c r="G660" s="31"/>
    </row>
    <row r="661" spans="1:7" ht="12.75" customHeight="1">
      <c r="A661" s="196">
        <v>25</v>
      </c>
      <c r="B661" s="212" t="s">
        <v>244</v>
      </c>
      <c r="C661" s="164">
        <v>2512.54590956961</v>
      </c>
      <c r="D661" s="164">
        <v>461.6411419953288</v>
      </c>
      <c r="E661" s="221">
        <f t="shared" si="39"/>
        <v>0.18373441067765653</v>
      </c>
      <c r="F661" s="149"/>
      <c r="G661" s="31"/>
    </row>
    <row r="662" spans="1:7" ht="12.75" customHeight="1">
      <c r="A662" s="196">
        <v>26</v>
      </c>
      <c r="B662" s="212" t="s">
        <v>245</v>
      </c>
      <c r="C662" s="164">
        <v>3561.2906605298626</v>
      </c>
      <c r="D662" s="164">
        <v>652.0133258666544</v>
      </c>
      <c r="E662" s="221">
        <f t="shared" si="39"/>
        <v>0.18308343463592644</v>
      </c>
      <c r="F662" s="149"/>
      <c r="G662" s="31"/>
    </row>
    <row r="663" spans="1:7" ht="12.75" customHeight="1">
      <c r="A663" s="196">
        <v>27</v>
      </c>
      <c r="B663" s="212" t="s">
        <v>246</v>
      </c>
      <c r="C663" s="164">
        <v>4154.133995121345</v>
      </c>
      <c r="D663" s="164">
        <v>763.4770058096008</v>
      </c>
      <c r="E663" s="221">
        <f t="shared" si="39"/>
        <v>0.1837872843548705</v>
      </c>
      <c r="F663" s="149"/>
      <c r="G663" s="31"/>
    </row>
    <row r="664" spans="1:7" ht="12.75" customHeight="1">
      <c r="A664" s="196">
        <v>28</v>
      </c>
      <c r="B664" s="212" t="s">
        <v>247</v>
      </c>
      <c r="C664" s="164">
        <v>4313.521797056705</v>
      </c>
      <c r="D664" s="164">
        <v>795.0871420609919</v>
      </c>
      <c r="E664" s="221">
        <f t="shared" si="39"/>
        <v>0.18432435941404376</v>
      </c>
      <c r="F664" s="149"/>
      <c r="G664" s="31"/>
    </row>
    <row r="665" spans="1:7" ht="12.75" customHeight="1">
      <c r="A665" s="196">
        <v>29</v>
      </c>
      <c r="B665" s="212" t="s">
        <v>248</v>
      </c>
      <c r="C665" s="164">
        <v>3059.0950403377237</v>
      </c>
      <c r="D665" s="164">
        <v>564.0125807012832</v>
      </c>
      <c r="E665" s="221">
        <f t="shared" si="39"/>
        <v>0.1843723628276081</v>
      </c>
      <c r="F665" s="149"/>
      <c r="G665" s="31"/>
    </row>
    <row r="666" spans="1:7" ht="12.75" customHeight="1">
      <c r="A666" s="196">
        <v>30</v>
      </c>
      <c r="B666" s="212" t="s">
        <v>249</v>
      </c>
      <c r="C666" s="164">
        <v>1991.3667150896513</v>
      </c>
      <c r="D666" s="164">
        <v>367.63567159143156</v>
      </c>
      <c r="E666" s="221">
        <f t="shared" si="39"/>
        <v>0.18461475167062869</v>
      </c>
      <c r="F666" s="149"/>
      <c r="G666" s="31"/>
    </row>
    <row r="667" spans="1:7" ht="12.75" customHeight="1">
      <c r="A667" s="196">
        <v>31</v>
      </c>
      <c r="B667" s="212" t="s">
        <v>250</v>
      </c>
      <c r="C667" s="164">
        <v>964.9188417819515</v>
      </c>
      <c r="D667" s="164">
        <v>177.7482997873753</v>
      </c>
      <c r="E667" s="221">
        <f t="shared" si="39"/>
        <v>0.18421062175459327</v>
      </c>
      <c r="F667" s="149"/>
      <c r="G667" s="31"/>
    </row>
    <row r="668" spans="1:7" ht="12.75" customHeight="1">
      <c r="A668" s="196">
        <v>32</v>
      </c>
      <c r="B668" s="212" t="s">
        <v>251</v>
      </c>
      <c r="C668" s="164">
        <v>1033.3172418434756</v>
      </c>
      <c r="D668" s="164">
        <v>189.9688186631358</v>
      </c>
      <c r="E668" s="221">
        <f t="shared" si="39"/>
        <v>0.18384365514333673</v>
      </c>
      <c r="F668" s="149"/>
      <c r="G668" s="31"/>
    </row>
    <row r="669" spans="1:7" ht="12.75" customHeight="1">
      <c r="A669" s="196">
        <v>33</v>
      </c>
      <c r="B669" s="212" t="s">
        <v>252</v>
      </c>
      <c r="C669" s="164">
        <v>3244.935884602236</v>
      </c>
      <c r="D669" s="164">
        <v>597.161273672594</v>
      </c>
      <c r="E669" s="221">
        <f t="shared" si="39"/>
        <v>0.1840286818936005</v>
      </c>
      <c r="F669" s="149"/>
      <c r="G669" s="31"/>
    </row>
    <row r="670" spans="1:7" ht="12.75" customHeight="1">
      <c r="A670" s="196">
        <v>34</v>
      </c>
      <c r="B670" s="212" t="s">
        <v>253</v>
      </c>
      <c r="C670" s="164">
        <v>2724.2272756277625</v>
      </c>
      <c r="D670" s="164">
        <v>501.1503022242258</v>
      </c>
      <c r="E670" s="221">
        <f t="shared" si="39"/>
        <v>0.18396053321532885</v>
      </c>
      <c r="F670" s="149"/>
      <c r="G670" s="31"/>
    </row>
    <row r="671" spans="1:7" ht="12.75" customHeight="1">
      <c r="A671" s="196">
        <v>35</v>
      </c>
      <c r="B671" s="212" t="s">
        <v>254</v>
      </c>
      <c r="C671" s="164">
        <v>4294.645098395753</v>
      </c>
      <c r="D671" s="164">
        <v>792.2523846450123</v>
      </c>
      <c r="E671" s="221">
        <f t="shared" si="39"/>
        <v>0.18447447146236948</v>
      </c>
      <c r="F671" s="149"/>
      <c r="G671" s="31"/>
    </row>
    <row r="672" spans="1:7" ht="12.75" customHeight="1">
      <c r="A672" s="196">
        <v>36</v>
      </c>
      <c r="B672" s="212" t="s">
        <v>255</v>
      </c>
      <c r="C672" s="164">
        <v>2413.527147920693</v>
      </c>
      <c r="D672" s="164">
        <v>442.9111396900827</v>
      </c>
      <c r="E672" s="221">
        <f t="shared" si="39"/>
        <v>0.18351197751044995</v>
      </c>
      <c r="F672" s="149"/>
      <c r="G672" s="31"/>
    </row>
    <row r="673" spans="1:7" ht="12.75" customHeight="1">
      <c r="A673" s="196">
        <v>37</v>
      </c>
      <c r="B673" s="212" t="s">
        <v>256</v>
      </c>
      <c r="C673" s="164">
        <v>3174.3885459081457</v>
      </c>
      <c r="D673" s="164">
        <v>583.2232207058062</v>
      </c>
      <c r="E673" s="221">
        <f t="shared" si="39"/>
        <v>0.18372773599425732</v>
      </c>
      <c r="F673" s="149"/>
      <c r="G673" s="31"/>
    </row>
    <row r="674" spans="1:7" ht="12.75" customHeight="1">
      <c r="A674" s="196">
        <v>38</v>
      </c>
      <c r="B674" s="212" t="s">
        <v>257</v>
      </c>
      <c r="C674" s="164">
        <v>3302.012779214836</v>
      </c>
      <c r="D674" s="164">
        <v>607.2761821328482</v>
      </c>
      <c r="E674" s="221">
        <f t="shared" si="39"/>
        <v>0.18391091214288047</v>
      </c>
      <c r="F674" s="149"/>
      <c r="G674" s="31"/>
    </row>
    <row r="675" spans="1:7" ht="12.75" customHeight="1">
      <c r="A675" s="34"/>
      <c r="B675" s="1" t="s">
        <v>27</v>
      </c>
      <c r="C675" s="165">
        <v>148712.28000000003</v>
      </c>
      <c r="D675" s="165">
        <v>27402.695968185988</v>
      </c>
      <c r="E675" s="282">
        <f t="shared" si="39"/>
        <v>0.18426653110412927</v>
      </c>
      <c r="F675" s="42"/>
      <c r="G675" s="31"/>
    </row>
    <row r="676" spans="1:7" ht="14.25">
      <c r="A676" s="93"/>
      <c r="B676" s="73"/>
      <c r="C676" s="94"/>
      <c r="D676" s="94"/>
      <c r="E676" s="95"/>
      <c r="F676" s="76"/>
      <c r="G676" s="96"/>
    </row>
    <row r="677" spans="1:7" ht="14.25">
      <c r="A677" s="9" t="s">
        <v>179</v>
      </c>
      <c r="B677" s="48"/>
      <c r="C677" s="58"/>
      <c r="D677" s="48"/>
      <c r="E677" s="48"/>
      <c r="F677" s="48"/>
      <c r="G677" s="96"/>
    </row>
    <row r="678" spans="1:5" ht="14.25">
      <c r="A678" s="48"/>
      <c r="B678" s="48"/>
      <c r="C678" s="48"/>
      <c r="D678" s="48"/>
      <c r="E678" s="59" t="s">
        <v>122</v>
      </c>
    </row>
    <row r="679" spans="1:7" ht="51" customHeight="1">
      <c r="A679" s="60" t="s">
        <v>37</v>
      </c>
      <c r="B679" s="60" t="s">
        <v>38</v>
      </c>
      <c r="C679" s="61" t="s">
        <v>176</v>
      </c>
      <c r="D679" s="61" t="s">
        <v>180</v>
      </c>
      <c r="E679" s="61" t="s">
        <v>169</v>
      </c>
      <c r="F679" s="63"/>
      <c r="G679" s="64"/>
    </row>
    <row r="680" spans="1:7" ht="18" customHeight="1">
      <c r="A680" s="60">
        <v>1</v>
      </c>
      <c r="B680" s="60">
        <v>2</v>
      </c>
      <c r="C680" s="61">
        <v>3</v>
      </c>
      <c r="D680" s="61">
        <v>4</v>
      </c>
      <c r="E680" s="61">
        <v>5</v>
      </c>
      <c r="F680" s="63"/>
      <c r="G680" s="64"/>
    </row>
    <row r="681" spans="1:7" ht="12.75" customHeight="1">
      <c r="A681" s="18">
        <v>1</v>
      </c>
      <c r="B681" s="212" t="s">
        <v>220</v>
      </c>
      <c r="C681" s="164">
        <v>5918.315042391792</v>
      </c>
      <c r="D681" s="164">
        <v>1219.1755544423145</v>
      </c>
      <c r="E681" s="154">
        <f aca="true" t="shared" si="40" ref="E681:E719">D681/C681</f>
        <v>0.2060004487273128</v>
      </c>
      <c r="F681" s="149"/>
      <c r="G681" s="31"/>
    </row>
    <row r="682" spans="1:7" ht="12.75" customHeight="1">
      <c r="A682" s="18">
        <v>2</v>
      </c>
      <c r="B682" s="212" t="s">
        <v>221</v>
      </c>
      <c r="C682" s="164">
        <v>3921.254352184875</v>
      </c>
      <c r="D682" s="164">
        <v>808.4578213253528</v>
      </c>
      <c r="E682" s="154">
        <f t="shared" si="40"/>
        <v>0.20617326720336057</v>
      </c>
      <c r="F682" s="149"/>
      <c r="G682" s="31"/>
    </row>
    <row r="683" spans="1:7" ht="12.75" customHeight="1">
      <c r="A683" s="18">
        <v>3</v>
      </c>
      <c r="B683" s="212" t="s">
        <v>222</v>
      </c>
      <c r="C683" s="164">
        <v>3254.372988425008</v>
      </c>
      <c r="D683" s="164">
        <v>669.8831471431515</v>
      </c>
      <c r="E683" s="154">
        <f t="shared" si="40"/>
        <v>0.20584092527984918</v>
      </c>
      <c r="F683" s="149"/>
      <c r="G683" s="31"/>
    </row>
    <row r="684" spans="1:7" ht="12.75" customHeight="1">
      <c r="A684" s="18">
        <v>4</v>
      </c>
      <c r="B684" s="212" t="s">
        <v>223</v>
      </c>
      <c r="C684" s="164">
        <v>2591.8153957013583</v>
      </c>
      <c r="D684" s="164">
        <v>532.8397106372485</v>
      </c>
      <c r="E684" s="154">
        <f t="shared" si="40"/>
        <v>0.2055855179813296</v>
      </c>
      <c r="F684" s="149"/>
      <c r="G684" s="31"/>
    </row>
    <row r="685" spans="1:7" ht="12.75" customHeight="1">
      <c r="A685" s="18">
        <v>5</v>
      </c>
      <c r="B685" s="212" t="s">
        <v>224</v>
      </c>
      <c r="C685" s="164">
        <v>4168.094748708545</v>
      </c>
      <c r="D685" s="164">
        <v>857.2397041908517</v>
      </c>
      <c r="E685" s="154">
        <f t="shared" si="40"/>
        <v>0.20566703874869002</v>
      </c>
      <c r="F685" s="149"/>
      <c r="G685" s="31"/>
    </row>
    <row r="686" spans="1:7" ht="12.75" customHeight="1">
      <c r="A686" s="18">
        <v>6</v>
      </c>
      <c r="B686" s="212" t="s">
        <v>225</v>
      </c>
      <c r="C686" s="164">
        <v>2619.148359196369</v>
      </c>
      <c r="D686" s="164">
        <v>538.44052228171</v>
      </c>
      <c r="E686" s="154">
        <f t="shared" si="40"/>
        <v>0.2055784737779876</v>
      </c>
      <c r="F686" s="149"/>
      <c r="G686" s="31"/>
    </row>
    <row r="687" spans="1:7" ht="12.75" customHeight="1">
      <c r="A687" s="18">
        <v>7</v>
      </c>
      <c r="B687" s="212" t="s">
        <v>226</v>
      </c>
      <c r="C687" s="164">
        <v>5784.663378831278</v>
      </c>
      <c r="D687" s="164">
        <v>1193.7069781907785</v>
      </c>
      <c r="E687" s="154">
        <f t="shared" si="40"/>
        <v>0.20635720698270824</v>
      </c>
      <c r="F687" s="149"/>
      <c r="G687" s="31"/>
    </row>
    <row r="688" spans="1:7" ht="12.75" customHeight="1">
      <c r="A688" s="18">
        <v>8</v>
      </c>
      <c r="B688" s="212" t="s">
        <v>227</v>
      </c>
      <c r="C688" s="164">
        <v>1346.2214866977997</v>
      </c>
      <c r="D688" s="164">
        <v>277.22840690570786</v>
      </c>
      <c r="E688" s="154">
        <f t="shared" si="40"/>
        <v>0.2059307548163805</v>
      </c>
      <c r="F688" s="149"/>
      <c r="G688" s="31"/>
    </row>
    <row r="689" spans="1:7" ht="12.75" customHeight="1">
      <c r="A689" s="18">
        <v>9</v>
      </c>
      <c r="B689" s="212" t="s">
        <v>228</v>
      </c>
      <c r="C689" s="164">
        <v>1015.0407146818417</v>
      </c>
      <c r="D689" s="164">
        <v>209.0046996599004</v>
      </c>
      <c r="E689" s="154">
        <f t="shared" si="40"/>
        <v>0.20590770068313138</v>
      </c>
      <c r="F689" s="149"/>
      <c r="G689" s="31"/>
    </row>
    <row r="690" spans="1:7" ht="12.75" customHeight="1">
      <c r="A690" s="18">
        <v>10</v>
      </c>
      <c r="B690" s="212" t="s">
        <v>229</v>
      </c>
      <c r="C690" s="164">
        <v>2891.3599049648165</v>
      </c>
      <c r="D690" s="164">
        <v>596.5833004108165</v>
      </c>
      <c r="E690" s="154">
        <f t="shared" si="40"/>
        <v>0.20633311660247153</v>
      </c>
      <c r="F690" s="149"/>
      <c r="G690" s="31"/>
    </row>
    <row r="691" spans="1:7" ht="12.75" customHeight="1">
      <c r="A691" s="18">
        <v>11</v>
      </c>
      <c r="B691" s="212" t="s">
        <v>230</v>
      </c>
      <c r="C691" s="164">
        <v>4194.882373750185</v>
      </c>
      <c r="D691" s="164">
        <v>862.2670947914229</v>
      </c>
      <c r="E691" s="154">
        <f t="shared" si="40"/>
        <v>0.20555215092254522</v>
      </c>
      <c r="F691" s="149"/>
      <c r="G691" s="31"/>
    </row>
    <row r="692" spans="1:7" ht="12.75" customHeight="1">
      <c r="A692" s="18">
        <v>12</v>
      </c>
      <c r="B692" s="212" t="s">
        <v>231</v>
      </c>
      <c r="C692" s="164">
        <v>6487.471094408144</v>
      </c>
      <c r="D692" s="164">
        <v>1333.7127890206098</v>
      </c>
      <c r="E692" s="154">
        <f t="shared" si="40"/>
        <v>0.20558284878836677</v>
      </c>
      <c r="F692" s="149"/>
      <c r="G692" s="31"/>
    </row>
    <row r="693" spans="1:7" ht="12.75" customHeight="1">
      <c r="A693" s="18">
        <v>13</v>
      </c>
      <c r="B693" s="212" t="s">
        <v>232</v>
      </c>
      <c r="C693" s="164">
        <v>4278.982220062317</v>
      </c>
      <c r="D693" s="164">
        <v>879.1378688187569</v>
      </c>
      <c r="E693" s="154">
        <f t="shared" si="40"/>
        <v>0.20545490109700754</v>
      </c>
      <c r="F693" s="149"/>
      <c r="G693" s="31"/>
    </row>
    <row r="694" spans="1:7" ht="12.75" customHeight="1">
      <c r="A694" s="18">
        <v>14</v>
      </c>
      <c r="B694" s="212" t="s">
        <v>233</v>
      </c>
      <c r="C694" s="164">
        <v>3895.319780014175</v>
      </c>
      <c r="D694" s="164">
        <v>802.0856137274608</v>
      </c>
      <c r="E694" s="154">
        <f t="shared" si="40"/>
        <v>0.20591008159143792</v>
      </c>
      <c r="F694" s="149"/>
      <c r="G694" s="31"/>
    </row>
    <row r="695" spans="1:7" ht="12.75" customHeight="1">
      <c r="A695" s="18">
        <v>15</v>
      </c>
      <c r="B695" s="212" t="s">
        <v>234</v>
      </c>
      <c r="C695" s="164">
        <v>7151.561766535887</v>
      </c>
      <c r="D695" s="164">
        <v>1471.7737928757276</v>
      </c>
      <c r="E695" s="154">
        <f t="shared" si="40"/>
        <v>0.20579753638744472</v>
      </c>
      <c r="F695" s="149"/>
      <c r="G695" s="31"/>
    </row>
    <row r="696" spans="1:7" ht="12.75" customHeight="1">
      <c r="A696" s="18">
        <v>16</v>
      </c>
      <c r="B696" s="212" t="s">
        <v>235</v>
      </c>
      <c r="C696" s="164">
        <v>5413.541904130868</v>
      </c>
      <c r="D696" s="164">
        <v>1115.1131738023241</v>
      </c>
      <c r="E696" s="154">
        <f t="shared" si="40"/>
        <v>0.20598587644651345</v>
      </c>
      <c r="F696" s="149"/>
      <c r="G696" s="31"/>
    </row>
    <row r="697" spans="1:7" ht="12.75" customHeight="1">
      <c r="A697" s="18">
        <v>17</v>
      </c>
      <c r="B697" s="212" t="s">
        <v>236</v>
      </c>
      <c r="C697" s="164">
        <v>1048.8918863643034</v>
      </c>
      <c r="D697" s="164">
        <v>216.25339684053873</v>
      </c>
      <c r="E697" s="154">
        <f t="shared" si="40"/>
        <v>0.2061732001666272</v>
      </c>
      <c r="F697" s="149"/>
      <c r="G697" s="31"/>
    </row>
    <row r="698" spans="1:8" ht="12.75" customHeight="1">
      <c r="A698" s="18">
        <v>18</v>
      </c>
      <c r="B698" s="212" t="s">
        <v>237</v>
      </c>
      <c r="C698" s="164">
        <v>4036.3344077259535</v>
      </c>
      <c r="D698" s="164">
        <v>831.4058795826254</v>
      </c>
      <c r="E698" s="154">
        <f t="shared" si="40"/>
        <v>0.20598042570289277</v>
      </c>
      <c r="F698" s="149"/>
      <c r="G698" s="31"/>
      <c r="H698" s="10" t="s">
        <v>12</v>
      </c>
    </row>
    <row r="699" spans="1:7" ht="12.75" customHeight="1">
      <c r="A699" s="18">
        <v>19</v>
      </c>
      <c r="B699" s="212" t="s">
        <v>238</v>
      </c>
      <c r="C699" s="164">
        <v>8675.82631022629</v>
      </c>
      <c r="D699" s="164">
        <v>1789.6568788200298</v>
      </c>
      <c r="E699" s="154">
        <f t="shared" si="40"/>
        <v>0.20628085611978444</v>
      </c>
      <c r="F699" s="149"/>
      <c r="G699" s="31"/>
    </row>
    <row r="700" spans="1:7" ht="12.75" customHeight="1">
      <c r="A700" s="18">
        <v>20</v>
      </c>
      <c r="B700" s="212" t="s">
        <v>239</v>
      </c>
      <c r="C700" s="164">
        <v>6527.96619483953</v>
      </c>
      <c r="D700" s="164">
        <v>1349.314544154274</v>
      </c>
      <c r="E700" s="154">
        <f t="shared" si="40"/>
        <v>0.20669753854131942</v>
      </c>
      <c r="F700" s="149"/>
      <c r="G700" s="31"/>
    </row>
    <row r="701" spans="1:7" ht="12.75" customHeight="1">
      <c r="A701" s="18">
        <v>21</v>
      </c>
      <c r="B701" s="212" t="s">
        <v>240</v>
      </c>
      <c r="C701" s="164">
        <v>5444.954512311779</v>
      </c>
      <c r="D701" s="164">
        <v>1122.302106385369</v>
      </c>
      <c r="E701" s="154">
        <f t="shared" si="40"/>
        <v>0.20611781124115766</v>
      </c>
      <c r="F701" s="149"/>
      <c r="G701" s="31"/>
    </row>
    <row r="702" spans="1:7" ht="12.75" customHeight="1">
      <c r="A702" s="18">
        <v>22</v>
      </c>
      <c r="B702" s="212" t="s">
        <v>241</v>
      </c>
      <c r="C702" s="164">
        <v>7007.046192244648</v>
      </c>
      <c r="D702" s="164">
        <v>1444.4675874874192</v>
      </c>
      <c r="E702" s="154">
        <f t="shared" si="40"/>
        <v>0.20614500716238265</v>
      </c>
      <c r="F702" s="149"/>
      <c r="G702" s="31"/>
    </row>
    <row r="703" spans="1:7" ht="12.75" customHeight="1">
      <c r="A703" s="18">
        <v>23</v>
      </c>
      <c r="B703" s="212" t="s">
        <v>242</v>
      </c>
      <c r="C703" s="164">
        <v>6249.582350879064</v>
      </c>
      <c r="D703" s="164">
        <v>1286.482968022305</v>
      </c>
      <c r="E703" s="154">
        <f t="shared" si="40"/>
        <v>0.20585103064388754</v>
      </c>
      <c r="F703" s="149"/>
      <c r="G703" s="31"/>
    </row>
    <row r="704" spans="1:7" ht="12.75" customHeight="1">
      <c r="A704" s="18">
        <v>24</v>
      </c>
      <c r="B704" s="212" t="s">
        <v>243</v>
      </c>
      <c r="C704" s="164">
        <v>4045.7057017234492</v>
      </c>
      <c r="D704" s="164">
        <v>837.0377632620052</v>
      </c>
      <c r="E704" s="154">
        <f t="shared" si="40"/>
        <v>0.20689536634002606</v>
      </c>
      <c r="F704" s="149"/>
      <c r="G704" s="31"/>
    </row>
    <row r="705" spans="1:7" ht="12.75" customHeight="1">
      <c r="A705" s="18">
        <v>25</v>
      </c>
      <c r="B705" s="212" t="s">
        <v>244</v>
      </c>
      <c r="C705" s="164">
        <v>2512.54590956961</v>
      </c>
      <c r="D705" s="164">
        <v>519.3440474671678</v>
      </c>
      <c r="E705" s="154">
        <f t="shared" si="40"/>
        <v>0.206700321569897</v>
      </c>
      <c r="F705" s="149"/>
      <c r="G705" s="31"/>
    </row>
    <row r="706" spans="1:7" ht="12.75" customHeight="1">
      <c r="A706" s="18">
        <v>26</v>
      </c>
      <c r="B706" s="212" t="s">
        <v>245</v>
      </c>
      <c r="C706" s="164">
        <v>3561.2906605298626</v>
      </c>
      <c r="D706" s="164">
        <v>738.5676203916228</v>
      </c>
      <c r="E706" s="154">
        <f t="shared" si="40"/>
        <v>0.20738762735017416</v>
      </c>
      <c r="F706" s="149"/>
      <c r="G706" s="31"/>
    </row>
    <row r="707" spans="1:7" ht="12.75" customHeight="1">
      <c r="A707" s="18">
        <v>27</v>
      </c>
      <c r="B707" s="212" t="s">
        <v>246</v>
      </c>
      <c r="C707" s="164">
        <v>4154.133995121345</v>
      </c>
      <c r="D707" s="164">
        <v>858.4289303619248</v>
      </c>
      <c r="E707" s="154">
        <f t="shared" si="40"/>
        <v>0.2066444971130137</v>
      </c>
      <c r="F707" s="149"/>
      <c r="G707" s="31"/>
    </row>
    <row r="708" spans="1:7" ht="12.75" customHeight="1">
      <c r="A708" s="18">
        <v>28</v>
      </c>
      <c r="B708" s="212" t="s">
        <v>247</v>
      </c>
      <c r="C708" s="164">
        <v>4313.521797056705</v>
      </c>
      <c r="D708" s="164">
        <v>888.9195677687449</v>
      </c>
      <c r="E708" s="154">
        <f t="shared" si="40"/>
        <v>0.2060774489131576</v>
      </c>
      <c r="F708" s="149"/>
      <c r="G708" s="31"/>
    </row>
    <row r="709" spans="1:7" ht="12.75" customHeight="1">
      <c r="A709" s="18">
        <v>29</v>
      </c>
      <c r="B709" s="212" t="s">
        <v>248</v>
      </c>
      <c r="C709" s="164">
        <v>3059.0950403377237</v>
      </c>
      <c r="D709" s="164">
        <v>630.2554596384666</v>
      </c>
      <c r="E709" s="154">
        <f t="shared" si="40"/>
        <v>0.20602676652010343</v>
      </c>
      <c r="F709" s="149"/>
      <c r="G709" s="31"/>
    </row>
    <row r="710" spans="1:7" ht="12.75" customHeight="1">
      <c r="A710" s="18">
        <v>30</v>
      </c>
      <c r="B710" s="212" t="s">
        <v>249</v>
      </c>
      <c r="C710" s="164">
        <v>1991.3667150896513</v>
      </c>
      <c r="D710" s="164">
        <v>409.7652224528337</v>
      </c>
      <c r="E710" s="154">
        <f t="shared" si="40"/>
        <v>0.20577085041535711</v>
      </c>
      <c r="F710" s="149"/>
      <c r="G710" s="31" t="s">
        <v>12</v>
      </c>
    </row>
    <row r="711" spans="1:7" ht="12.75" customHeight="1">
      <c r="A711" s="18">
        <v>31</v>
      </c>
      <c r="B711" s="212" t="s">
        <v>250</v>
      </c>
      <c r="C711" s="164">
        <v>964.9188417819515</v>
      </c>
      <c r="D711" s="164">
        <v>198.96388573933942</v>
      </c>
      <c r="E711" s="154">
        <f t="shared" si="40"/>
        <v>0.20619753405571956</v>
      </c>
      <c r="F711" s="149"/>
      <c r="G711" s="31" t="s">
        <v>12</v>
      </c>
    </row>
    <row r="712" spans="1:7" ht="12.75" customHeight="1">
      <c r="A712" s="18">
        <v>32</v>
      </c>
      <c r="B712" s="212" t="s">
        <v>251</v>
      </c>
      <c r="C712" s="164">
        <v>1033.3172418434756</v>
      </c>
      <c r="D712" s="164">
        <v>213.46782213020464</v>
      </c>
      <c r="E712" s="154">
        <f t="shared" si="40"/>
        <v>0.20658498037773015</v>
      </c>
      <c r="F712" s="149"/>
      <c r="G712" s="31"/>
    </row>
    <row r="713" spans="1:7" ht="12.75" customHeight="1">
      <c r="A713" s="18">
        <v>33</v>
      </c>
      <c r="B713" s="212" t="s">
        <v>252</v>
      </c>
      <c r="C713" s="164">
        <v>3244.935884602236</v>
      </c>
      <c r="D713" s="164">
        <v>669.721108923708</v>
      </c>
      <c r="E713" s="154">
        <f t="shared" si="40"/>
        <v>0.2063896276353708</v>
      </c>
      <c r="F713" s="149"/>
      <c r="G713" s="31"/>
    </row>
    <row r="714" spans="1:7" ht="12.75" customHeight="1">
      <c r="A714" s="18">
        <v>34</v>
      </c>
      <c r="B714" s="212" t="s">
        <v>253</v>
      </c>
      <c r="C714" s="164">
        <v>2724.2272756277625</v>
      </c>
      <c r="D714" s="164">
        <v>562.4482664124205</v>
      </c>
      <c r="E714" s="154">
        <f t="shared" si="40"/>
        <v>0.20646157956215735</v>
      </c>
      <c r="F714" s="149"/>
      <c r="G714" s="31" t="s">
        <v>12</v>
      </c>
    </row>
    <row r="715" spans="1:7" ht="12.75" customHeight="1">
      <c r="A715" s="18">
        <v>35</v>
      </c>
      <c r="B715" s="212" t="s">
        <v>254</v>
      </c>
      <c r="C715" s="164">
        <v>4294.645098395753</v>
      </c>
      <c r="D715" s="164">
        <v>884.3488496369935</v>
      </c>
      <c r="E715" s="154">
        <f t="shared" si="40"/>
        <v>0.20591895939604843</v>
      </c>
      <c r="F715" s="149"/>
      <c r="G715" s="31"/>
    </row>
    <row r="716" spans="1:7" ht="12.75" customHeight="1">
      <c r="A716" s="18">
        <v>36</v>
      </c>
      <c r="B716" s="212" t="s">
        <v>255</v>
      </c>
      <c r="C716" s="164">
        <v>2413.527147920693</v>
      </c>
      <c r="D716" s="164">
        <v>499.45591602180536</v>
      </c>
      <c r="E716" s="154">
        <f t="shared" si="40"/>
        <v>0.20694025192635504</v>
      </c>
      <c r="F716" s="149"/>
      <c r="G716" s="31"/>
    </row>
    <row r="717" spans="1:7" ht="12.75" customHeight="1">
      <c r="A717" s="18">
        <v>37</v>
      </c>
      <c r="B717" s="212" t="s">
        <v>256</v>
      </c>
      <c r="C717" s="164">
        <v>3174.3885459081457</v>
      </c>
      <c r="D717" s="164">
        <v>656.1695037297965</v>
      </c>
      <c r="E717" s="154">
        <f t="shared" si="40"/>
        <v>0.20670736875472062</v>
      </c>
      <c r="F717" s="149"/>
      <c r="G717" s="31"/>
    </row>
    <row r="718" spans="1:7" ht="12.75" customHeight="1">
      <c r="A718" s="18">
        <v>38</v>
      </c>
      <c r="B718" s="212" t="s">
        <v>257</v>
      </c>
      <c r="C718" s="164">
        <v>3302.012779214836</v>
      </c>
      <c r="D718" s="164">
        <v>681.9117676716558</v>
      </c>
      <c r="E718" s="154">
        <f t="shared" si="40"/>
        <v>0.2065139698925705</v>
      </c>
      <c r="F718" s="149"/>
      <c r="G718" s="31"/>
    </row>
    <row r="719" spans="1:7" ht="12.75" customHeight="1">
      <c r="A719" s="34"/>
      <c r="B719" s="1" t="s">
        <v>27</v>
      </c>
      <c r="C719" s="165">
        <v>148712.28000000003</v>
      </c>
      <c r="D719" s="165">
        <v>30655.339271125406</v>
      </c>
      <c r="E719" s="153">
        <f t="shared" si="40"/>
        <v>0.20613858701598414</v>
      </c>
      <c r="F719" s="42"/>
      <c r="G719" s="31"/>
    </row>
    <row r="720" spans="1:7" ht="24.75" customHeight="1">
      <c r="A720" s="47" t="s">
        <v>181</v>
      </c>
      <c r="B720" s="48"/>
      <c r="C720" s="48"/>
      <c r="D720" s="48"/>
      <c r="E720" s="48"/>
      <c r="F720" s="48"/>
      <c r="G720" s="48"/>
    </row>
    <row r="721" ht="21" customHeight="1">
      <c r="E721" s="59" t="s">
        <v>122</v>
      </c>
    </row>
    <row r="722" spans="1:6" ht="28.5">
      <c r="A722" s="49" t="s">
        <v>39</v>
      </c>
      <c r="B722" s="49" t="s">
        <v>182</v>
      </c>
      <c r="C722" s="49" t="s">
        <v>54</v>
      </c>
      <c r="D722" s="68" t="s">
        <v>42</v>
      </c>
      <c r="E722" s="49" t="s">
        <v>43</v>
      </c>
      <c r="F722" s="280"/>
    </row>
    <row r="723" spans="1:6" ht="14.25">
      <c r="A723" s="69">
        <f>C719</f>
        <v>148712.28000000003</v>
      </c>
      <c r="B723" s="69">
        <f>D767</f>
        <v>27402.695968185988</v>
      </c>
      <c r="C723" s="69">
        <f>E767</f>
        <v>121666.97545813941</v>
      </c>
      <c r="D723" s="69">
        <f>B723+C723</f>
        <v>149069.6714263254</v>
      </c>
      <c r="E723" s="71">
        <f>D723/A723</f>
        <v>1.0024032408508925</v>
      </c>
      <c r="F723" s="56"/>
    </row>
    <row r="724" spans="1:7" ht="14.25">
      <c r="A724" s="93"/>
      <c r="B724" s="73"/>
      <c r="C724" s="74"/>
      <c r="D724" s="74"/>
      <c r="E724" s="75"/>
      <c r="F724" s="76"/>
      <c r="G724" s="77"/>
    </row>
    <row r="725" spans="1:7" ht="14.25">
      <c r="A725" s="9" t="s">
        <v>183</v>
      </c>
      <c r="B725" s="48"/>
      <c r="C725" s="58"/>
      <c r="D725" s="48"/>
      <c r="E725" s="48"/>
      <c r="F725" s="48"/>
      <c r="G725" s="48"/>
    </row>
    <row r="726" spans="1:7" ht="14.25">
      <c r="A726" s="48"/>
      <c r="B726" s="48"/>
      <c r="C726" s="48"/>
      <c r="D726" s="48"/>
      <c r="E726" s="48"/>
      <c r="F726" s="48"/>
      <c r="G726" s="59" t="s">
        <v>122</v>
      </c>
    </row>
    <row r="727" spans="1:7" ht="62.25" customHeight="1">
      <c r="A727" s="60" t="s">
        <v>37</v>
      </c>
      <c r="B727" s="60" t="s">
        <v>38</v>
      </c>
      <c r="C727" s="61" t="s">
        <v>184</v>
      </c>
      <c r="D727" s="61" t="s">
        <v>185</v>
      </c>
      <c r="E727" s="61" t="s">
        <v>55</v>
      </c>
      <c r="F727" s="61" t="s">
        <v>56</v>
      </c>
      <c r="G727" s="88" t="s">
        <v>57</v>
      </c>
    </row>
    <row r="728" spans="1:7" ht="13.5" customHeight="1">
      <c r="A728" s="60">
        <v>1</v>
      </c>
      <c r="B728" s="60">
        <v>2</v>
      </c>
      <c r="C728" s="61">
        <v>3</v>
      </c>
      <c r="D728" s="61">
        <v>4</v>
      </c>
      <c r="E728" s="61">
        <v>5</v>
      </c>
      <c r="F728" s="61">
        <v>6</v>
      </c>
      <c r="G728" s="88">
        <v>7</v>
      </c>
    </row>
    <row r="729" spans="1:7" ht="12.75" customHeight="1">
      <c r="A729" s="18">
        <v>1</v>
      </c>
      <c r="B729" s="212" t="s">
        <v>220</v>
      </c>
      <c r="C729" s="164">
        <v>5918.315042391792</v>
      </c>
      <c r="D729" s="164">
        <v>1091.3212522806107</v>
      </c>
      <c r="E729" s="164">
        <v>4845.302191361339</v>
      </c>
      <c r="F729" s="158">
        <f aca="true" t="shared" si="41" ref="F729:F767">D729+E729</f>
        <v>5936.62344364195</v>
      </c>
      <c r="G729" s="166">
        <f aca="true" t="shared" si="42" ref="G729:G767">F729/C729</f>
        <v>1.0030935158265517</v>
      </c>
    </row>
    <row r="730" spans="1:7" ht="12.75" customHeight="1">
      <c r="A730" s="18">
        <v>2</v>
      </c>
      <c r="B730" s="212" t="s">
        <v>221</v>
      </c>
      <c r="C730" s="164">
        <v>3921.254352184875</v>
      </c>
      <c r="D730" s="164">
        <v>722.4268289740625</v>
      </c>
      <c r="E730" s="164">
        <v>3207.5705216526744</v>
      </c>
      <c r="F730" s="158">
        <f t="shared" si="41"/>
        <v>3929.997350626737</v>
      </c>
      <c r="G730" s="166">
        <f t="shared" si="42"/>
        <v>1.0022296432867177</v>
      </c>
    </row>
    <row r="731" spans="1:7" ht="12.75" customHeight="1">
      <c r="A731" s="18">
        <v>3</v>
      </c>
      <c r="B731" s="212" t="s">
        <v>222</v>
      </c>
      <c r="C731" s="164">
        <v>3254.372988425008</v>
      </c>
      <c r="D731" s="164">
        <v>600.5892656520033</v>
      </c>
      <c r="E731" s="164">
        <v>2666.4462607071873</v>
      </c>
      <c r="F731" s="158">
        <f t="shared" si="41"/>
        <v>3267.0355263591905</v>
      </c>
      <c r="G731" s="166">
        <f t="shared" si="42"/>
        <v>1.0038909301359187</v>
      </c>
    </row>
    <row r="732" spans="1:7" ht="12.75" customHeight="1">
      <c r="A732" s="18">
        <v>4</v>
      </c>
      <c r="B732" s="212" t="s">
        <v>223</v>
      </c>
      <c r="C732" s="164">
        <v>2591.8153957013583</v>
      </c>
      <c r="D732" s="164">
        <v>478.9423128129489</v>
      </c>
      <c r="E732" s="164">
        <v>2126.2666562780328</v>
      </c>
      <c r="F732" s="158">
        <f t="shared" si="41"/>
        <v>2605.2089690909816</v>
      </c>
      <c r="G732" s="166">
        <f t="shared" si="42"/>
        <v>1.0051676417278164</v>
      </c>
    </row>
    <row r="733" spans="1:7" ht="12.75" customHeight="1">
      <c r="A733" s="18">
        <v>5</v>
      </c>
      <c r="B733" s="212" t="s">
        <v>224</v>
      </c>
      <c r="C733" s="164">
        <v>4168.094748708545</v>
      </c>
      <c r="D733" s="164">
        <v>769.9016022628033</v>
      </c>
      <c r="E733" s="164">
        <v>3418.033867621173</v>
      </c>
      <c r="F733" s="158">
        <f t="shared" si="41"/>
        <v>4187.935469883976</v>
      </c>
      <c r="G733" s="166">
        <f t="shared" si="42"/>
        <v>1.0047601415926495</v>
      </c>
    </row>
    <row r="734" spans="1:7" ht="12.75" customHeight="1">
      <c r="A734" s="18">
        <v>6</v>
      </c>
      <c r="B734" s="212" t="s">
        <v>225</v>
      </c>
      <c r="C734" s="164">
        <v>2619.148359196369</v>
      </c>
      <c r="D734" s="164">
        <v>484.0106535926386</v>
      </c>
      <c r="E734" s="164">
        <v>2148.764751554383</v>
      </c>
      <c r="F734" s="158">
        <f t="shared" si="41"/>
        <v>2632.775405147022</v>
      </c>
      <c r="G734" s="166">
        <f t="shared" si="42"/>
        <v>1.005202853783676</v>
      </c>
    </row>
    <row r="735" spans="1:7" ht="12.75" customHeight="1">
      <c r="A735" s="18">
        <v>7</v>
      </c>
      <c r="B735" s="212" t="s">
        <v>226</v>
      </c>
      <c r="C735" s="164">
        <v>5784.663378831278</v>
      </c>
      <c r="D735" s="164">
        <v>1064.7216062065586</v>
      </c>
      <c r="E735" s="164">
        <v>4727.520713505752</v>
      </c>
      <c r="F735" s="158">
        <f t="shared" si="41"/>
        <v>5792.24231971231</v>
      </c>
      <c r="G735" s="166">
        <f t="shared" si="42"/>
        <v>1.001310178377668</v>
      </c>
    </row>
    <row r="736" spans="1:7" ht="12.75" customHeight="1">
      <c r="A736" s="18">
        <v>8</v>
      </c>
      <c r="B736" s="212" t="s">
        <v>227</v>
      </c>
      <c r="C736" s="164">
        <v>1346.2214866977997</v>
      </c>
      <c r="D736" s="164">
        <v>248.32845732986712</v>
      </c>
      <c r="E736" s="164">
        <v>1102.5265846932978</v>
      </c>
      <c r="F736" s="158">
        <f t="shared" si="41"/>
        <v>1350.855042023165</v>
      </c>
      <c r="G736" s="166">
        <f t="shared" si="42"/>
        <v>1.0034418967243874</v>
      </c>
    </row>
    <row r="737" spans="1:7" ht="12.75" customHeight="1">
      <c r="A737" s="18">
        <v>9</v>
      </c>
      <c r="B737" s="212" t="s">
        <v>228</v>
      </c>
      <c r="C737" s="164">
        <v>1015.0407146818417</v>
      </c>
      <c r="D737" s="164">
        <v>187.25992333959613</v>
      </c>
      <c r="E737" s="164">
        <v>831.3914313046798</v>
      </c>
      <c r="F737" s="158">
        <f t="shared" si="41"/>
        <v>1018.6513546442759</v>
      </c>
      <c r="G737" s="166">
        <f t="shared" si="42"/>
        <v>1.0035571380637336</v>
      </c>
    </row>
    <row r="738" spans="1:7" ht="12.75" customHeight="1">
      <c r="A738" s="18">
        <v>10</v>
      </c>
      <c r="B738" s="212" t="s">
        <v>229</v>
      </c>
      <c r="C738" s="164">
        <v>2891.3599049648165</v>
      </c>
      <c r="D738" s="164">
        <v>532.2479092285517</v>
      </c>
      <c r="E738" s="164">
        <v>2363.2483741573583</v>
      </c>
      <c r="F738" s="158">
        <f t="shared" si="41"/>
        <v>2895.49628338591</v>
      </c>
      <c r="G738" s="166">
        <f t="shared" si="42"/>
        <v>1.001430599633754</v>
      </c>
    </row>
    <row r="739" spans="1:7" ht="12.75" customHeight="1">
      <c r="A739" s="18">
        <v>11</v>
      </c>
      <c r="B739" s="212" t="s">
        <v>230</v>
      </c>
      <c r="C739" s="164">
        <v>4194.882373750185</v>
      </c>
      <c r="D739" s="164">
        <v>775.3060932770524</v>
      </c>
      <c r="E739" s="164">
        <v>3441.9536060494324</v>
      </c>
      <c r="F739" s="158">
        <f t="shared" si="41"/>
        <v>4217.259699326485</v>
      </c>
      <c r="G739" s="166">
        <f t="shared" si="42"/>
        <v>1.0053344345758841</v>
      </c>
    </row>
    <row r="740" spans="1:7" ht="12.75" customHeight="1">
      <c r="A740" s="18">
        <v>12</v>
      </c>
      <c r="B740" s="212" t="s">
        <v>231</v>
      </c>
      <c r="C740" s="164">
        <v>6487.471094408144</v>
      </c>
      <c r="D740" s="164">
        <v>1198.8380514249634</v>
      </c>
      <c r="E740" s="164">
        <v>5322.244528851722</v>
      </c>
      <c r="F740" s="158">
        <f t="shared" si="41"/>
        <v>6521.082580276685</v>
      </c>
      <c r="G740" s="166">
        <f t="shared" si="42"/>
        <v>1.0051809842971804</v>
      </c>
    </row>
    <row r="741" spans="1:7" ht="12.75" customHeight="1">
      <c r="A741" s="18">
        <v>13</v>
      </c>
      <c r="B741" s="212" t="s">
        <v>232</v>
      </c>
      <c r="C741" s="164">
        <v>4278.982220062317</v>
      </c>
      <c r="D741" s="164">
        <v>791.2437202959131</v>
      </c>
      <c r="E741" s="164">
        <v>3512.6445724880405</v>
      </c>
      <c r="F741" s="158">
        <f t="shared" si="41"/>
        <v>4303.888292783953</v>
      </c>
      <c r="G741" s="166">
        <f t="shared" si="42"/>
        <v>1.005820559993183</v>
      </c>
    </row>
    <row r="742" spans="1:7" ht="12.75" customHeight="1">
      <c r="A742" s="18">
        <v>14</v>
      </c>
      <c r="B742" s="212" t="s">
        <v>233</v>
      </c>
      <c r="C742" s="164">
        <v>3895.319780014175</v>
      </c>
      <c r="D742" s="164">
        <v>718.6198115469782</v>
      </c>
      <c r="E742" s="164">
        <v>3190.509798528853</v>
      </c>
      <c r="F742" s="158">
        <f t="shared" si="41"/>
        <v>3909.1296100758314</v>
      </c>
      <c r="G742" s="166">
        <f t="shared" si="42"/>
        <v>1.0035452365509272</v>
      </c>
    </row>
    <row r="743" spans="1:7" ht="12.75" customHeight="1">
      <c r="A743" s="18">
        <v>15</v>
      </c>
      <c r="B743" s="212" t="s">
        <v>234</v>
      </c>
      <c r="C743" s="164">
        <v>7151.561766535887</v>
      </c>
      <c r="D743" s="164">
        <v>1320.1030410023227</v>
      </c>
      <c r="E743" s="164">
        <v>5860.836049722951</v>
      </c>
      <c r="F743" s="158">
        <f t="shared" si="41"/>
        <v>7180.939090725275</v>
      </c>
      <c r="G743" s="166">
        <f t="shared" si="42"/>
        <v>1.0041078194034276</v>
      </c>
    </row>
    <row r="744" spans="1:7" ht="12.75" customHeight="1">
      <c r="A744" s="18">
        <v>16</v>
      </c>
      <c r="B744" s="212" t="s">
        <v>235</v>
      </c>
      <c r="C744" s="164">
        <v>5413.541904130868</v>
      </c>
      <c r="D744" s="164">
        <v>998.3171715623905</v>
      </c>
      <c r="E744" s="164">
        <v>4432.365948038259</v>
      </c>
      <c r="F744" s="158">
        <f t="shared" si="41"/>
        <v>5430.68311960065</v>
      </c>
      <c r="G744" s="166">
        <f t="shared" si="42"/>
        <v>1.0031663586933173</v>
      </c>
    </row>
    <row r="745" spans="1:7" ht="12.75" customHeight="1">
      <c r="A745" s="18">
        <v>17</v>
      </c>
      <c r="B745" s="212" t="s">
        <v>236</v>
      </c>
      <c r="C745" s="164">
        <v>1048.8918863643034</v>
      </c>
      <c r="D745" s="164">
        <v>193.24120102709162</v>
      </c>
      <c r="E745" s="164">
        <v>857.9896915721198</v>
      </c>
      <c r="F745" s="158">
        <f t="shared" si="41"/>
        <v>1051.2308925992115</v>
      </c>
      <c r="G745" s="166">
        <f t="shared" si="42"/>
        <v>1.0022299783851085</v>
      </c>
    </row>
    <row r="746" spans="1:7" ht="12.75" customHeight="1">
      <c r="A746" s="18">
        <v>18</v>
      </c>
      <c r="B746" s="212" t="s">
        <v>237</v>
      </c>
      <c r="C746" s="164">
        <v>4036.3344077259535</v>
      </c>
      <c r="D746" s="164">
        <v>744.3656719823489</v>
      </c>
      <c r="E746" s="164">
        <v>3304.8591954175113</v>
      </c>
      <c r="F746" s="158">
        <f t="shared" si="41"/>
        <v>4049.22486739986</v>
      </c>
      <c r="G746" s="166">
        <f t="shared" si="42"/>
        <v>1.003193605477592</v>
      </c>
    </row>
    <row r="747" spans="1:7" ht="12.75" customHeight="1">
      <c r="A747" s="18">
        <v>19</v>
      </c>
      <c r="B747" s="212" t="s">
        <v>238</v>
      </c>
      <c r="C747" s="164">
        <v>8675.82631022629</v>
      </c>
      <c r="D747" s="164">
        <v>1597.4946816233182</v>
      </c>
      <c r="E747" s="164">
        <v>7093.009700129705</v>
      </c>
      <c r="F747" s="158">
        <f t="shared" si="41"/>
        <v>8690.504381753024</v>
      </c>
      <c r="G747" s="166">
        <f t="shared" si="42"/>
        <v>1.0016918355672282</v>
      </c>
    </row>
    <row r="748" spans="1:7" ht="12.75" customHeight="1">
      <c r="A748" s="18">
        <v>20</v>
      </c>
      <c r="B748" s="212" t="s">
        <v>239</v>
      </c>
      <c r="C748" s="164">
        <v>6527.96619483953</v>
      </c>
      <c r="D748" s="164">
        <v>1199.4292289469672</v>
      </c>
      <c r="E748" s="164">
        <v>5325.984227667603</v>
      </c>
      <c r="F748" s="158">
        <f t="shared" si="41"/>
        <v>6525.413456614569</v>
      </c>
      <c r="G748" s="166">
        <f t="shared" si="42"/>
        <v>0.9996089535164906</v>
      </c>
    </row>
    <row r="749" spans="1:7" ht="12.75" customHeight="1">
      <c r="A749" s="18">
        <v>21</v>
      </c>
      <c r="B749" s="212" t="s">
        <v>240</v>
      </c>
      <c r="C749" s="164">
        <v>5444.954512311779</v>
      </c>
      <c r="D749" s="164">
        <v>1003.4295981795797</v>
      </c>
      <c r="E749" s="164">
        <v>4455.174612251471</v>
      </c>
      <c r="F749" s="158">
        <f t="shared" si="41"/>
        <v>5458.604210431051</v>
      </c>
      <c r="G749" s="166">
        <f t="shared" si="42"/>
        <v>1.0025068525528373</v>
      </c>
    </row>
    <row r="750" spans="1:7" ht="12.75" customHeight="1">
      <c r="A750" s="18">
        <v>22</v>
      </c>
      <c r="B750" s="212" t="s">
        <v>241</v>
      </c>
      <c r="C750" s="164">
        <v>7007.046192244648</v>
      </c>
      <c r="D750" s="164">
        <v>1291.1209392058668</v>
      </c>
      <c r="E750" s="164">
        <v>5732.538311705451</v>
      </c>
      <c r="F750" s="158">
        <f t="shared" si="41"/>
        <v>7023.659250911318</v>
      </c>
      <c r="G750" s="166">
        <f t="shared" si="42"/>
        <v>1.002370907542333</v>
      </c>
    </row>
    <row r="751" spans="1:7" ht="12.75" customHeight="1">
      <c r="A751" s="18">
        <v>23</v>
      </c>
      <c r="B751" s="212" t="s">
        <v>242</v>
      </c>
      <c r="C751" s="164">
        <v>6249.582350879064</v>
      </c>
      <c r="D751" s="164">
        <v>1153.2904876767473</v>
      </c>
      <c r="E751" s="164">
        <v>5120.292860322408</v>
      </c>
      <c r="F751" s="158">
        <f t="shared" si="41"/>
        <v>6273.583347999155</v>
      </c>
      <c r="G751" s="166">
        <f t="shared" si="42"/>
        <v>1.0038404161706447</v>
      </c>
    </row>
    <row r="752" spans="1:7" ht="12.75" customHeight="1">
      <c r="A752" s="18">
        <v>24</v>
      </c>
      <c r="B752" s="212" t="s">
        <v>243</v>
      </c>
      <c r="C752" s="164">
        <v>4045.7057017234492</v>
      </c>
      <c r="D752" s="164">
        <v>742.5879692084343</v>
      </c>
      <c r="E752" s="164">
        <v>3297.534926381066</v>
      </c>
      <c r="F752" s="158">
        <f t="shared" si="41"/>
        <v>4040.1228955895003</v>
      </c>
      <c r="G752" s="166">
        <f t="shared" si="42"/>
        <v>0.9986200661774358</v>
      </c>
    </row>
    <row r="753" spans="1:7" ht="12.75" customHeight="1">
      <c r="A753" s="18">
        <v>25</v>
      </c>
      <c r="B753" s="212" t="s">
        <v>244</v>
      </c>
      <c r="C753" s="164">
        <v>2512.54590956961</v>
      </c>
      <c r="D753" s="164">
        <v>461.6411419953288</v>
      </c>
      <c r="E753" s="164">
        <v>2049.8872917914064</v>
      </c>
      <c r="F753" s="158">
        <f t="shared" si="41"/>
        <v>2511.528433786735</v>
      </c>
      <c r="G753" s="166">
        <f t="shared" si="42"/>
        <v>0.9995950419138613</v>
      </c>
    </row>
    <row r="754" spans="1:7" ht="12.75" customHeight="1">
      <c r="A754" s="18">
        <v>26</v>
      </c>
      <c r="B754" s="212" t="s">
        <v>245</v>
      </c>
      <c r="C754" s="164">
        <v>3561.2906605298626</v>
      </c>
      <c r="D754" s="164">
        <v>652.0133258666544</v>
      </c>
      <c r="E754" s="164">
        <v>2895.5997966176137</v>
      </c>
      <c r="F754" s="158">
        <f t="shared" si="41"/>
        <v>3547.6131224842684</v>
      </c>
      <c r="G754" s="166">
        <f t="shared" si="42"/>
        <v>0.9961593873262905</v>
      </c>
    </row>
    <row r="755" spans="1:7" ht="12.75" customHeight="1">
      <c r="A755" s="18">
        <v>27</v>
      </c>
      <c r="B755" s="212" t="s">
        <v>246</v>
      </c>
      <c r="C755" s="164">
        <v>4154.133995121345</v>
      </c>
      <c r="D755" s="164">
        <v>763.4770058096008</v>
      </c>
      <c r="E755" s="164">
        <v>3390.1339555297805</v>
      </c>
      <c r="F755" s="158">
        <f t="shared" si="41"/>
        <v>4153.610961339381</v>
      </c>
      <c r="G755" s="166">
        <f t="shared" si="42"/>
        <v>0.9998740931846257</v>
      </c>
    </row>
    <row r="756" spans="1:7" ht="12.75" customHeight="1">
      <c r="A756" s="18">
        <v>28</v>
      </c>
      <c r="B756" s="212" t="s">
        <v>247</v>
      </c>
      <c r="C756" s="164">
        <v>4313.521797056705</v>
      </c>
      <c r="D756" s="164">
        <v>795.0871420609919</v>
      </c>
      <c r="E756" s="164">
        <v>3530.118315556999</v>
      </c>
      <c r="F756" s="158">
        <f aca="true" t="shared" si="43" ref="F756:F762">D756+E756</f>
        <v>4325.205457617991</v>
      </c>
      <c r="G756" s="166">
        <f aca="true" t="shared" si="44" ref="G756:G762">F756/C756</f>
        <v>1.0027086128483826</v>
      </c>
    </row>
    <row r="757" spans="1:7" ht="12.75" customHeight="1">
      <c r="A757" s="18">
        <v>29</v>
      </c>
      <c r="B757" s="212" t="s">
        <v>248</v>
      </c>
      <c r="C757" s="164">
        <v>3059.0950403377237</v>
      </c>
      <c r="D757" s="164">
        <v>564.0125807012832</v>
      </c>
      <c r="E757" s="164">
        <v>2504.143377825764</v>
      </c>
      <c r="F757" s="158">
        <f t="shared" si="43"/>
        <v>3068.1559585270475</v>
      </c>
      <c r="G757" s="166">
        <f t="shared" si="44"/>
        <v>1.0029619603411613</v>
      </c>
    </row>
    <row r="758" spans="1:7" ht="12.75" customHeight="1">
      <c r="A758" s="18">
        <v>30</v>
      </c>
      <c r="B758" s="212" t="s">
        <v>249</v>
      </c>
      <c r="C758" s="164">
        <v>1991.3667150896513</v>
      </c>
      <c r="D758" s="164">
        <v>367.63567159143156</v>
      </c>
      <c r="E758" s="164">
        <v>1632.1768585119144</v>
      </c>
      <c r="F758" s="158">
        <f t="shared" si="43"/>
        <v>1999.812530103346</v>
      </c>
      <c r="G758" s="166">
        <f t="shared" si="44"/>
        <v>1.004241215316946</v>
      </c>
    </row>
    <row r="759" spans="1:8" ht="12.75" customHeight="1">
      <c r="A759" s="18">
        <v>31</v>
      </c>
      <c r="B759" s="212" t="s">
        <v>250</v>
      </c>
      <c r="C759" s="164">
        <v>964.9188417819515</v>
      </c>
      <c r="D759" s="164">
        <v>177.7482997873753</v>
      </c>
      <c r="E759" s="164">
        <v>789.2049188836678</v>
      </c>
      <c r="F759" s="158">
        <f t="shared" si="43"/>
        <v>966.953218671043</v>
      </c>
      <c r="G759" s="166">
        <f t="shared" si="44"/>
        <v>1.002108339894508</v>
      </c>
      <c r="H759" s="10" t="s">
        <v>12</v>
      </c>
    </row>
    <row r="760" spans="1:7" ht="12.75" customHeight="1">
      <c r="A760" s="18">
        <v>32</v>
      </c>
      <c r="B760" s="212" t="s">
        <v>251</v>
      </c>
      <c r="C760" s="164">
        <v>1033.3172418434756</v>
      </c>
      <c r="D760" s="164">
        <v>189.9688186631358</v>
      </c>
      <c r="E760" s="164">
        <v>843.5257416078573</v>
      </c>
      <c r="F760" s="158">
        <f t="shared" si="43"/>
        <v>1033.4945602709931</v>
      </c>
      <c r="G760" s="166">
        <f t="shared" si="44"/>
        <v>1.0001716011504862</v>
      </c>
    </row>
    <row r="761" spans="1:7" ht="12.75" customHeight="1">
      <c r="A761" s="18">
        <v>33</v>
      </c>
      <c r="B761" s="212" t="s">
        <v>252</v>
      </c>
      <c r="C761" s="164">
        <v>3244.935884602236</v>
      </c>
      <c r="D761" s="164">
        <v>597.161273672594</v>
      </c>
      <c r="E761" s="164">
        <v>2651.500174893884</v>
      </c>
      <c r="F761" s="158">
        <f t="shared" si="43"/>
        <v>3248.6614485664777</v>
      </c>
      <c r="G761" s="166">
        <f t="shared" si="44"/>
        <v>1.0011481163562954</v>
      </c>
    </row>
    <row r="762" spans="1:7" ht="12.75" customHeight="1">
      <c r="A762" s="18">
        <v>34</v>
      </c>
      <c r="B762" s="212" t="s">
        <v>253</v>
      </c>
      <c r="C762" s="164">
        <v>2724.2272756277625</v>
      </c>
      <c r="D762" s="164">
        <v>501.1503022242258</v>
      </c>
      <c r="E762" s="164">
        <v>2225.2248856359265</v>
      </c>
      <c r="F762" s="158">
        <f t="shared" si="43"/>
        <v>2726.3751878601524</v>
      </c>
      <c r="G762" s="166">
        <f t="shared" si="44"/>
        <v>1.0007884482515854</v>
      </c>
    </row>
    <row r="763" spans="1:7" ht="12.75" customHeight="1">
      <c r="A763" s="18">
        <v>35</v>
      </c>
      <c r="B763" s="212" t="s">
        <v>254</v>
      </c>
      <c r="C763" s="164">
        <v>4294.645098395753</v>
      </c>
      <c r="D763" s="164">
        <v>792.2523846450123</v>
      </c>
      <c r="E763" s="164">
        <v>3517.427659927506</v>
      </c>
      <c r="F763" s="158">
        <f t="shared" si="41"/>
        <v>4309.680044572518</v>
      </c>
      <c r="G763" s="166">
        <f t="shared" si="42"/>
        <v>1.0035008588212286</v>
      </c>
    </row>
    <row r="764" spans="1:7" ht="12.75" customHeight="1">
      <c r="A764" s="18">
        <v>36</v>
      </c>
      <c r="B764" s="212" t="s">
        <v>255</v>
      </c>
      <c r="C764" s="164">
        <v>2413.527147920693</v>
      </c>
      <c r="D764" s="164">
        <v>442.9111396900827</v>
      </c>
      <c r="E764" s="164">
        <v>1966.7797769142308</v>
      </c>
      <c r="F764" s="158">
        <f t="shared" si="41"/>
        <v>2409.6909166043133</v>
      </c>
      <c r="G764" s="166">
        <f t="shared" si="42"/>
        <v>0.9984105290385132</v>
      </c>
    </row>
    <row r="765" spans="1:7" ht="12.75" customHeight="1">
      <c r="A765" s="18">
        <v>37</v>
      </c>
      <c r="B765" s="212" t="s">
        <v>256</v>
      </c>
      <c r="C765" s="164">
        <v>3174.3885459081457</v>
      </c>
      <c r="D765" s="164">
        <v>583.2232207058062</v>
      </c>
      <c r="E765" s="164">
        <v>2589.768006835465</v>
      </c>
      <c r="F765" s="158">
        <f t="shared" si="41"/>
        <v>3172.9912275412707</v>
      </c>
      <c r="G765" s="166">
        <f t="shared" si="42"/>
        <v>0.9995598149543867</v>
      </c>
    </row>
    <row r="766" spans="1:7" ht="12.75" customHeight="1">
      <c r="A766" s="18">
        <v>38</v>
      </c>
      <c r="B766" s="212" t="s">
        <v>257</v>
      </c>
      <c r="C766" s="164">
        <v>3302.012779214836</v>
      </c>
      <c r="D766" s="164">
        <v>607.2761821328482</v>
      </c>
      <c r="E766" s="164">
        <v>2696.4753156449156</v>
      </c>
      <c r="F766" s="158">
        <f t="shared" si="41"/>
        <v>3303.7514977777637</v>
      </c>
      <c r="G766" s="166">
        <f t="shared" si="42"/>
        <v>1.0005265632446587</v>
      </c>
    </row>
    <row r="767" spans="1:7" ht="12.75" customHeight="1">
      <c r="A767" s="34"/>
      <c r="B767" s="1" t="s">
        <v>27</v>
      </c>
      <c r="C767" s="165">
        <v>148712.28000000003</v>
      </c>
      <c r="D767" s="165">
        <v>27402.695968185988</v>
      </c>
      <c r="E767" s="165">
        <v>121666.97545813941</v>
      </c>
      <c r="F767" s="157">
        <f t="shared" si="41"/>
        <v>149069.6714263254</v>
      </c>
      <c r="G767" s="28">
        <f t="shared" si="42"/>
        <v>1.0024032408508925</v>
      </c>
    </row>
    <row r="768" spans="1:7" ht="14.25" customHeight="1">
      <c r="A768" s="97"/>
      <c r="B768" s="73"/>
      <c r="C768" s="74"/>
      <c r="D768" s="74"/>
      <c r="E768" s="75"/>
      <c r="F768" s="76"/>
      <c r="G768" s="77"/>
    </row>
    <row r="769" spans="1:8" ht="14.25">
      <c r="A769" s="47" t="s">
        <v>58</v>
      </c>
      <c r="B769" s="48"/>
      <c r="C769" s="58"/>
      <c r="D769" s="48"/>
      <c r="E769" s="59" t="s">
        <v>122</v>
      </c>
      <c r="F769" s="48"/>
      <c r="G769" s="48"/>
      <c r="H769" s="48" t="s">
        <v>12</v>
      </c>
    </row>
    <row r="770" spans="1:8" ht="1.5" customHeight="1">
      <c r="A770" s="48"/>
      <c r="B770" s="48"/>
      <c r="C770" s="58"/>
      <c r="D770" s="48"/>
      <c r="E770" s="48"/>
      <c r="F770" s="48"/>
      <c r="G770" s="48"/>
      <c r="H770" s="48"/>
    </row>
    <row r="771" spans="1:5" ht="14.25">
      <c r="A771" s="128" t="s">
        <v>39</v>
      </c>
      <c r="B771" s="128" t="s">
        <v>140</v>
      </c>
      <c r="C771" s="128" t="s">
        <v>141</v>
      </c>
      <c r="D771" s="128" t="s">
        <v>48</v>
      </c>
      <c r="E771" s="128" t="s">
        <v>49</v>
      </c>
    </row>
    <row r="772" spans="1:5" ht="17.25" customHeight="1">
      <c r="A772" s="53">
        <f>C767</f>
        <v>148712.28000000003</v>
      </c>
      <c r="B772" s="53">
        <f>F767</f>
        <v>149069.6714263254</v>
      </c>
      <c r="C772" s="35">
        <f>B772/A772</f>
        <v>1.0024032408508925</v>
      </c>
      <c r="D772" s="53">
        <f>D816</f>
        <v>118414.3321552</v>
      </c>
      <c r="E772" s="98">
        <f>D772/A772</f>
        <v>0.7962646538349084</v>
      </c>
    </row>
    <row r="773" spans="1:5" ht="17.25" customHeight="1">
      <c r="A773" s="65"/>
      <c r="B773" s="65"/>
      <c r="C773" s="42"/>
      <c r="D773" s="65"/>
      <c r="E773" s="99"/>
    </row>
    <row r="774" ht="17.25" customHeight="1">
      <c r="A774" s="9" t="s">
        <v>186</v>
      </c>
    </row>
    <row r="775" spans="1:8" ht="15" customHeight="1">
      <c r="A775" s="48"/>
      <c r="B775" s="48"/>
      <c r="C775" s="48"/>
      <c r="D775" s="48"/>
      <c r="E775" s="59" t="s">
        <v>122</v>
      </c>
      <c r="F775" s="48"/>
      <c r="G775" s="48"/>
      <c r="H775" s="48"/>
    </row>
    <row r="776" spans="1:5" ht="42.75">
      <c r="A776" s="61" t="s">
        <v>37</v>
      </c>
      <c r="B776" s="61" t="s">
        <v>38</v>
      </c>
      <c r="C776" s="61" t="s">
        <v>187</v>
      </c>
      <c r="D776" s="61" t="s">
        <v>59</v>
      </c>
      <c r="E776" s="61" t="s">
        <v>60</v>
      </c>
    </row>
    <row r="777" spans="1:8" ht="15.75" customHeight="1">
      <c r="A777" s="90">
        <v>1</v>
      </c>
      <c r="B777" s="90">
        <v>2</v>
      </c>
      <c r="C777" s="90">
        <v>3</v>
      </c>
      <c r="D777" s="90">
        <v>4</v>
      </c>
      <c r="E777" s="90">
        <v>5</v>
      </c>
      <c r="F777" s="122"/>
      <c r="G777" s="48"/>
      <c r="H777" s="48"/>
    </row>
    <row r="778" spans="1:7" ht="12.75" customHeight="1">
      <c r="A778" s="18">
        <v>1</v>
      </c>
      <c r="B778" s="212" t="s">
        <v>220</v>
      </c>
      <c r="C778" s="164">
        <v>5918.315042391792</v>
      </c>
      <c r="D778" s="164">
        <v>4717.447889199636</v>
      </c>
      <c r="E778" s="154">
        <f aca="true" t="shared" si="45" ref="E778:E816">D778/C778</f>
        <v>0.7970930670992389</v>
      </c>
      <c r="F778" s="149"/>
      <c r="G778" s="31"/>
    </row>
    <row r="779" spans="1:7" ht="12.75" customHeight="1">
      <c r="A779" s="18">
        <v>2</v>
      </c>
      <c r="B779" s="212" t="s">
        <v>221</v>
      </c>
      <c r="C779" s="164">
        <v>3921.254352184875</v>
      </c>
      <c r="D779" s="164">
        <v>3121.539529301384</v>
      </c>
      <c r="E779" s="154">
        <f t="shared" si="45"/>
        <v>0.7960563760833571</v>
      </c>
      <c r="F779" s="149"/>
      <c r="G779" s="31"/>
    </row>
    <row r="780" spans="1:7" ht="12.75" customHeight="1">
      <c r="A780" s="18">
        <v>3</v>
      </c>
      <c r="B780" s="212" t="s">
        <v>222</v>
      </c>
      <c r="C780" s="164">
        <v>3254.372988425008</v>
      </c>
      <c r="D780" s="164">
        <v>2597.1523792160388</v>
      </c>
      <c r="E780" s="154">
        <f t="shared" si="45"/>
        <v>0.7980500048560695</v>
      </c>
      <c r="F780" s="149"/>
      <c r="G780" s="31"/>
    </row>
    <row r="781" spans="1:7" ht="12.75" customHeight="1">
      <c r="A781" s="18">
        <v>4</v>
      </c>
      <c r="B781" s="212" t="s">
        <v>223</v>
      </c>
      <c r="C781" s="164">
        <v>2591.8153957013583</v>
      </c>
      <c r="D781" s="164">
        <v>2072.3692584537334</v>
      </c>
      <c r="E781" s="154">
        <f t="shared" si="45"/>
        <v>0.799582123746487</v>
      </c>
      <c r="F781" s="149"/>
      <c r="G781" s="31"/>
    </row>
    <row r="782" spans="1:7" ht="12.75" customHeight="1">
      <c r="A782" s="18">
        <v>5</v>
      </c>
      <c r="B782" s="212" t="s">
        <v>224</v>
      </c>
      <c r="C782" s="164">
        <v>4168.094748708545</v>
      </c>
      <c r="D782" s="164">
        <v>3330.6957656931245</v>
      </c>
      <c r="E782" s="154">
        <f t="shared" si="45"/>
        <v>0.7990931028439594</v>
      </c>
      <c r="F782" s="149"/>
      <c r="G782" s="31"/>
    </row>
    <row r="783" spans="1:7" ht="12.75" customHeight="1">
      <c r="A783" s="18">
        <v>6</v>
      </c>
      <c r="B783" s="212" t="s">
        <v>225</v>
      </c>
      <c r="C783" s="164">
        <v>2619.148359196369</v>
      </c>
      <c r="D783" s="164">
        <v>2094.3348828653116</v>
      </c>
      <c r="E783" s="154">
        <f t="shared" si="45"/>
        <v>0.799624380005688</v>
      </c>
      <c r="F783" s="149"/>
      <c r="G783" s="31"/>
    </row>
    <row r="784" spans="1:7" ht="12.75" customHeight="1">
      <c r="A784" s="18">
        <v>7</v>
      </c>
      <c r="B784" s="212" t="s">
        <v>226</v>
      </c>
      <c r="C784" s="164">
        <v>5784.663378831278</v>
      </c>
      <c r="D784" s="164">
        <v>4598.535341521532</v>
      </c>
      <c r="E784" s="154">
        <f t="shared" si="45"/>
        <v>0.7949529713949597</v>
      </c>
      <c r="F784" s="149"/>
      <c r="G784" s="31"/>
    </row>
    <row r="785" spans="1:7" ht="12.75" customHeight="1">
      <c r="A785" s="18">
        <v>8</v>
      </c>
      <c r="B785" s="212" t="s">
        <v>227</v>
      </c>
      <c r="C785" s="164">
        <v>1346.2214866977997</v>
      </c>
      <c r="D785" s="164">
        <v>1073.6266351174568</v>
      </c>
      <c r="E785" s="154">
        <f t="shared" si="45"/>
        <v>0.7975111419080068</v>
      </c>
      <c r="F785" s="149"/>
      <c r="G785" s="31"/>
    </row>
    <row r="786" spans="1:7" ht="12.75" customHeight="1">
      <c r="A786" s="18">
        <v>9</v>
      </c>
      <c r="B786" s="212" t="s">
        <v>228</v>
      </c>
      <c r="C786" s="164">
        <v>1015.0407146818417</v>
      </c>
      <c r="D786" s="164">
        <v>809.6466549843756</v>
      </c>
      <c r="E786" s="154">
        <f t="shared" si="45"/>
        <v>0.7976494373806023</v>
      </c>
      <c r="F786" s="149"/>
      <c r="G786" s="31"/>
    </row>
    <row r="787" spans="1:7" ht="12.75" customHeight="1">
      <c r="A787" s="18">
        <v>10</v>
      </c>
      <c r="B787" s="212" t="s">
        <v>229</v>
      </c>
      <c r="C787" s="164">
        <v>2891.3599049648165</v>
      </c>
      <c r="D787" s="164">
        <v>2298.912982975093</v>
      </c>
      <c r="E787" s="154">
        <f t="shared" si="45"/>
        <v>0.7950974830312824</v>
      </c>
      <c r="F787" s="149"/>
      <c r="G787" s="31"/>
    </row>
    <row r="788" spans="1:7" ht="12.75" customHeight="1">
      <c r="A788" s="18">
        <v>11</v>
      </c>
      <c r="B788" s="212" t="s">
        <v>230</v>
      </c>
      <c r="C788" s="164">
        <v>4194.882373750185</v>
      </c>
      <c r="D788" s="164">
        <v>3354.9926045350617</v>
      </c>
      <c r="E788" s="154">
        <f t="shared" si="45"/>
        <v>0.7997822836533388</v>
      </c>
      <c r="F788" s="149"/>
      <c r="G788" s="31"/>
    </row>
    <row r="789" spans="1:7" ht="12.75" customHeight="1">
      <c r="A789" s="18">
        <v>12</v>
      </c>
      <c r="B789" s="212" t="s">
        <v>231</v>
      </c>
      <c r="C789" s="164">
        <v>6487.471094408144</v>
      </c>
      <c r="D789" s="164">
        <v>5187.3697912560765</v>
      </c>
      <c r="E789" s="154">
        <f t="shared" si="45"/>
        <v>0.7995981355088139</v>
      </c>
      <c r="F789" s="149"/>
      <c r="G789" s="31"/>
    </row>
    <row r="790" spans="1:7" ht="12.75" customHeight="1">
      <c r="A790" s="18">
        <v>13</v>
      </c>
      <c r="B790" s="212" t="s">
        <v>232</v>
      </c>
      <c r="C790" s="164">
        <v>4278.982220062317</v>
      </c>
      <c r="D790" s="164">
        <v>3424.750423965197</v>
      </c>
      <c r="E790" s="154">
        <f t="shared" si="45"/>
        <v>0.8003656588961758</v>
      </c>
      <c r="F790" s="149"/>
      <c r="G790" s="31"/>
    </row>
    <row r="791" spans="1:7" ht="12.75" customHeight="1">
      <c r="A791" s="18">
        <v>14</v>
      </c>
      <c r="B791" s="212" t="s">
        <v>233</v>
      </c>
      <c r="C791" s="164">
        <v>3895.319780014175</v>
      </c>
      <c r="D791" s="164">
        <v>3107.0439963483705</v>
      </c>
      <c r="E791" s="154">
        <f t="shared" si="45"/>
        <v>0.7976351549594893</v>
      </c>
      <c r="F791" s="149"/>
      <c r="G791" s="31"/>
    </row>
    <row r="792" spans="1:7" ht="12.75" customHeight="1">
      <c r="A792" s="18">
        <v>15</v>
      </c>
      <c r="B792" s="212" t="s">
        <v>234</v>
      </c>
      <c r="C792" s="164">
        <v>7151.561766535887</v>
      </c>
      <c r="D792" s="164">
        <v>5709.165297849546</v>
      </c>
      <c r="E792" s="154">
        <f t="shared" si="45"/>
        <v>0.7983102830159828</v>
      </c>
      <c r="F792" s="149"/>
      <c r="G792" s="31"/>
    </row>
    <row r="793" spans="1:7" ht="12.75" customHeight="1">
      <c r="A793" s="18">
        <v>16</v>
      </c>
      <c r="B793" s="212" t="s">
        <v>235</v>
      </c>
      <c r="C793" s="164">
        <v>5413.541904130868</v>
      </c>
      <c r="D793" s="164">
        <v>4315.569945798326</v>
      </c>
      <c r="E793" s="154">
        <f t="shared" si="45"/>
        <v>0.7971804822468039</v>
      </c>
      <c r="F793" s="149"/>
      <c r="G793" s="31"/>
    </row>
    <row r="794" spans="1:7" ht="12.75" customHeight="1">
      <c r="A794" s="18">
        <v>17</v>
      </c>
      <c r="B794" s="212" t="s">
        <v>236</v>
      </c>
      <c r="C794" s="164">
        <v>1048.8918863643034</v>
      </c>
      <c r="D794" s="164">
        <v>834.9774957586727</v>
      </c>
      <c r="E794" s="154">
        <f t="shared" si="45"/>
        <v>0.7960567782184812</v>
      </c>
      <c r="F794" s="149"/>
      <c r="G794" s="31"/>
    </row>
    <row r="795" spans="1:8" ht="12.75" customHeight="1">
      <c r="A795" s="18">
        <v>18</v>
      </c>
      <c r="B795" s="212" t="s">
        <v>237</v>
      </c>
      <c r="C795" s="164">
        <v>4036.3344077259535</v>
      </c>
      <c r="D795" s="164">
        <v>3217.8189878172348</v>
      </c>
      <c r="E795" s="154">
        <f t="shared" si="45"/>
        <v>0.7972131797746992</v>
      </c>
      <c r="F795" s="149"/>
      <c r="G795" s="31"/>
      <c r="H795" s="10" t="s">
        <v>12</v>
      </c>
    </row>
    <row r="796" spans="1:7" ht="12.75" customHeight="1">
      <c r="A796" s="18">
        <v>19</v>
      </c>
      <c r="B796" s="212" t="s">
        <v>238</v>
      </c>
      <c r="C796" s="164">
        <v>8675.82631022629</v>
      </c>
      <c r="D796" s="164">
        <v>6900.847502932993</v>
      </c>
      <c r="E796" s="154">
        <f t="shared" si="45"/>
        <v>0.7954109794474434</v>
      </c>
      <c r="F796" s="149"/>
      <c r="G796" s="31"/>
    </row>
    <row r="797" spans="1:8" ht="12.75" customHeight="1">
      <c r="A797" s="18">
        <v>20</v>
      </c>
      <c r="B797" s="212" t="s">
        <v>239</v>
      </c>
      <c r="C797" s="164">
        <v>6527.96619483953</v>
      </c>
      <c r="D797" s="164">
        <v>5176.098912460297</v>
      </c>
      <c r="E797" s="154">
        <f t="shared" si="45"/>
        <v>0.7929114149751714</v>
      </c>
      <c r="F797" s="149"/>
      <c r="G797" s="31"/>
      <c r="H797" s="10" t="s">
        <v>12</v>
      </c>
    </row>
    <row r="798" spans="1:7" ht="12.75" customHeight="1">
      <c r="A798" s="18">
        <v>21</v>
      </c>
      <c r="B798" s="212" t="s">
        <v>240</v>
      </c>
      <c r="C798" s="164">
        <v>5444.954512311779</v>
      </c>
      <c r="D798" s="164">
        <v>4336.3021040456815</v>
      </c>
      <c r="E798" s="154">
        <f t="shared" si="45"/>
        <v>0.7963890413116796</v>
      </c>
      <c r="F798" s="149"/>
      <c r="G798" s="31"/>
    </row>
    <row r="799" spans="1:7" ht="12.75" customHeight="1">
      <c r="A799" s="18">
        <v>22</v>
      </c>
      <c r="B799" s="212" t="s">
        <v>241</v>
      </c>
      <c r="C799" s="164">
        <v>7007.046192244648</v>
      </c>
      <c r="D799" s="164">
        <v>5579.191663423899</v>
      </c>
      <c r="E799" s="154">
        <f t="shared" si="45"/>
        <v>0.7962259003799504</v>
      </c>
      <c r="F799" s="149"/>
      <c r="G799" s="31"/>
    </row>
    <row r="800" spans="1:7" ht="12.75" customHeight="1">
      <c r="A800" s="18">
        <v>23</v>
      </c>
      <c r="B800" s="212" t="s">
        <v>242</v>
      </c>
      <c r="C800" s="164">
        <v>6249.582350879064</v>
      </c>
      <c r="D800" s="164">
        <v>4987.1003799768505</v>
      </c>
      <c r="E800" s="154">
        <f t="shared" si="45"/>
        <v>0.7979893855267571</v>
      </c>
      <c r="F800" s="149"/>
      <c r="G800" s="31"/>
    </row>
    <row r="801" spans="1:7" ht="12.75" customHeight="1">
      <c r="A801" s="18">
        <v>24</v>
      </c>
      <c r="B801" s="212" t="s">
        <v>243</v>
      </c>
      <c r="C801" s="164">
        <v>4045.7057017234492</v>
      </c>
      <c r="D801" s="164">
        <v>3203.085132327495</v>
      </c>
      <c r="E801" s="154">
        <f t="shared" si="45"/>
        <v>0.7917246998374098</v>
      </c>
      <c r="F801" s="149"/>
      <c r="G801" s="31"/>
    </row>
    <row r="802" spans="1:7" ht="12.75" customHeight="1">
      <c r="A802" s="18">
        <v>25</v>
      </c>
      <c r="B802" s="212" t="s">
        <v>244</v>
      </c>
      <c r="C802" s="164">
        <v>2512.54590956961</v>
      </c>
      <c r="D802" s="164">
        <v>1992.1843863195672</v>
      </c>
      <c r="E802" s="154">
        <f t="shared" si="45"/>
        <v>0.7928947203439642</v>
      </c>
      <c r="F802" s="149"/>
      <c r="G802" s="31"/>
    </row>
    <row r="803" spans="1:7" ht="12.75" customHeight="1">
      <c r="A803" s="18">
        <v>26</v>
      </c>
      <c r="B803" s="212" t="s">
        <v>245</v>
      </c>
      <c r="C803" s="164">
        <v>3561.2906605298626</v>
      </c>
      <c r="D803" s="164">
        <v>2809.0455020926456</v>
      </c>
      <c r="E803" s="154">
        <f t="shared" si="45"/>
        <v>0.7887717599761164</v>
      </c>
      <c r="F803" s="149"/>
      <c r="G803" s="31"/>
    </row>
    <row r="804" spans="1:7" ht="12.75" customHeight="1">
      <c r="A804" s="18">
        <v>27</v>
      </c>
      <c r="B804" s="212" t="s">
        <v>246</v>
      </c>
      <c r="C804" s="164">
        <v>4154.133995121345</v>
      </c>
      <c r="D804" s="164">
        <v>3295.182030977456</v>
      </c>
      <c r="E804" s="154">
        <f t="shared" si="45"/>
        <v>0.793229596071612</v>
      </c>
      <c r="F804" s="149"/>
      <c r="G804" s="31"/>
    </row>
    <row r="805" spans="1:7" ht="12.75" customHeight="1">
      <c r="A805" s="18">
        <v>28</v>
      </c>
      <c r="B805" s="212" t="s">
        <v>247</v>
      </c>
      <c r="C805" s="164">
        <v>4313.521797056705</v>
      </c>
      <c r="D805" s="164">
        <v>3436.2858898492455</v>
      </c>
      <c r="E805" s="154">
        <f t="shared" si="45"/>
        <v>0.7966311639352249</v>
      </c>
      <c r="F805" s="149"/>
      <c r="G805" s="31"/>
    </row>
    <row r="806" spans="1:7" ht="12.75" customHeight="1">
      <c r="A806" s="18">
        <v>29</v>
      </c>
      <c r="B806" s="212" t="s">
        <v>248</v>
      </c>
      <c r="C806" s="164">
        <v>3059.0950403377237</v>
      </c>
      <c r="D806" s="164">
        <v>2437.900498888581</v>
      </c>
      <c r="E806" s="154">
        <f t="shared" si="45"/>
        <v>0.7969351938210579</v>
      </c>
      <c r="F806" s="149"/>
      <c r="G806" s="31"/>
    </row>
    <row r="807" spans="1:7" ht="12.75" customHeight="1">
      <c r="A807" s="18">
        <v>30</v>
      </c>
      <c r="B807" s="212" t="s">
        <v>249</v>
      </c>
      <c r="C807" s="164">
        <v>1991.3667150896513</v>
      </c>
      <c r="D807" s="164">
        <v>1590.0473076505123</v>
      </c>
      <c r="E807" s="154">
        <f t="shared" si="45"/>
        <v>0.7984703649015888</v>
      </c>
      <c r="F807" s="149"/>
      <c r="G807" s="31" t="s">
        <v>12</v>
      </c>
    </row>
    <row r="808" spans="1:7" ht="12.75" customHeight="1">
      <c r="A808" s="18">
        <v>31</v>
      </c>
      <c r="B808" s="212" t="s">
        <v>250</v>
      </c>
      <c r="C808" s="164">
        <v>964.9188417819515</v>
      </c>
      <c r="D808" s="164">
        <v>767.9893329317038</v>
      </c>
      <c r="E808" s="154">
        <f t="shared" si="45"/>
        <v>0.7959108058387888</v>
      </c>
      <c r="F808" s="149"/>
      <c r="G808" s="31"/>
    </row>
    <row r="809" spans="1:7" ht="12.75" customHeight="1">
      <c r="A809" s="18">
        <v>32</v>
      </c>
      <c r="B809" s="212" t="s">
        <v>251</v>
      </c>
      <c r="C809" s="164">
        <v>1033.3172418434756</v>
      </c>
      <c r="D809" s="164">
        <v>820.0267381407886</v>
      </c>
      <c r="E809" s="154">
        <f t="shared" si="45"/>
        <v>0.7935866207727561</v>
      </c>
      <c r="F809" s="149"/>
      <c r="G809" s="31"/>
    </row>
    <row r="810" spans="1:7" ht="12.75" customHeight="1">
      <c r="A810" s="18">
        <v>33</v>
      </c>
      <c r="B810" s="212" t="s">
        <v>252</v>
      </c>
      <c r="C810" s="164">
        <v>3244.935884602236</v>
      </c>
      <c r="D810" s="164">
        <v>2578.9403396427697</v>
      </c>
      <c r="E810" s="154">
        <f t="shared" si="45"/>
        <v>0.7947584887209246</v>
      </c>
      <c r="F810" s="149"/>
      <c r="G810" s="31"/>
    </row>
    <row r="811" spans="1:7" ht="12.75" customHeight="1">
      <c r="A811" s="18">
        <v>34</v>
      </c>
      <c r="B811" s="212" t="s">
        <v>253</v>
      </c>
      <c r="C811" s="164">
        <v>2724.2272756277625</v>
      </c>
      <c r="D811" s="164">
        <v>2163.9269214477317</v>
      </c>
      <c r="E811" s="154">
        <f t="shared" si="45"/>
        <v>0.7943268686894279</v>
      </c>
      <c r="F811" s="149"/>
      <c r="G811" s="31"/>
    </row>
    <row r="812" spans="1:7" ht="12.75" customHeight="1">
      <c r="A812" s="18">
        <v>35</v>
      </c>
      <c r="B812" s="212" t="s">
        <v>254</v>
      </c>
      <c r="C812" s="164">
        <v>4294.645098395753</v>
      </c>
      <c r="D812" s="164">
        <v>3425.3311949355248</v>
      </c>
      <c r="E812" s="154">
        <f t="shared" si="45"/>
        <v>0.7975818994251802</v>
      </c>
      <c r="F812" s="149"/>
      <c r="G812" s="31"/>
    </row>
    <row r="813" spans="1:7" ht="12.75" customHeight="1">
      <c r="A813" s="18">
        <v>36</v>
      </c>
      <c r="B813" s="212" t="s">
        <v>255</v>
      </c>
      <c r="C813" s="164">
        <v>2413.527147920693</v>
      </c>
      <c r="D813" s="164">
        <v>1910.2350005825083</v>
      </c>
      <c r="E813" s="154">
        <f t="shared" si="45"/>
        <v>0.7914702771121584</v>
      </c>
      <c r="F813" s="149"/>
      <c r="G813" s="31"/>
    </row>
    <row r="814" spans="1:7" ht="12.75" customHeight="1">
      <c r="A814" s="18">
        <v>37</v>
      </c>
      <c r="B814" s="212" t="s">
        <v>256</v>
      </c>
      <c r="C814" s="164">
        <v>3174.3885459081457</v>
      </c>
      <c r="D814" s="164">
        <v>2516.8217238114744</v>
      </c>
      <c r="E814" s="154">
        <f t="shared" si="45"/>
        <v>0.7928524461996661</v>
      </c>
      <c r="F814" s="149"/>
      <c r="G814" s="31" t="s">
        <v>12</v>
      </c>
    </row>
    <row r="815" spans="1:7" ht="12.75" customHeight="1">
      <c r="A815" s="18">
        <v>38</v>
      </c>
      <c r="B815" s="212" t="s">
        <v>257</v>
      </c>
      <c r="C815" s="164">
        <v>3302.012779214836</v>
      </c>
      <c r="D815" s="164">
        <v>2621.839730106108</v>
      </c>
      <c r="E815" s="154">
        <f t="shared" si="45"/>
        <v>0.7940125933520882</v>
      </c>
      <c r="F815" s="149"/>
      <c r="G815" s="31"/>
    </row>
    <row r="816" spans="1:7" ht="12.75" customHeight="1">
      <c r="A816" s="34"/>
      <c r="B816" s="1" t="s">
        <v>27</v>
      </c>
      <c r="C816" s="165">
        <v>148712.28000000003</v>
      </c>
      <c r="D816" s="165">
        <v>118414.3321552</v>
      </c>
      <c r="E816" s="153">
        <f t="shared" si="45"/>
        <v>0.7962646538349084</v>
      </c>
      <c r="F816" s="42"/>
      <c r="G816" s="31"/>
    </row>
    <row r="817" spans="1:8" ht="23.25" customHeight="1">
      <c r="A817" s="47" t="s">
        <v>188</v>
      </c>
      <c r="B817" s="48"/>
      <c r="C817" s="48"/>
      <c r="D817" s="48"/>
      <c r="E817" s="48"/>
      <c r="F817" s="48"/>
      <c r="G817" s="48"/>
      <c r="H817" s="48"/>
    </row>
    <row r="818" spans="1:8" ht="14.25">
      <c r="A818" s="47"/>
      <c r="B818" s="48"/>
      <c r="C818" s="48"/>
      <c r="D818" s="48"/>
      <c r="E818" s="48"/>
      <c r="F818" s="48"/>
      <c r="G818" s="48"/>
      <c r="H818" s="48"/>
    </row>
    <row r="819" spans="1:8" ht="14.25">
      <c r="A819" s="47" t="s">
        <v>123</v>
      </c>
      <c r="B819" s="48"/>
      <c r="C819" s="48"/>
      <c r="D819" s="48"/>
      <c r="E819" s="48"/>
      <c r="F819" s="48"/>
      <c r="G819" s="48"/>
      <c r="H819" s="48"/>
    </row>
    <row r="820" spans="2:8" ht="12" customHeight="1">
      <c r="B820" s="48"/>
      <c r="C820" s="48"/>
      <c r="D820" s="48"/>
      <c r="E820" s="48"/>
      <c r="F820" s="48"/>
      <c r="G820" s="48"/>
      <c r="H820" s="48"/>
    </row>
    <row r="821" spans="1:6" ht="42" customHeight="1">
      <c r="A821" s="88" t="s">
        <v>30</v>
      </c>
      <c r="B821" s="88" t="s">
        <v>31</v>
      </c>
      <c r="C821" s="88" t="s">
        <v>61</v>
      </c>
      <c r="D821" s="88" t="s">
        <v>62</v>
      </c>
      <c r="E821" s="88" t="s">
        <v>63</v>
      </c>
      <c r="F821" s="51"/>
    </row>
    <row r="822" spans="1:6" s="55" customFormat="1" ht="16.5" customHeight="1">
      <c r="A822" s="89">
        <v>1</v>
      </c>
      <c r="B822" s="89">
        <v>2</v>
      </c>
      <c r="C822" s="89">
        <v>3</v>
      </c>
      <c r="D822" s="89">
        <v>4</v>
      </c>
      <c r="E822" s="89">
        <v>5</v>
      </c>
      <c r="F822" s="100"/>
    </row>
    <row r="823" spans="1:7" ht="12.75" customHeight="1">
      <c r="A823" s="18">
        <v>1</v>
      </c>
      <c r="B823" s="212" t="s">
        <v>220</v>
      </c>
      <c r="C823" s="154">
        <v>0.7971194427636219</v>
      </c>
      <c r="D823" s="154">
        <v>0.7970930670992389</v>
      </c>
      <c r="E823" s="172">
        <f aca="true" t="shared" si="46" ref="E823:E860">D823-C823</f>
        <v>-2.6375664383015973E-05</v>
      </c>
      <c r="F823" s="149"/>
      <c r="G823" s="31"/>
    </row>
    <row r="824" spans="1:7" ht="12.75" customHeight="1">
      <c r="A824" s="18">
        <v>2</v>
      </c>
      <c r="B824" s="212" t="s">
        <v>221</v>
      </c>
      <c r="C824" s="154">
        <v>0.7960818702563042</v>
      </c>
      <c r="D824" s="154">
        <v>0.7960563760833571</v>
      </c>
      <c r="E824" s="172">
        <f t="shared" si="46"/>
        <v>-2.5494172947060356E-05</v>
      </c>
      <c r="F824" s="149"/>
      <c r="G824" s="31"/>
    </row>
    <row r="825" spans="1:7" ht="12.75" customHeight="1">
      <c r="A825" s="18">
        <v>3</v>
      </c>
      <c r="B825" s="212" t="s">
        <v>222</v>
      </c>
      <c r="C825" s="154">
        <v>0.7980763766400193</v>
      </c>
      <c r="D825" s="154">
        <v>0.7980500048560695</v>
      </c>
      <c r="E825" s="172">
        <f t="shared" si="46"/>
        <v>-2.6371783949818983E-05</v>
      </c>
      <c r="F825" s="149"/>
      <c r="G825" s="31"/>
    </row>
    <row r="826" spans="1:7" ht="12.75" customHeight="1">
      <c r="A826" s="18">
        <v>4</v>
      </c>
      <c r="B826" s="212" t="s">
        <v>223</v>
      </c>
      <c r="C826" s="154">
        <v>0.7996118568671661</v>
      </c>
      <c r="D826" s="154">
        <v>0.799582123746487</v>
      </c>
      <c r="E826" s="172">
        <f t="shared" si="46"/>
        <v>-2.9733120679109604E-05</v>
      </c>
      <c r="F826" s="149"/>
      <c r="G826" s="31"/>
    </row>
    <row r="827" spans="1:7" ht="12.75" customHeight="1">
      <c r="A827" s="18">
        <v>5</v>
      </c>
      <c r="B827" s="212" t="s">
        <v>224</v>
      </c>
      <c r="C827" s="154">
        <v>0.7991206829146942</v>
      </c>
      <c r="D827" s="154">
        <v>0.7990931028439594</v>
      </c>
      <c r="E827" s="172">
        <f t="shared" si="46"/>
        <v>-2.7580070734778417E-05</v>
      </c>
      <c r="F827" s="149"/>
      <c r="G827" s="31"/>
    </row>
    <row r="828" spans="1:7" ht="12.75" customHeight="1">
      <c r="A828" s="18">
        <v>6</v>
      </c>
      <c r="B828" s="212" t="s">
        <v>225</v>
      </c>
      <c r="C828" s="154">
        <v>0.7996530521676064</v>
      </c>
      <c r="D828" s="154">
        <v>0.799624380005688</v>
      </c>
      <c r="E828" s="172">
        <f t="shared" si="46"/>
        <v>-2.867216191837496E-05</v>
      </c>
      <c r="F828" s="149"/>
      <c r="G828" s="31"/>
    </row>
    <row r="829" spans="1:7" ht="12.75" customHeight="1">
      <c r="A829" s="18">
        <v>7</v>
      </c>
      <c r="B829" s="212" t="s">
        <v>226</v>
      </c>
      <c r="C829" s="154">
        <v>0.7949944108360539</v>
      </c>
      <c r="D829" s="154">
        <v>0.7949529713949597</v>
      </c>
      <c r="E829" s="172">
        <f t="shared" si="46"/>
        <v>-4.1439441094248686E-05</v>
      </c>
      <c r="F829" s="149"/>
      <c r="G829" s="31"/>
    </row>
    <row r="830" spans="1:7" ht="12.75" customHeight="1">
      <c r="A830" s="18">
        <v>8</v>
      </c>
      <c r="B830" s="212" t="s">
        <v>227</v>
      </c>
      <c r="C830" s="154">
        <v>0.7975366397184118</v>
      </c>
      <c r="D830" s="154">
        <v>0.7975111419080068</v>
      </c>
      <c r="E830" s="172">
        <f t="shared" si="46"/>
        <v>-2.5497810405061827E-05</v>
      </c>
      <c r="F830" s="149"/>
      <c r="G830" s="31"/>
    </row>
    <row r="831" spans="1:7" ht="12.75" customHeight="1">
      <c r="A831" s="18">
        <v>9</v>
      </c>
      <c r="B831" s="212" t="s">
        <v>228</v>
      </c>
      <c r="C831" s="154">
        <v>0.7976800843784835</v>
      </c>
      <c r="D831" s="154">
        <v>0.7976494373806023</v>
      </c>
      <c r="E831" s="172">
        <f t="shared" si="46"/>
        <v>-3.064699788113412E-05</v>
      </c>
      <c r="F831" s="149"/>
      <c r="G831" s="31"/>
    </row>
    <row r="832" spans="1:7" ht="12.75" customHeight="1">
      <c r="A832" s="18">
        <v>10</v>
      </c>
      <c r="B832" s="212" t="s">
        <v>229</v>
      </c>
      <c r="C832" s="154">
        <v>0.7951214660671694</v>
      </c>
      <c r="D832" s="154">
        <v>0.7950974830312824</v>
      </c>
      <c r="E832" s="172">
        <f t="shared" si="46"/>
        <v>-2.3983035887020776E-05</v>
      </c>
      <c r="F832" s="149"/>
      <c r="G832" s="31"/>
    </row>
    <row r="833" spans="1:7" ht="12.75" customHeight="1">
      <c r="A833" s="18">
        <v>11</v>
      </c>
      <c r="B833" s="212" t="s">
        <v>230</v>
      </c>
      <c r="C833" s="154">
        <v>0.7998106922397299</v>
      </c>
      <c r="D833" s="154">
        <v>0.7997822836533388</v>
      </c>
      <c r="E833" s="172">
        <f t="shared" si="46"/>
        <v>-2.8408586391082125E-05</v>
      </c>
      <c r="F833" s="149"/>
      <c r="G833" s="31"/>
    </row>
    <row r="834" spans="1:7" ht="12.75" customHeight="1">
      <c r="A834" s="18">
        <v>12</v>
      </c>
      <c r="B834" s="212" t="s">
        <v>231</v>
      </c>
      <c r="C834" s="154">
        <v>0.7996261647308293</v>
      </c>
      <c r="D834" s="154">
        <v>0.7995981355088139</v>
      </c>
      <c r="E834" s="172">
        <f t="shared" si="46"/>
        <v>-2.8029222015391042E-05</v>
      </c>
      <c r="F834" s="149"/>
      <c r="G834" s="31"/>
    </row>
    <row r="835" spans="1:7" ht="12.75" customHeight="1">
      <c r="A835" s="18">
        <v>13</v>
      </c>
      <c r="B835" s="212" t="s">
        <v>232</v>
      </c>
      <c r="C835" s="154">
        <v>0.8003955359304705</v>
      </c>
      <c r="D835" s="154">
        <v>0.8003656588961758</v>
      </c>
      <c r="E835" s="172">
        <f t="shared" si="46"/>
        <v>-2.9877034294689686E-05</v>
      </c>
      <c r="F835" s="149"/>
      <c r="G835" s="31"/>
    </row>
    <row r="836" spans="1:7" ht="12.75" customHeight="1">
      <c r="A836" s="18">
        <v>14</v>
      </c>
      <c r="B836" s="212" t="s">
        <v>233</v>
      </c>
      <c r="C836" s="154">
        <v>0.797662367960234</v>
      </c>
      <c r="D836" s="154">
        <v>0.7976351549594893</v>
      </c>
      <c r="E836" s="172">
        <f t="shared" si="46"/>
        <v>-2.7213000744708005E-05</v>
      </c>
      <c r="F836" s="149"/>
      <c r="G836" s="31"/>
    </row>
    <row r="837" spans="1:7" ht="12.75" customHeight="1">
      <c r="A837" s="18">
        <v>15</v>
      </c>
      <c r="B837" s="212" t="s">
        <v>234</v>
      </c>
      <c r="C837" s="154">
        <v>0.7983380741647741</v>
      </c>
      <c r="D837" s="154">
        <v>0.7983102830159828</v>
      </c>
      <c r="E837" s="172">
        <f t="shared" si="46"/>
        <v>-2.7791148791256326E-05</v>
      </c>
      <c r="F837" s="149"/>
      <c r="G837" s="31"/>
    </row>
    <row r="838" spans="1:7" ht="12.75" customHeight="1">
      <c r="A838" s="18">
        <v>16</v>
      </c>
      <c r="B838" s="212" t="s">
        <v>235</v>
      </c>
      <c r="C838" s="154">
        <v>0.7972068682954475</v>
      </c>
      <c r="D838" s="154">
        <v>0.7971804822468039</v>
      </c>
      <c r="E838" s="172">
        <f t="shared" si="46"/>
        <v>-2.638604864357852E-05</v>
      </c>
      <c r="F838" s="149"/>
      <c r="G838" s="31"/>
    </row>
    <row r="839" spans="1:7" ht="12.75" customHeight="1">
      <c r="A839" s="18">
        <v>17</v>
      </c>
      <c r="B839" s="212" t="s">
        <v>236</v>
      </c>
      <c r="C839" s="154">
        <v>0.7960830827369957</v>
      </c>
      <c r="D839" s="154">
        <v>0.7960567782184812</v>
      </c>
      <c r="E839" s="172">
        <f t="shared" si="46"/>
        <v>-2.630451851448612E-05</v>
      </c>
      <c r="F839" s="149"/>
      <c r="G839" s="31"/>
    </row>
    <row r="840" spans="1:7" ht="12.75" customHeight="1">
      <c r="A840" s="18">
        <v>18</v>
      </c>
      <c r="B840" s="212" t="s">
        <v>237</v>
      </c>
      <c r="C840" s="154">
        <v>0.7972396404953981</v>
      </c>
      <c r="D840" s="154">
        <v>0.7972131797746992</v>
      </c>
      <c r="E840" s="172">
        <f t="shared" si="46"/>
        <v>-2.646072069889538E-05</v>
      </c>
      <c r="F840" s="149"/>
      <c r="G840" s="31" t="s">
        <v>12</v>
      </c>
    </row>
    <row r="841" spans="1:7" ht="12.75" customHeight="1">
      <c r="A841" s="18">
        <v>19</v>
      </c>
      <c r="B841" s="212" t="s">
        <v>238</v>
      </c>
      <c r="C841" s="154">
        <v>0.7954357937210389</v>
      </c>
      <c r="D841" s="154">
        <v>0.7954109794474434</v>
      </c>
      <c r="E841" s="172">
        <f t="shared" si="46"/>
        <v>-2.481427359546373E-05</v>
      </c>
      <c r="F841" s="149"/>
      <c r="G841" s="31"/>
    </row>
    <row r="842" spans="1:7" ht="12.75" customHeight="1">
      <c r="A842" s="18">
        <v>20</v>
      </c>
      <c r="B842" s="212" t="s">
        <v>239</v>
      </c>
      <c r="C842" s="154">
        <v>0.7929338892296471</v>
      </c>
      <c r="D842" s="154">
        <v>0.7929114149751714</v>
      </c>
      <c r="E842" s="172">
        <f t="shared" si="46"/>
        <v>-2.247425447576834E-05</v>
      </c>
      <c r="F842" s="149"/>
      <c r="G842" s="31"/>
    </row>
    <row r="843" spans="1:7" ht="12.75" customHeight="1">
      <c r="A843" s="18">
        <v>21</v>
      </c>
      <c r="B843" s="212" t="s">
        <v>240</v>
      </c>
      <c r="C843" s="154">
        <v>0.7964156385754064</v>
      </c>
      <c r="D843" s="154">
        <v>0.7963890413116796</v>
      </c>
      <c r="E843" s="172">
        <f t="shared" si="46"/>
        <v>-2.659726372677973E-05</v>
      </c>
      <c r="F843" s="149"/>
      <c r="G843" s="31"/>
    </row>
    <row r="844" spans="1:7" ht="12.75" customHeight="1">
      <c r="A844" s="18">
        <v>22</v>
      </c>
      <c r="B844" s="212" t="s">
        <v>241</v>
      </c>
      <c r="C844" s="154">
        <v>0.7962522566607342</v>
      </c>
      <c r="D844" s="154">
        <v>0.7962259003799504</v>
      </c>
      <c r="E844" s="172">
        <f t="shared" si="46"/>
        <v>-2.6356280783734753E-05</v>
      </c>
      <c r="F844" s="149"/>
      <c r="G844" s="31"/>
    </row>
    <row r="845" spans="1:7" ht="12.75" customHeight="1">
      <c r="A845" s="18">
        <v>23</v>
      </c>
      <c r="B845" s="212" t="s">
        <v>242</v>
      </c>
      <c r="C845" s="154">
        <v>0.798016928870196</v>
      </c>
      <c r="D845" s="154">
        <v>0.7979893855267571</v>
      </c>
      <c r="E845" s="172">
        <f t="shared" si="46"/>
        <v>-2.7543343438907186E-05</v>
      </c>
      <c r="F845" s="149"/>
      <c r="G845" s="31"/>
    </row>
    <row r="846" spans="1:7" ht="12.75" customHeight="1">
      <c r="A846" s="18">
        <v>24</v>
      </c>
      <c r="B846" s="212" t="s">
        <v>243</v>
      </c>
      <c r="C846" s="154">
        <v>0.7917454759666739</v>
      </c>
      <c r="D846" s="154">
        <v>0.7917246998374098</v>
      </c>
      <c r="E846" s="172">
        <f t="shared" si="46"/>
        <v>-2.0776129264099552E-05</v>
      </c>
      <c r="F846" s="149"/>
      <c r="G846" s="31"/>
    </row>
    <row r="847" spans="1:7" ht="12.75" customHeight="1">
      <c r="A847" s="18">
        <v>25</v>
      </c>
      <c r="B847" s="212" t="s">
        <v>244</v>
      </c>
      <c r="C847" s="154">
        <v>0.7929162466750225</v>
      </c>
      <c r="D847" s="154">
        <v>0.7928947203439642</v>
      </c>
      <c r="E847" s="172">
        <f t="shared" si="46"/>
        <v>-2.152633105823032E-05</v>
      </c>
      <c r="F847" s="149"/>
      <c r="G847" s="31"/>
    </row>
    <row r="848" spans="1:7" ht="12.75" customHeight="1">
      <c r="A848" s="18">
        <v>26</v>
      </c>
      <c r="B848" s="212" t="s">
        <v>245</v>
      </c>
      <c r="C848" s="154">
        <v>0.7887904304433621</v>
      </c>
      <c r="D848" s="154">
        <v>0.7887717599761164</v>
      </c>
      <c r="E848" s="172">
        <f t="shared" si="46"/>
        <v>-1.8670467245684996E-05</v>
      </c>
      <c r="F848" s="149"/>
      <c r="G848" s="31"/>
    </row>
    <row r="849" spans="1:7" ht="12.75" customHeight="1">
      <c r="A849" s="18">
        <v>27</v>
      </c>
      <c r="B849" s="212" t="s">
        <v>246</v>
      </c>
      <c r="C849" s="154">
        <v>0.7932527838970624</v>
      </c>
      <c r="D849" s="154">
        <v>0.793229596071612</v>
      </c>
      <c r="E849" s="172">
        <f t="shared" si="46"/>
        <v>-2.3187825450410315E-05</v>
      </c>
      <c r="F849" s="149"/>
      <c r="G849" s="31"/>
    </row>
    <row r="850" spans="1:7" ht="12.75" customHeight="1">
      <c r="A850" s="18">
        <v>28</v>
      </c>
      <c r="B850" s="212" t="s">
        <v>247</v>
      </c>
      <c r="C850" s="154">
        <v>0.7966577552058901</v>
      </c>
      <c r="D850" s="154">
        <v>0.7966311639352249</v>
      </c>
      <c r="E850" s="172">
        <f t="shared" si="46"/>
        <v>-2.659127066517719E-05</v>
      </c>
      <c r="F850" s="149"/>
      <c r="G850" s="31"/>
    </row>
    <row r="851" spans="1:7" ht="12.75" customHeight="1">
      <c r="A851" s="18">
        <v>29</v>
      </c>
      <c r="B851" s="212" t="s">
        <v>248</v>
      </c>
      <c r="C851" s="154">
        <v>0.7969619176471228</v>
      </c>
      <c r="D851" s="154">
        <v>0.7969351938210579</v>
      </c>
      <c r="E851" s="172">
        <f t="shared" si="46"/>
        <v>-2.6723826064833922E-05</v>
      </c>
      <c r="F851" s="149"/>
      <c r="G851" s="31"/>
    </row>
    <row r="852" spans="1:7" ht="12.75" customHeight="1">
      <c r="A852" s="18">
        <v>30</v>
      </c>
      <c r="B852" s="212" t="s">
        <v>249</v>
      </c>
      <c r="C852" s="154">
        <v>0.7984964645054874</v>
      </c>
      <c r="D852" s="154">
        <v>0.7984703649015888</v>
      </c>
      <c r="E852" s="172">
        <f t="shared" si="46"/>
        <v>-2.6099603898543933E-05</v>
      </c>
      <c r="F852" s="149"/>
      <c r="G852" s="31"/>
    </row>
    <row r="853" spans="1:7" ht="12.75" customHeight="1">
      <c r="A853" s="18">
        <v>31</v>
      </c>
      <c r="B853" s="212" t="s">
        <v>250</v>
      </c>
      <c r="C853" s="154">
        <v>0.7959370553098434</v>
      </c>
      <c r="D853" s="154">
        <v>0.7959108058387888</v>
      </c>
      <c r="E853" s="172">
        <f t="shared" si="46"/>
        <v>-2.6249471054562434E-05</v>
      </c>
      <c r="F853" s="149"/>
      <c r="G853" s="31"/>
    </row>
    <row r="854" spans="1:7" ht="12.75" customHeight="1">
      <c r="A854" s="18">
        <v>32</v>
      </c>
      <c r="B854" s="212" t="s">
        <v>251</v>
      </c>
      <c r="C854" s="154">
        <v>0.7935076810477634</v>
      </c>
      <c r="D854" s="154">
        <v>0.7935866207727561</v>
      </c>
      <c r="E854" s="172">
        <f t="shared" si="46"/>
        <v>7.893972499273261E-05</v>
      </c>
      <c r="F854" s="149"/>
      <c r="G854" s="31"/>
    </row>
    <row r="855" spans="1:7" ht="12.75" customHeight="1">
      <c r="A855" s="18">
        <v>33</v>
      </c>
      <c r="B855" s="212" t="s">
        <v>252</v>
      </c>
      <c r="C855" s="154">
        <v>0.7947838126706754</v>
      </c>
      <c r="D855" s="154">
        <v>0.7947584887209246</v>
      </c>
      <c r="E855" s="172">
        <f t="shared" si="46"/>
        <v>-2.5323949750855057E-05</v>
      </c>
      <c r="F855" s="149"/>
      <c r="G855" s="31" t="s">
        <v>12</v>
      </c>
    </row>
    <row r="856" spans="1:7" ht="12.75" customHeight="1">
      <c r="A856" s="18">
        <v>34</v>
      </c>
      <c r="B856" s="212" t="s">
        <v>253</v>
      </c>
      <c r="C856" s="154">
        <v>0.7943520742855512</v>
      </c>
      <c r="D856" s="154">
        <v>0.7943268686894279</v>
      </c>
      <c r="E856" s="172">
        <f t="shared" si="46"/>
        <v>-2.5205596123289986E-05</v>
      </c>
      <c r="F856" s="149"/>
      <c r="G856" s="31" t="s">
        <v>12</v>
      </c>
    </row>
    <row r="857" spans="1:8" ht="12.75" customHeight="1">
      <c r="A857" s="18">
        <v>35</v>
      </c>
      <c r="B857" s="212" t="s">
        <v>254</v>
      </c>
      <c r="C857" s="154">
        <v>0.7969710676155849</v>
      </c>
      <c r="D857" s="154">
        <v>0.7975818994251802</v>
      </c>
      <c r="E857" s="172">
        <f t="shared" si="46"/>
        <v>0.0006108318095953136</v>
      </c>
      <c r="F857" s="149"/>
      <c r="G857" s="31"/>
      <c r="H857" s="10" t="s">
        <v>12</v>
      </c>
    </row>
    <row r="858" spans="1:8" ht="12.75" customHeight="1">
      <c r="A858" s="18">
        <v>36</v>
      </c>
      <c r="B858" s="212" t="s">
        <v>255</v>
      </c>
      <c r="C858" s="154">
        <v>0.7914917919970126</v>
      </c>
      <c r="D858" s="154">
        <v>0.7914702771121584</v>
      </c>
      <c r="E858" s="172">
        <f t="shared" si="46"/>
        <v>-2.1514884854134664E-05</v>
      </c>
      <c r="F858" s="149"/>
      <c r="G858" s="31"/>
      <c r="H858" s="10" t="s">
        <v>12</v>
      </c>
    </row>
    <row r="859" spans="1:7" ht="12.75" customHeight="1">
      <c r="A859" s="18">
        <v>37</v>
      </c>
      <c r="B859" s="212" t="s">
        <v>256</v>
      </c>
      <c r="C859" s="154">
        <v>0.7928722596488804</v>
      </c>
      <c r="D859" s="154">
        <v>0.7928524461996661</v>
      </c>
      <c r="E859" s="172">
        <f t="shared" si="46"/>
        <v>-1.981344921431205E-05</v>
      </c>
      <c r="F859" s="149"/>
      <c r="G859" s="31"/>
    </row>
    <row r="860" spans="1:7" ht="12.75" customHeight="1">
      <c r="A860" s="18">
        <v>38</v>
      </c>
      <c r="B860" s="212" t="s">
        <v>257</v>
      </c>
      <c r="C860" s="154">
        <v>0.7948954339971727</v>
      </c>
      <c r="D860" s="154">
        <v>0.7940125933520882</v>
      </c>
      <c r="E860" s="172">
        <f t="shared" si="46"/>
        <v>-0.0008828406450844817</v>
      </c>
      <c r="F860" s="149"/>
      <c r="G860" s="31"/>
    </row>
    <row r="861" spans="1:7" ht="12.75" customHeight="1">
      <c r="A861" s="34"/>
      <c r="B861" s="1" t="s">
        <v>27</v>
      </c>
      <c r="C861" s="153">
        <v>0.7962911830839321</v>
      </c>
      <c r="D861" s="153">
        <v>0.7962646538349084</v>
      </c>
      <c r="E861" s="171">
        <v>0</v>
      </c>
      <c r="F861" s="42"/>
      <c r="G861" s="31"/>
    </row>
    <row r="862" spans="1:7" ht="14.25" customHeight="1">
      <c r="A862" s="72"/>
      <c r="B862" s="73"/>
      <c r="C862" s="74"/>
      <c r="D862" s="74"/>
      <c r="E862" s="75"/>
      <c r="F862" s="76"/>
      <c r="G862" s="77" t="s">
        <v>12</v>
      </c>
    </row>
    <row r="863" spans="1:8" ht="14.25">
      <c r="A863" s="47" t="s">
        <v>189</v>
      </c>
      <c r="B863" s="48"/>
      <c r="C863" s="48"/>
      <c r="D863" s="48"/>
      <c r="E863" s="48"/>
      <c r="F863" s="48"/>
      <c r="G863" s="48"/>
      <c r="H863" s="48"/>
    </row>
    <row r="864" spans="2:8" ht="11.25" customHeight="1">
      <c r="B864" s="48"/>
      <c r="C864" s="48"/>
      <c r="D864" s="48"/>
      <c r="E864" s="48"/>
      <c r="F864" s="48"/>
      <c r="G864" s="48"/>
      <c r="H864" s="48"/>
    </row>
    <row r="865" spans="2:8" ht="14.25" customHeight="1">
      <c r="B865" s="48"/>
      <c r="C865" s="48"/>
      <c r="D865" s="48"/>
      <c r="F865" s="59" t="s">
        <v>64</v>
      </c>
      <c r="G865" s="48"/>
      <c r="H865" s="48"/>
    </row>
    <row r="866" spans="1:6" ht="59.25" customHeight="1">
      <c r="A866" s="88" t="s">
        <v>30</v>
      </c>
      <c r="B866" s="88" t="s">
        <v>31</v>
      </c>
      <c r="C866" s="129" t="s">
        <v>190</v>
      </c>
      <c r="D866" s="129" t="s">
        <v>65</v>
      </c>
      <c r="E866" s="129" t="s">
        <v>66</v>
      </c>
      <c r="F866" s="88" t="s">
        <v>67</v>
      </c>
    </row>
    <row r="867" spans="1:6" ht="15" customHeight="1">
      <c r="A867" s="49">
        <v>1</v>
      </c>
      <c r="B867" s="49">
        <v>2</v>
      </c>
      <c r="C867" s="50">
        <v>3</v>
      </c>
      <c r="D867" s="50">
        <v>4</v>
      </c>
      <c r="E867" s="50">
        <v>5</v>
      </c>
      <c r="F867" s="49">
        <v>6</v>
      </c>
    </row>
    <row r="868" spans="1:7" ht="12.75" customHeight="1">
      <c r="A868" s="18">
        <v>1</v>
      </c>
      <c r="B868" s="212" t="s">
        <v>220</v>
      </c>
      <c r="C868" s="230">
        <v>96300801</v>
      </c>
      <c r="D868" s="167">
        <v>11201.9779</v>
      </c>
      <c r="E868" s="151">
        <v>11434.064624473227</v>
      </c>
      <c r="F868" s="154">
        <f aca="true" t="shared" si="47" ref="F868:F906">E868/D868</f>
        <v>1.0207183701436535</v>
      </c>
      <c r="G868" s="31"/>
    </row>
    <row r="869" spans="1:7" ht="12.75" customHeight="1">
      <c r="A869" s="18">
        <v>2</v>
      </c>
      <c r="B869" s="212" t="s">
        <v>221</v>
      </c>
      <c r="C869" s="230">
        <v>63886217</v>
      </c>
      <c r="D869" s="167">
        <v>7387.8616</v>
      </c>
      <c r="E869" s="151">
        <v>7565.659583805216</v>
      </c>
      <c r="F869" s="154">
        <f t="shared" si="47"/>
        <v>1.024066230992364</v>
      </c>
      <c r="G869" s="31"/>
    </row>
    <row r="870" spans="1:7" ht="12.75" customHeight="1">
      <c r="A870" s="18">
        <v>3</v>
      </c>
      <c r="B870" s="212" t="s">
        <v>222</v>
      </c>
      <c r="C870" s="230">
        <v>52221218</v>
      </c>
      <c r="D870" s="167">
        <v>6116.1056</v>
      </c>
      <c r="E870" s="151">
        <v>6295.1386705350415</v>
      </c>
      <c r="F870" s="154">
        <f t="shared" si="47"/>
        <v>1.0292723968884778</v>
      </c>
      <c r="G870" s="31"/>
    </row>
    <row r="871" spans="1:7" ht="12.75" customHeight="1">
      <c r="A871" s="18">
        <v>4</v>
      </c>
      <c r="B871" s="212" t="s">
        <v>223</v>
      </c>
      <c r="C871" s="230">
        <v>42612314</v>
      </c>
      <c r="D871" s="167">
        <v>5021.67015</v>
      </c>
      <c r="E871" s="151">
        <v>5023.401568396597</v>
      </c>
      <c r="F871" s="154">
        <f t="shared" si="47"/>
        <v>1.0003447893519246</v>
      </c>
      <c r="G871" s="31"/>
    </row>
    <row r="872" spans="1:7" ht="12.75" customHeight="1">
      <c r="A872" s="18">
        <v>5</v>
      </c>
      <c r="B872" s="212" t="s">
        <v>224</v>
      </c>
      <c r="C872" s="230">
        <v>69355839</v>
      </c>
      <c r="D872" s="167">
        <v>8149.4986499999995</v>
      </c>
      <c r="E872" s="151">
        <v>8073.436347418864</v>
      </c>
      <c r="F872" s="154">
        <f t="shared" si="47"/>
        <v>0.9906666279917556</v>
      </c>
      <c r="G872" s="31"/>
    </row>
    <row r="873" spans="1:7" ht="12.75" customHeight="1">
      <c r="A873" s="18">
        <v>6</v>
      </c>
      <c r="B873" s="212" t="s">
        <v>225</v>
      </c>
      <c r="C873" s="230">
        <v>43206935</v>
      </c>
      <c r="D873" s="167">
        <v>5087.59715</v>
      </c>
      <c r="E873" s="151">
        <v>5076.653377399702</v>
      </c>
      <c r="F873" s="154">
        <f t="shared" si="47"/>
        <v>0.9978489309830088</v>
      </c>
      <c r="G873" s="31"/>
    </row>
    <row r="874" spans="1:7" ht="12.75" customHeight="1">
      <c r="A874" s="18">
        <v>7</v>
      </c>
      <c r="B874" s="212" t="s">
        <v>226</v>
      </c>
      <c r="C874" s="230">
        <v>96037173</v>
      </c>
      <c r="D874" s="167">
        <v>11023.841349999999</v>
      </c>
      <c r="E874" s="151">
        <v>11137.990944974743</v>
      </c>
      <c r="F874" s="154">
        <f t="shared" si="47"/>
        <v>1.010354792975567</v>
      </c>
      <c r="G874" s="31"/>
    </row>
    <row r="875" spans="1:7" ht="12.75" customHeight="1">
      <c r="A875" s="18">
        <v>8</v>
      </c>
      <c r="B875" s="212" t="s">
        <v>227</v>
      </c>
      <c r="C875" s="230">
        <v>22381651</v>
      </c>
      <c r="D875" s="167">
        <v>2605.10745</v>
      </c>
      <c r="E875" s="151">
        <v>2602.2743263708085</v>
      </c>
      <c r="F875" s="154">
        <f t="shared" si="47"/>
        <v>0.9989124734071174</v>
      </c>
      <c r="G875" s="31"/>
    </row>
    <row r="876" spans="1:7" ht="12.75" customHeight="1">
      <c r="A876" s="18">
        <v>9</v>
      </c>
      <c r="B876" s="212" t="s">
        <v>228</v>
      </c>
      <c r="C876" s="230">
        <v>16427435</v>
      </c>
      <c r="D876" s="167">
        <v>1913.4075</v>
      </c>
      <c r="E876" s="151">
        <v>1962.4445667871014</v>
      </c>
      <c r="F876" s="154">
        <f t="shared" si="47"/>
        <v>1.0256281355576904</v>
      </c>
      <c r="G876" s="31"/>
    </row>
    <row r="877" spans="1:7" ht="12.75" customHeight="1">
      <c r="A877" s="18">
        <v>10</v>
      </c>
      <c r="B877" s="212" t="s">
        <v>229</v>
      </c>
      <c r="C877" s="230">
        <v>48848845</v>
      </c>
      <c r="D877" s="167">
        <v>5611.85315</v>
      </c>
      <c r="E877" s="151">
        <v>5571.678502816458</v>
      </c>
      <c r="F877" s="154">
        <f t="shared" si="47"/>
        <v>0.9928411086124835</v>
      </c>
      <c r="G877" s="31"/>
    </row>
    <row r="878" spans="1:7" ht="12.75" customHeight="1">
      <c r="A878" s="18">
        <v>11</v>
      </c>
      <c r="B878" s="212" t="s">
        <v>230</v>
      </c>
      <c r="C878" s="230">
        <v>69446659</v>
      </c>
      <c r="D878" s="167">
        <v>8195.7664</v>
      </c>
      <c r="E878" s="151">
        <v>8132.523107335108</v>
      </c>
      <c r="F878" s="154">
        <f t="shared" si="47"/>
        <v>0.9922834193194071</v>
      </c>
      <c r="G878" s="31"/>
    </row>
    <row r="879" spans="1:7" ht="12.75" customHeight="1">
      <c r="A879" s="18">
        <v>12</v>
      </c>
      <c r="B879" s="212" t="s">
        <v>231</v>
      </c>
      <c r="C879" s="230">
        <v>103956536</v>
      </c>
      <c r="D879" s="167">
        <v>12272.51555</v>
      </c>
      <c r="E879" s="151">
        <v>12574.137432915584</v>
      </c>
      <c r="F879" s="154">
        <f t="shared" si="47"/>
        <v>1.0245770218572332</v>
      </c>
      <c r="G879" s="31"/>
    </row>
    <row r="880" spans="1:7" ht="12.75" customHeight="1">
      <c r="A880" s="18">
        <v>13</v>
      </c>
      <c r="B880" s="212" t="s">
        <v>232</v>
      </c>
      <c r="C880" s="230">
        <v>69674076</v>
      </c>
      <c r="D880" s="167">
        <v>8257.2381</v>
      </c>
      <c r="E880" s="151">
        <v>8301.782538224434</v>
      </c>
      <c r="F880" s="154">
        <f t="shared" si="47"/>
        <v>1.005394592923805</v>
      </c>
      <c r="G880" s="31"/>
    </row>
    <row r="881" spans="1:7" ht="12.75" customHeight="1">
      <c r="A881" s="18">
        <v>14</v>
      </c>
      <c r="B881" s="212" t="s">
        <v>233</v>
      </c>
      <c r="C881" s="230">
        <v>64049673</v>
      </c>
      <c r="D881" s="167">
        <v>7474.18865</v>
      </c>
      <c r="E881" s="151">
        <v>7530.937808128239</v>
      </c>
      <c r="F881" s="154">
        <f t="shared" si="47"/>
        <v>1.0075926847428769</v>
      </c>
      <c r="G881" s="31"/>
    </row>
    <row r="882" spans="1:7" ht="12.75" customHeight="1">
      <c r="A882" s="18">
        <v>15</v>
      </c>
      <c r="B882" s="212" t="s">
        <v>234</v>
      </c>
      <c r="C882" s="230">
        <v>119261354</v>
      </c>
      <c r="D882" s="167">
        <v>13951.16285</v>
      </c>
      <c r="E882" s="151">
        <v>13838.352260668484</v>
      </c>
      <c r="F882" s="154">
        <f t="shared" si="47"/>
        <v>0.9919138934478485</v>
      </c>
      <c r="G882" s="31"/>
    </row>
    <row r="883" spans="1:7" ht="12.75" customHeight="1">
      <c r="A883" s="18">
        <v>16</v>
      </c>
      <c r="B883" s="212" t="s">
        <v>235</v>
      </c>
      <c r="C883" s="230">
        <v>92131366</v>
      </c>
      <c r="D883" s="167">
        <v>10699.7216</v>
      </c>
      <c r="E883" s="151">
        <v>10460.031737874322</v>
      </c>
      <c r="F883" s="154">
        <f t="shared" si="47"/>
        <v>0.9775984954481732</v>
      </c>
      <c r="G883" s="31"/>
    </row>
    <row r="884" spans="1:7" ht="12.75" customHeight="1">
      <c r="A884" s="18">
        <v>17</v>
      </c>
      <c r="B884" s="212" t="s">
        <v>236</v>
      </c>
      <c r="C884" s="230">
        <v>17838226</v>
      </c>
      <c r="D884" s="167">
        <v>2059.59895</v>
      </c>
      <c r="E884" s="151">
        <v>2023.730765456544</v>
      </c>
      <c r="F884" s="154">
        <f t="shared" si="47"/>
        <v>0.9825848694749743</v>
      </c>
      <c r="G884" s="31"/>
    </row>
    <row r="885" spans="1:7" ht="12.75" customHeight="1">
      <c r="A885" s="18">
        <v>18</v>
      </c>
      <c r="B885" s="212" t="s">
        <v>237</v>
      </c>
      <c r="C885" s="230">
        <v>67776688</v>
      </c>
      <c r="D885" s="167">
        <v>7910.073</v>
      </c>
      <c r="E885" s="151">
        <v>7799.323651398835</v>
      </c>
      <c r="F885" s="154">
        <f t="shared" si="47"/>
        <v>0.985998947342058</v>
      </c>
      <c r="G885" s="31"/>
    </row>
    <row r="886" spans="1:7" ht="12.75" customHeight="1">
      <c r="A886" s="18">
        <v>19</v>
      </c>
      <c r="B886" s="212" t="s">
        <v>238</v>
      </c>
      <c r="C886" s="230">
        <v>146764482</v>
      </c>
      <c r="D886" s="167">
        <v>16893.44855</v>
      </c>
      <c r="E886" s="151">
        <v>16725.175036169865</v>
      </c>
      <c r="F886" s="154">
        <f t="shared" si="47"/>
        <v>0.99003912591724</v>
      </c>
      <c r="G886" s="31"/>
    </row>
    <row r="887" spans="1:7" ht="12.75" customHeight="1">
      <c r="A887" s="18">
        <v>20</v>
      </c>
      <c r="B887" s="212" t="s">
        <v>239</v>
      </c>
      <c r="C887" s="230">
        <v>111455122</v>
      </c>
      <c r="D887" s="167">
        <v>12675.6876</v>
      </c>
      <c r="E887" s="151">
        <v>12543.91281273511</v>
      </c>
      <c r="F887" s="154">
        <f t="shared" si="47"/>
        <v>0.9896041310402057</v>
      </c>
      <c r="G887" s="31"/>
    </row>
    <row r="888" spans="1:7" ht="12.75" customHeight="1">
      <c r="A888" s="18">
        <v>21</v>
      </c>
      <c r="B888" s="212" t="s">
        <v>240</v>
      </c>
      <c r="C888" s="230">
        <v>92729310</v>
      </c>
      <c r="D888" s="167">
        <v>10729.6633</v>
      </c>
      <c r="E888" s="151">
        <v>10509.99454433698</v>
      </c>
      <c r="F888" s="154">
        <f t="shared" si="47"/>
        <v>0.9795269665486129</v>
      </c>
      <c r="G888" s="31"/>
    </row>
    <row r="889" spans="1:7" ht="12.75" customHeight="1">
      <c r="A889" s="18">
        <v>22</v>
      </c>
      <c r="B889" s="212" t="s">
        <v>241</v>
      </c>
      <c r="C889" s="230">
        <v>116385944</v>
      </c>
      <c r="D889" s="167">
        <v>13457.217499999999</v>
      </c>
      <c r="E889" s="151">
        <v>13522.338023695786</v>
      </c>
      <c r="F889" s="154">
        <f t="shared" si="47"/>
        <v>1.0048390778922751</v>
      </c>
      <c r="G889" s="31"/>
    </row>
    <row r="890" spans="1:7" ht="12.75" customHeight="1">
      <c r="A890" s="18">
        <v>23</v>
      </c>
      <c r="B890" s="212" t="s">
        <v>242</v>
      </c>
      <c r="C890" s="230">
        <v>101811473</v>
      </c>
      <c r="D890" s="167">
        <v>11873.1543</v>
      </c>
      <c r="E890" s="151">
        <v>12088.017291246315</v>
      </c>
      <c r="F890" s="154">
        <f t="shared" si="47"/>
        <v>1.0180965382759588</v>
      </c>
      <c r="G890" s="31"/>
    </row>
    <row r="891" spans="1:7" ht="12.75" customHeight="1">
      <c r="A891" s="18">
        <v>24</v>
      </c>
      <c r="B891" s="212" t="s">
        <v>243</v>
      </c>
      <c r="C891" s="230">
        <v>70155450</v>
      </c>
      <c r="D891" s="167">
        <v>7910.03765</v>
      </c>
      <c r="E891" s="151">
        <v>7762.130132191596</v>
      </c>
      <c r="F891" s="154">
        <f t="shared" si="47"/>
        <v>0.9813012877620875</v>
      </c>
      <c r="G891" s="31"/>
    </row>
    <row r="892" spans="1:7" ht="12.75" customHeight="1">
      <c r="A892" s="18">
        <v>25</v>
      </c>
      <c r="B892" s="212" t="s">
        <v>244</v>
      </c>
      <c r="C892" s="230">
        <v>43081752</v>
      </c>
      <c r="D892" s="167">
        <v>4888.4323</v>
      </c>
      <c r="E892" s="151">
        <v>4827.916371917343</v>
      </c>
      <c r="F892" s="154">
        <f t="shared" si="47"/>
        <v>0.9876205858302144</v>
      </c>
      <c r="G892" s="31"/>
    </row>
    <row r="893" spans="1:7" ht="12.75" customHeight="1">
      <c r="A893" s="18">
        <v>26</v>
      </c>
      <c r="B893" s="212" t="s">
        <v>245</v>
      </c>
      <c r="C893" s="230">
        <v>60841712</v>
      </c>
      <c r="D893" s="167">
        <v>6753.906</v>
      </c>
      <c r="E893" s="151">
        <v>6806.535727530207</v>
      </c>
      <c r="F893" s="154">
        <f t="shared" si="47"/>
        <v>1.0077924874184223</v>
      </c>
      <c r="G893" s="31"/>
    </row>
    <row r="894" spans="1:7" ht="12.75" customHeight="1">
      <c r="A894" s="18">
        <v>27</v>
      </c>
      <c r="B894" s="212" t="s">
        <v>246</v>
      </c>
      <c r="C894" s="230">
        <v>70550125</v>
      </c>
      <c r="D894" s="167">
        <v>8021.09125</v>
      </c>
      <c r="E894" s="151">
        <v>7985.731303186601</v>
      </c>
      <c r="F894" s="154">
        <f t="shared" si="47"/>
        <v>0.9955916289054311</v>
      </c>
      <c r="G894" s="31"/>
    </row>
    <row r="895" spans="1:7" ht="12.75" customHeight="1">
      <c r="A895" s="18">
        <v>28</v>
      </c>
      <c r="B895" s="212" t="s">
        <v>247</v>
      </c>
      <c r="C895" s="230">
        <v>71394570</v>
      </c>
      <c r="D895" s="167">
        <v>8281.9518</v>
      </c>
      <c r="E895" s="151">
        <v>8328.674434955083</v>
      </c>
      <c r="F895" s="154">
        <f t="shared" si="47"/>
        <v>1.005641500467931</v>
      </c>
      <c r="G895" s="31"/>
    </row>
    <row r="896" spans="1:7" ht="12.75" customHeight="1">
      <c r="A896" s="18">
        <v>29</v>
      </c>
      <c r="B896" s="212" t="s">
        <v>248</v>
      </c>
      <c r="C896" s="230">
        <v>50459482</v>
      </c>
      <c r="D896" s="167">
        <v>5864.9141</v>
      </c>
      <c r="E896" s="151">
        <v>5908.9067763918865</v>
      </c>
      <c r="F896" s="154">
        <f t="shared" si="47"/>
        <v>1.007500992451345</v>
      </c>
      <c r="G896" s="31"/>
    </row>
    <row r="897" spans="1:7" ht="12.75" customHeight="1">
      <c r="A897" s="18">
        <v>30</v>
      </c>
      <c r="B897" s="212" t="s">
        <v>249</v>
      </c>
      <c r="C897" s="230">
        <v>32298864</v>
      </c>
      <c r="D897" s="167">
        <v>3784.0902</v>
      </c>
      <c r="E897" s="151">
        <v>3854.1108701932812</v>
      </c>
      <c r="F897" s="154">
        <f t="shared" si="47"/>
        <v>1.0185039643593277</v>
      </c>
      <c r="G897" s="31"/>
    </row>
    <row r="898" spans="1:7" ht="12.75" customHeight="1">
      <c r="A898" s="18">
        <v>31</v>
      </c>
      <c r="B898" s="212" t="s">
        <v>250</v>
      </c>
      <c r="C898" s="230">
        <v>15771110</v>
      </c>
      <c r="D898" s="167">
        <v>1820.7506</v>
      </c>
      <c r="E898" s="151">
        <v>1861.3624788064935</v>
      </c>
      <c r="F898" s="154">
        <f t="shared" si="47"/>
        <v>1.0223050201419641</v>
      </c>
      <c r="G898" s="31"/>
    </row>
    <row r="899" spans="1:8" ht="12.75" customHeight="1">
      <c r="A899" s="18">
        <v>32</v>
      </c>
      <c r="B899" s="212" t="s">
        <v>251</v>
      </c>
      <c r="C899" s="230">
        <v>18517763</v>
      </c>
      <c r="D899" s="167">
        <v>2112.7543</v>
      </c>
      <c r="E899" s="151">
        <v>1987.3241170305025</v>
      </c>
      <c r="F899" s="154">
        <f t="shared" si="47"/>
        <v>0.9406319121113621</v>
      </c>
      <c r="G899" s="31"/>
      <c r="H899" s="10" t="s">
        <v>12</v>
      </c>
    </row>
    <row r="900" spans="1:7" ht="12.75" customHeight="1">
      <c r="A900" s="18">
        <v>33</v>
      </c>
      <c r="B900" s="212" t="s">
        <v>252</v>
      </c>
      <c r="C900" s="230">
        <v>53312921</v>
      </c>
      <c r="D900" s="167">
        <v>6113.65895</v>
      </c>
      <c r="E900" s="151">
        <v>6250.283224737839</v>
      </c>
      <c r="F900" s="154">
        <f t="shared" si="47"/>
        <v>1.0223473824521794</v>
      </c>
      <c r="G900" s="31"/>
    </row>
    <row r="901" spans="1:7" ht="12.75" customHeight="1">
      <c r="A901" s="18">
        <v>34</v>
      </c>
      <c r="B901" s="212" t="s">
        <v>253</v>
      </c>
      <c r="C901" s="230">
        <v>45356843</v>
      </c>
      <c r="D901" s="167">
        <v>5188.19215</v>
      </c>
      <c r="E901" s="151">
        <v>5244.383886119895</v>
      </c>
      <c r="F901" s="154">
        <f t="shared" si="47"/>
        <v>1.0108306968005984</v>
      </c>
      <c r="G901" s="31"/>
    </row>
    <row r="902" spans="1:8" ht="12.75" customHeight="1">
      <c r="A902" s="18">
        <v>35</v>
      </c>
      <c r="B902" s="212" t="s">
        <v>254</v>
      </c>
      <c r="C902" s="230">
        <v>71230454</v>
      </c>
      <c r="D902" s="167">
        <v>8317.95035</v>
      </c>
      <c r="E902" s="151">
        <v>8295.624024546567</v>
      </c>
      <c r="F902" s="154">
        <f t="shared" si="47"/>
        <v>0.997315886184217</v>
      </c>
      <c r="G902" s="31" t="s">
        <v>12</v>
      </c>
      <c r="H902" s="10" t="s">
        <v>12</v>
      </c>
    </row>
    <row r="903" spans="1:7" ht="12.75" customHeight="1">
      <c r="A903" s="18">
        <v>36</v>
      </c>
      <c r="B903" s="212" t="s">
        <v>255</v>
      </c>
      <c r="C903" s="230">
        <v>41730348</v>
      </c>
      <c r="D903" s="167">
        <v>4700.26525</v>
      </c>
      <c r="E903" s="151">
        <v>4629.087235002047</v>
      </c>
      <c r="F903" s="154">
        <f t="shared" si="47"/>
        <v>0.9848565961255159</v>
      </c>
      <c r="G903" s="31"/>
    </row>
    <row r="904" spans="1:7" ht="12.75" customHeight="1">
      <c r="A904" s="18">
        <v>37</v>
      </c>
      <c r="B904" s="212" t="s">
        <v>256</v>
      </c>
      <c r="C904" s="230">
        <v>54305149</v>
      </c>
      <c r="D904" s="167">
        <v>6173.5476</v>
      </c>
      <c r="E904" s="151">
        <v>6099.328431800943</v>
      </c>
      <c r="F904" s="154">
        <f t="shared" si="47"/>
        <v>0.9879778738242729</v>
      </c>
      <c r="G904" s="31"/>
    </row>
    <row r="905" spans="1:7" ht="12.75" customHeight="1">
      <c r="A905" s="18">
        <v>38</v>
      </c>
      <c r="B905" s="212" t="s">
        <v>257</v>
      </c>
      <c r="C905" s="230">
        <v>56736449</v>
      </c>
      <c r="D905" s="168">
        <v>6495.48325</v>
      </c>
      <c r="E905" s="151">
        <v>6360.991731475576</v>
      </c>
      <c r="F905" s="154">
        <f t="shared" si="47"/>
        <v>0.9792946092926305</v>
      </c>
      <c r="G905" s="31"/>
    </row>
    <row r="906" spans="1:7" ht="12.75" customHeight="1">
      <c r="A906" s="34"/>
      <c r="B906" s="1" t="s">
        <v>27</v>
      </c>
      <c r="C906" s="227">
        <v>2480302329</v>
      </c>
      <c r="D906" s="169">
        <v>286995.3826</v>
      </c>
      <c r="E906" s="152">
        <v>286995.3902690492</v>
      </c>
      <c r="F906" s="153">
        <f t="shared" si="47"/>
        <v>1.0000000267218556</v>
      </c>
      <c r="G906" s="31"/>
    </row>
    <row r="907" spans="1:7" ht="6.75" customHeight="1">
      <c r="A907" s="97"/>
      <c r="B907" s="73"/>
      <c r="C907" s="74"/>
      <c r="D907" s="74"/>
      <c r="E907" s="75"/>
      <c r="F907" s="76"/>
      <c r="G907" s="77"/>
    </row>
    <row r="908" spans="1:8" ht="14.25">
      <c r="A908" s="47" t="s">
        <v>191</v>
      </c>
      <c r="B908" s="48"/>
      <c r="C908" s="48"/>
      <c r="D908" s="48"/>
      <c r="E908" s="48"/>
      <c r="F908" s="48"/>
      <c r="G908" s="48"/>
      <c r="H908" s="48"/>
    </row>
    <row r="909" spans="2:8" ht="11.25" customHeight="1">
      <c r="B909" s="48"/>
      <c r="C909" s="48"/>
      <c r="D909" s="48"/>
      <c r="E909" s="48"/>
      <c r="F909" s="48"/>
      <c r="G909" s="48"/>
      <c r="H909" s="48"/>
    </row>
    <row r="910" spans="2:8" ht="14.25" customHeight="1">
      <c r="B910" s="48"/>
      <c r="C910" s="48"/>
      <c r="D910" s="48"/>
      <c r="F910" s="59" t="s">
        <v>124</v>
      </c>
      <c r="G910" s="48"/>
      <c r="H910" s="48"/>
    </row>
    <row r="911" spans="1:6" ht="57.75" customHeight="1">
      <c r="A911" s="88" t="s">
        <v>30</v>
      </c>
      <c r="B911" s="88" t="s">
        <v>31</v>
      </c>
      <c r="C911" s="129" t="s">
        <v>190</v>
      </c>
      <c r="D911" s="129" t="s">
        <v>68</v>
      </c>
      <c r="E911" s="129" t="s">
        <v>69</v>
      </c>
      <c r="F911" s="88" t="s">
        <v>67</v>
      </c>
    </row>
    <row r="912" spans="1:6" ht="15" customHeight="1">
      <c r="A912" s="49">
        <v>1</v>
      </c>
      <c r="B912" s="49">
        <v>2</v>
      </c>
      <c r="C912" s="50">
        <v>3</v>
      </c>
      <c r="D912" s="50">
        <v>4</v>
      </c>
      <c r="E912" s="50">
        <v>5</v>
      </c>
      <c r="F912" s="49">
        <v>6</v>
      </c>
    </row>
    <row r="913" spans="1:7" ht="12.75" customHeight="1">
      <c r="A913" s="18">
        <v>1</v>
      </c>
      <c r="B913" s="212" t="s">
        <v>220</v>
      </c>
      <c r="C913" s="230">
        <v>96300801</v>
      </c>
      <c r="D913" s="164">
        <v>4621.7011793</v>
      </c>
      <c r="E913" s="164">
        <v>4717.447889199636</v>
      </c>
      <c r="F913" s="170">
        <f aca="true" t="shared" si="48" ref="F913:F951">E913/D913</f>
        <v>1.0207167677409505</v>
      </c>
      <c r="G913" s="31"/>
    </row>
    <row r="914" spans="1:7" ht="12.75" customHeight="1">
      <c r="A914" s="18">
        <v>2</v>
      </c>
      <c r="B914" s="212" t="s">
        <v>221</v>
      </c>
      <c r="C914" s="230">
        <v>63886217</v>
      </c>
      <c r="D914" s="164">
        <v>3048.1891211</v>
      </c>
      <c r="E914" s="164">
        <v>3121.539529301384</v>
      </c>
      <c r="F914" s="170">
        <f t="shared" si="48"/>
        <v>1.0240636014654214</v>
      </c>
      <c r="G914" s="31"/>
    </row>
    <row r="915" spans="1:7" ht="12.75" customHeight="1">
      <c r="A915" s="18">
        <v>3</v>
      </c>
      <c r="B915" s="212" t="s">
        <v>222</v>
      </c>
      <c r="C915" s="230">
        <v>52221218</v>
      </c>
      <c r="D915" s="164">
        <v>2523.2696614</v>
      </c>
      <c r="E915" s="164">
        <v>2597.1523792160388</v>
      </c>
      <c r="F915" s="170">
        <f t="shared" si="48"/>
        <v>1.0292805477536815</v>
      </c>
      <c r="G915" s="31"/>
    </row>
    <row r="916" spans="1:7" ht="12.75" customHeight="1">
      <c r="A916" s="18">
        <v>4</v>
      </c>
      <c r="B916" s="212" t="s">
        <v>223</v>
      </c>
      <c r="C916" s="230">
        <v>42612314</v>
      </c>
      <c r="D916" s="164">
        <v>2071.6684557</v>
      </c>
      <c r="E916" s="164">
        <v>2072.3692584537334</v>
      </c>
      <c r="F916" s="170">
        <f t="shared" si="48"/>
        <v>1.0003382793959166</v>
      </c>
      <c r="G916" s="31"/>
    </row>
    <row r="917" spans="1:7" ht="12.75" customHeight="1">
      <c r="A917" s="18">
        <v>5</v>
      </c>
      <c r="B917" s="212" t="s">
        <v>224</v>
      </c>
      <c r="C917" s="230">
        <v>69355839</v>
      </c>
      <c r="D917" s="164">
        <v>3362.1011982</v>
      </c>
      <c r="E917" s="164">
        <v>3330.6957656931245</v>
      </c>
      <c r="F917" s="170">
        <f t="shared" si="48"/>
        <v>0.9906589865517167</v>
      </c>
      <c r="G917" s="31"/>
    </row>
    <row r="918" spans="1:7" ht="12.75" customHeight="1">
      <c r="A918" s="18">
        <v>6</v>
      </c>
      <c r="B918" s="212" t="s">
        <v>225</v>
      </c>
      <c r="C918" s="230">
        <v>43206935</v>
      </c>
      <c r="D918" s="164">
        <v>2098.8769119999997</v>
      </c>
      <c r="E918" s="164">
        <v>2094.3348828653116</v>
      </c>
      <c r="F918" s="170">
        <f t="shared" si="48"/>
        <v>0.9978359716528779</v>
      </c>
      <c r="G918" s="31"/>
    </row>
    <row r="919" spans="1:7" ht="12.75" customHeight="1">
      <c r="A919" s="18">
        <v>7</v>
      </c>
      <c r="B919" s="212" t="s">
        <v>226</v>
      </c>
      <c r="C919" s="230">
        <v>96037173</v>
      </c>
      <c r="D919" s="164">
        <v>4548.5861054</v>
      </c>
      <c r="E919" s="164">
        <v>4598.535341521532</v>
      </c>
      <c r="F919" s="170">
        <f t="shared" si="48"/>
        <v>1.0109812664780016</v>
      </c>
      <c r="G919" s="31"/>
    </row>
    <row r="920" spans="1:7" ht="12.75" customHeight="1">
      <c r="A920" s="18">
        <v>8</v>
      </c>
      <c r="B920" s="212" t="s">
        <v>227</v>
      </c>
      <c r="C920" s="230">
        <v>22381651</v>
      </c>
      <c r="D920" s="164">
        <v>1074.8085498</v>
      </c>
      <c r="E920" s="164">
        <v>1073.6266351174568</v>
      </c>
      <c r="F920" s="170">
        <f t="shared" si="48"/>
        <v>0.9989003486409155</v>
      </c>
      <c r="G920" s="31"/>
    </row>
    <row r="921" spans="1:7" ht="12.75" customHeight="1">
      <c r="A921" s="18">
        <v>9</v>
      </c>
      <c r="B921" s="212" t="s">
        <v>228</v>
      </c>
      <c r="C921" s="230">
        <v>16427435</v>
      </c>
      <c r="D921" s="164">
        <v>789.4253054999999</v>
      </c>
      <c r="E921" s="164">
        <v>809.6466549843756</v>
      </c>
      <c r="F921" s="170">
        <f t="shared" si="48"/>
        <v>1.025615279043491</v>
      </c>
      <c r="G921" s="31"/>
    </row>
    <row r="922" spans="1:7" ht="12.75" customHeight="1">
      <c r="A922" s="18">
        <v>10</v>
      </c>
      <c r="B922" s="212" t="s">
        <v>229</v>
      </c>
      <c r="C922" s="230">
        <v>48848845</v>
      </c>
      <c r="D922" s="164">
        <v>2315.514445</v>
      </c>
      <c r="E922" s="164">
        <v>2298.912982975093</v>
      </c>
      <c r="F922" s="170">
        <f t="shared" si="48"/>
        <v>0.9928303353664</v>
      </c>
      <c r="G922" s="31"/>
    </row>
    <row r="923" spans="1:7" ht="12.75" customHeight="1">
      <c r="A923" s="18">
        <v>11</v>
      </c>
      <c r="B923" s="212" t="s">
        <v>230</v>
      </c>
      <c r="C923" s="230">
        <v>69446659</v>
      </c>
      <c r="D923" s="164">
        <v>3381.0982217</v>
      </c>
      <c r="E923" s="164">
        <v>3354.9926045350617</v>
      </c>
      <c r="F923" s="170">
        <f t="shared" si="48"/>
        <v>0.9922789533301956</v>
      </c>
      <c r="G923" s="31"/>
    </row>
    <row r="924" spans="1:7" ht="12.75" customHeight="1">
      <c r="A924" s="18">
        <v>12</v>
      </c>
      <c r="B924" s="212" t="s">
        <v>231</v>
      </c>
      <c r="C924" s="230">
        <v>103956536</v>
      </c>
      <c r="D924" s="164">
        <v>5062.9183363</v>
      </c>
      <c r="E924" s="164">
        <v>5187.3697912560765</v>
      </c>
      <c r="F924" s="170">
        <f t="shared" si="48"/>
        <v>1.0245809722159227</v>
      </c>
      <c r="G924" s="31"/>
    </row>
    <row r="925" spans="1:7" ht="12.75" customHeight="1">
      <c r="A925" s="18">
        <v>13</v>
      </c>
      <c r="B925" s="212" t="s">
        <v>232</v>
      </c>
      <c r="C925" s="230">
        <v>69674076</v>
      </c>
      <c r="D925" s="164">
        <v>3406.3698437999997</v>
      </c>
      <c r="E925" s="164">
        <v>3424.750423965197</v>
      </c>
      <c r="F925" s="170">
        <f t="shared" si="48"/>
        <v>1.0053959437782871</v>
      </c>
      <c r="G925" s="31"/>
    </row>
    <row r="926" spans="1:7" ht="12.75" customHeight="1">
      <c r="A926" s="18">
        <v>14</v>
      </c>
      <c r="B926" s="212" t="s">
        <v>233</v>
      </c>
      <c r="C926" s="230">
        <v>64049673</v>
      </c>
      <c r="D926" s="164">
        <v>3083.6322483999998</v>
      </c>
      <c r="E926" s="164">
        <v>3107.0439963483705</v>
      </c>
      <c r="F926" s="170">
        <f t="shared" si="48"/>
        <v>1.007592263299399</v>
      </c>
      <c r="G926" s="31"/>
    </row>
    <row r="927" spans="1:7" ht="12.75" customHeight="1">
      <c r="A927" s="18">
        <v>15</v>
      </c>
      <c r="B927" s="212" t="s">
        <v>234</v>
      </c>
      <c r="C927" s="230">
        <v>119261354</v>
      </c>
      <c r="D927" s="164">
        <v>5755.7551747</v>
      </c>
      <c r="E927" s="164">
        <v>5709.165297849546</v>
      </c>
      <c r="F927" s="170">
        <f t="shared" si="48"/>
        <v>0.991905514491783</v>
      </c>
      <c r="G927" s="31"/>
    </row>
    <row r="928" spans="1:7" ht="12.75" customHeight="1">
      <c r="A928" s="18">
        <v>16</v>
      </c>
      <c r="B928" s="212" t="s">
        <v>235</v>
      </c>
      <c r="C928" s="230">
        <v>92131366</v>
      </c>
      <c r="D928" s="164">
        <v>4414.5252658</v>
      </c>
      <c r="E928" s="164">
        <v>4315.569945798326</v>
      </c>
      <c r="F928" s="170">
        <f t="shared" si="48"/>
        <v>0.9775841536646543</v>
      </c>
      <c r="G928" s="31"/>
    </row>
    <row r="929" spans="1:7" ht="12.75" customHeight="1">
      <c r="A929" s="18">
        <v>17</v>
      </c>
      <c r="B929" s="212" t="s">
        <v>236</v>
      </c>
      <c r="C929" s="230">
        <v>17838226</v>
      </c>
      <c r="D929" s="164">
        <v>849.7870373</v>
      </c>
      <c r="E929" s="164">
        <v>834.9774957586727</v>
      </c>
      <c r="F929" s="170">
        <f t="shared" si="48"/>
        <v>0.9825726436256534</v>
      </c>
      <c r="G929" s="31"/>
    </row>
    <row r="930" spans="1:7" ht="12.75" customHeight="1">
      <c r="A930" s="18">
        <v>18</v>
      </c>
      <c r="B930" s="212" t="s">
        <v>237</v>
      </c>
      <c r="C930" s="230">
        <v>67776688</v>
      </c>
      <c r="D930" s="164">
        <v>3263.4629363999998</v>
      </c>
      <c r="E930" s="164">
        <v>3217.8189878172348</v>
      </c>
      <c r="F930" s="170">
        <f t="shared" si="48"/>
        <v>0.9860136457890599</v>
      </c>
      <c r="G930" s="31"/>
    </row>
    <row r="931" spans="1:8" ht="12.75" customHeight="1">
      <c r="A931" s="18">
        <v>19</v>
      </c>
      <c r="B931" s="212" t="s">
        <v>238</v>
      </c>
      <c r="C931" s="230">
        <v>146764482</v>
      </c>
      <c r="D931" s="164">
        <v>6970.343250100001</v>
      </c>
      <c r="E931" s="164">
        <v>6900.847502932993</v>
      </c>
      <c r="F931" s="170">
        <f t="shared" si="48"/>
        <v>0.9900297955676701</v>
      </c>
      <c r="G931" s="31"/>
      <c r="H931" s="10" t="s">
        <v>12</v>
      </c>
    </row>
    <row r="932" spans="1:7" ht="12.75" customHeight="1">
      <c r="A932" s="18">
        <v>20</v>
      </c>
      <c r="B932" s="212" t="s">
        <v>239</v>
      </c>
      <c r="C932" s="230">
        <v>111455122</v>
      </c>
      <c r="D932" s="164">
        <v>5230.4684526</v>
      </c>
      <c r="E932" s="164">
        <v>5176.098912460297</v>
      </c>
      <c r="F932" s="170">
        <f t="shared" si="48"/>
        <v>0.989605225491289</v>
      </c>
      <c r="G932" s="31"/>
    </row>
    <row r="933" spans="1:7" ht="12.75" customHeight="1">
      <c r="A933" s="18">
        <v>21</v>
      </c>
      <c r="B933" s="212" t="s">
        <v>240</v>
      </c>
      <c r="C933" s="230">
        <v>92729310</v>
      </c>
      <c r="D933" s="164">
        <v>4426.980746</v>
      </c>
      <c r="E933" s="164">
        <v>4336.3021040456815</v>
      </c>
      <c r="F933" s="170">
        <f t="shared" si="48"/>
        <v>0.9795168203439214</v>
      </c>
      <c r="G933" s="31"/>
    </row>
    <row r="934" spans="1:7" ht="12.75" customHeight="1">
      <c r="A934" s="18">
        <v>22</v>
      </c>
      <c r="B934" s="212" t="s">
        <v>241</v>
      </c>
      <c r="C934" s="230">
        <v>116385944</v>
      </c>
      <c r="D934" s="164">
        <v>5552.3749582</v>
      </c>
      <c r="E934" s="164">
        <v>5579.191663423899</v>
      </c>
      <c r="F934" s="170">
        <f t="shared" si="48"/>
        <v>1.004829772021123</v>
      </c>
      <c r="G934" s="31"/>
    </row>
    <row r="935" spans="1:7" ht="12.75" customHeight="1">
      <c r="A935" s="18">
        <v>23</v>
      </c>
      <c r="B935" s="212" t="s">
        <v>242</v>
      </c>
      <c r="C935" s="230">
        <v>101811473</v>
      </c>
      <c r="D935" s="164">
        <v>4898.5367049</v>
      </c>
      <c r="E935" s="164">
        <v>4987.1003799768505</v>
      </c>
      <c r="F935" s="170">
        <f t="shared" si="48"/>
        <v>1.018079618549813</v>
      </c>
      <c r="G935" s="31"/>
    </row>
    <row r="936" spans="1:7" ht="12.75" customHeight="1">
      <c r="A936" s="18">
        <v>24</v>
      </c>
      <c r="B936" s="212" t="s">
        <v>243</v>
      </c>
      <c r="C936" s="230">
        <v>70155450</v>
      </c>
      <c r="D936" s="164">
        <v>3264.1620715</v>
      </c>
      <c r="E936" s="164">
        <v>3203.085132327495</v>
      </c>
      <c r="F936" s="170">
        <f t="shared" si="48"/>
        <v>0.9812886315585311</v>
      </c>
      <c r="G936" s="31"/>
    </row>
    <row r="937" spans="1:7" ht="12.75" customHeight="1">
      <c r="A937" s="18">
        <v>25</v>
      </c>
      <c r="B937" s="212" t="s">
        <v>244</v>
      </c>
      <c r="C937" s="230">
        <v>43081752</v>
      </c>
      <c r="D937" s="164">
        <v>2017.1817686</v>
      </c>
      <c r="E937" s="164">
        <v>1992.1843863195672</v>
      </c>
      <c r="F937" s="170">
        <f t="shared" si="48"/>
        <v>0.9876077690818206</v>
      </c>
      <c r="G937" s="31"/>
    </row>
    <row r="938" spans="1:7" ht="12.75" customHeight="1">
      <c r="A938" s="18">
        <v>26</v>
      </c>
      <c r="B938" s="212" t="s">
        <v>245</v>
      </c>
      <c r="C938" s="230">
        <v>60841712</v>
      </c>
      <c r="D938" s="164">
        <v>2787.3539736</v>
      </c>
      <c r="E938" s="164">
        <v>2809.0455020926456</v>
      </c>
      <c r="F938" s="170">
        <f t="shared" si="48"/>
        <v>1.0077821219328775</v>
      </c>
      <c r="G938" s="31"/>
    </row>
    <row r="939" spans="1:7" ht="12.75" customHeight="1">
      <c r="A939" s="18">
        <v>27</v>
      </c>
      <c r="B939" s="212" t="s">
        <v>246</v>
      </c>
      <c r="C939" s="230">
        <v>70550125</v>
      </c>
      <c r="D939" s="164">
        <v>3309.81245</v>
      </c>
      <c r="E939" s="164">
        <v>3295.182030977456</v>
      </c>
      <c r="F939" s="170">
        <f t="shared" si="48"/>
        <v>0.9955796833676954</v>
      </c>
      <c r="G939" s="31"/>
    </row>
    <row r="940" spans="1:7" ht="12.75" customHeight="1">
      <c r="A940" s="18">
        <v>28</v>
      </c>
      <c r="B940" s="212" t="s">
        <v>247</v>
      </c>
      <c r="C940" s="230">
        <v>71394570</v>
      </c>
      <c r="D940" s="164">
        <v>3417.0186089999997</v>
      </c>
      <c r="E940" s="164">
        <v>3436.2858898492455</v>
      </c>
      <c r="F940" s="170">
        <f t="shared" si="48"/>
        <v>1.0056386233304373</v>
      </c>
      <c r="G940" s="31"/>
    </row>
    <row r="941" spans="1:7" ht="12.75" customHeight="1">
      <c r="A941" s="18">
        <v>29</v>
      </c>
      <c r="B941" s="212" t="s">
        <v>248</v>
      </c>
      <c r="C941" s="230">
        <v>50459482</v>
      </c>
      <c r="D941" s="164">
        <v>2419.7526256</v>
      </c>
      <c r="E941" s="164">
        <v>2437.900498888581</v>
      </c>
      <c r="F941" s="170">
        <f t="shared" si="48"/>
        <v>1.0074998878383614</v>
      </c>
      <c r="G941" s="31"/>
    </row>
    <row r="942" spans="1:7" ht="12.75" customHeight="1">
      <c r="A942" s="18">
        <v>30</v>
      </c>
      <c r="B942" s="212" t="s">
        <v>249</v>
      </c>
      <c r="C942" s="230">
        <v>32298864</v>
      </c>
      <c r="D942" s="164">
        <v>1561.1666412</v>
      </c>
      <c r="E942" s="164">
        <v>1590.0473076505123</v>
      </c>
      <c r="F942" s="170">
        <f t="shared" si="48"/>
        <v>1.0184994129956</v>
      </c>
      <c r="G942" s="31" t="s">
        <v>12</v>
      </c>
    </row>
    <row r="943" spans="1:7" ht="12.75" customHeight="1">
      <c r="A943" s="18">
        <v>31</v>
      </c>
      <c r="B943" s="212" t="s">
        <v>250</v>
      </c>
      <c r="C943" s="230">
        <v>15771110</v>
      </c>
      <c r="D943" s="164">
        <v>751.239079</v>
      </c>
      <c r="E943" s="164">
        <v>767.9893329317038</v>
      </c>
      <c r="F943" s="170">
        <f t="shared" si="48"/>
        <v>1.0222968351886068</v>
      </c>
      <c r="G943" s="31"/>
    </row>
    <row r="944" spans="1:7" ht="12.75" customHeight="1">
      <c r="A944" s="18">
        <v>32</v>
      </c>
      <c r="B944" s="212" t="s">
        <v>251</v>
      </c>
      <c r="C944" s="230">
        <v>18517763</v>
      </c>
      <c r="D944" s="164">
        <v>871.7845919</v>
      </c>
      <c r="E944" s="164">
        <v>820.0267381407886</v>
      </c>
      <c r="F944" s="170">
        <f t="shared" si="48"/>
        <v>0.940629997088606</v>
      </c>
      <c r="G944" s="31"/>
    </row>
    <row r="945" spans="1:7" ht="12.75" customHeight="1">
      <c r="A945" s="18">
        <v>33</v>
      </c>
      <c r="B945" s="212" t="s">
        <v>252</v>
      </c>
      <c r="C945" s="230">
        <v>53312921</v>
      </c>
      <c r="D945" s="164">
        <v>2522.5940457999995</v>
      </c>
      <c r="E945" s="164">
        <v>2578.9403396427697</v>
      </c>
      <c r="F945" s="170">
        <f t="shared" si="48"/>
        <v>1.02233664744297</v>
      </c>
      <c r="G945" s="31"/>
    </row>
    <row r="946" spans="1:7" ht="12.75" customHeight="1">
      <c r="A946" s="18">
        <v>34</v>
      </c>
      <c r="B946" s="212" t="s">
        <v>253</v>
      </c>
      <c r="C946" s="230">
        <v>45356843</v>
      </c>
      <c r="D946" s="164">
        <v>2140.7658343999997</v>
      </c>
      <c r="E946" s="164">
        <v>2163.9269214477317</v>
      </c>
      <c r="F946" s="170">
        <f t="shared" si="48"/>
        <v>1.0108190660910017</v>
      </c>
      <c r="G946" s="31"/>
    </row>
    <row r="947" spans="1:7" ht="12.75" customHeight="1">
      <c r="A947" s="18">
        <v>35</v>
      </c>
      <c r="B947" s="212" t="s">
        <v>254</v>
      </c>
      <c r="C947" s="230">
        <v>71230454</v>
      </c>
      <c r="D947" s="164">
        <v>3431.7287797</v>
      </c>
      <c r="E947" s="164">
        <v>3425.3311949355248</v>
      </c>
      <c r="F947" s="170">
        <f t="shared" si="48"/>
        <v>0.9981357545496254</v>
      </c>
      <c r="G947" s="31"/>
    </row>
    <row r="948" spans="1:7" ht="12.75" customHeight="1">
      <c r="A948" s="18">
        <v>36</v>
      </c>
      <c r="B948" s="212" t="s">
        <v>255</v>
      </c>
      <c r="C948" s="230">
        <v>41730348</v>
      </c>
      <c r="D948" s="164">
        <v>1939.6278568999996</v>
      </c>
      <c r="E948" s="164">
        <v>1910.2350005825083</v>
      </c>
      <c r="F948" s="170">
        <f t="shared" si="48"/>
        <v>0.9848461362250858</v>
      </c>
      <c r="G948" s="31"/>
    </row>
    <row r="949" spans="1:7" ht="12.75" customHeight="1">
      <c r="A949" s="18">
        <v>37</v>
      </c>
      <c r="B949" s="212" t="s">
        <v>256</v>
      </c>
      <c r="C949" s="230">
        <v>54305149</v>
      </c>
      <c r="D949" s="164">
        <v>2547.4460607</v>
      </c>
      <c r="E949" s="164">
        <v>2516.8217238114744</v>
      </c>
      <c r="F949" s="170">
        <f t="shared" si="48"/>
        <v>0.9879784159668878</v>
      </c>
      <c r="G949" s="31"/>
    </row>
    <row r="950" spans="1:7" ht="12.75" customHeight="1">
      <c r="A950" s="18">
        <v>38</v>
      </c>
      <c r="B950" s="212" t="s">
        <v>257</v>
      </c>
      <c r="C950" s="230">
        <v>56736449</v>
      </c>
      <c r="D950" s="164">
        <v>2680.1690672</v>
      </c>
      <c r="E950" s="164">
        <v>2621.839730106108</v>
      </c>
      <c r="F950" s="170">
        <f t="shared" si="48"/>
        <v>0.9782366949131202</v>
      </c>
      <c r="G950" s="31"/>
    </row>
    <row r="951" spans="1:7" ht="12.75" customHeight="1">
      <c r="A951" s="34"/>
      <c r="B951" s="1" t="s">
        <v>27</v>
      </c>
      <c r="C951" s="227">
        <v>2480302329</v>
      </c>
      <c r="D951" s="165">
        <v>118412.1975647</v>
      </c>
      <c r="E951" s="165">
        <v>118414.3321552</v>
      </c>
      <c r="F951" s="153">
        <f t="shared" si="48"/>
        <v>1.0000180267788614</v>
      </c>
      <c r="G951" s="31"/>
    </row>
    <row r="952" spans="1:8" ht="13.5" customHeight="1">
      <c r="A952" s="72"/>
      <c r="B952" s="73"/>
      <c r="C952" s="74"/>
      <c r="D952" s="74"/>
      <c r="E952" s="75"/>
      <c r="F952" s="76"/>
      <c r="G952" s="77"/>
      <c r="H952" s="10" t="s">
        <v>12</v>
      </c>
    </row>
    <row r="953" spans="1:7" ht="13.5" customHeight="1">
      <c r="A953" s="47" t="s">
        <v>70</v>
      </c>
      <c r="B953" s="101"/>
      <c r="C953" s="101"/>
      <c r="D953" s="102"/>
      <c r="E953" s="102"/>
      <c r="F953" s="102"/>
      <c r="G953" s="102"/>
    </row>
    <row r="954" spans="1:7" ht="13.5" customHeight="1">
      <c r="A954" s="101"/>
      <c r="B954" s="101"/>
      <c r="C954" s="101"/>
      <c r="D954" s="102"/>
      <c r="E954" s="102"/>
      <c r="F954" s="102"/>
      <c r="G954" s="102"/>
    </row>
    <row r="955" spans="1:7" ht="13.5" customHeight="1">
      <c r="A955" s="47" t="s">
        <v>194</v>
      </c>
      <c r="B955" s="101"/>
      <c r="C955" s="101"/>
      <c r="D955" s="102"/>
      <c r="E955" s="102"/>
      <c r="F955" s="102"/>
      <c r="G955" s="102"/>
    </row>
    <row r="956" spans="1:7" ht="13.5" customHeight="1">
      <c r="A956" s="47" t="s">
        <v>192</v>
      </c>
      <c r="B956" s="101"/>
      <c r="C956" s="101"/>
      <c r="D956" s="102"/>
      <c r="E956" s="102"/>
      <c r="F956" s="102"/>
      <c r="G956" s="102"/>
    </row>
    <row r="957" spans="1:8" ht="31.5" customHeight="1">
      <c r="A957" s="88" t="s">
        <v>37</v>
      </c>
      <c r="B957" s="88" t="s">
        <v>38</v>
      </c>
      <c r="C957" s="88" t="s">
        <v>193</v>
      </c>
      <c r="D957" s="88" t="s">
        <v>113</v>
      </c>
      <c r="E957" s="88" t="s">
        <v>115</v>
      </c>
      <c r="F957" s="185"/>
      <c r="G957" s="104"/>
      <c r="H957" s="10" t="s">
        <v>12</v>
      </c>
    </row>
    <row r="958" spans="1:7" ht="14.25">
      <c r="A958" s="103">
        <v>1</v>
      </c>
      <c r="B958" s="103">
        <v>2</v>
      </c>
      <c r="C958" s="103">
        <v>3</v>
      </c>
      <c r="D958" s="103">
        <v>4</v>
      </c>
      <c r="E958" s="103" t="s">
        <v>114</v>
      </c>
      <c r="F958" s="182"/>
      <c r="G958" s="182"/>
    </row>
    <row r="959" spans="1:17" ht="12.75" customHeight="1">
      <c r="A959" s="18">
        <v>1</v>
      </c>
      <c r="B959" s="212" t="s">
        <v>220</v>
      </c>
      <c r="C959" s="183">
        <v>10271</v>
      </c>
      <c r="D959" s="183">
        <v>9997</v>
      </c>
      <c r="E959" s="183">
        <f>D959-C959</f>
        <v>-274</v>
      </c>
      <c r="F959" s="186"/>
      <c r="G959" s="42"/>
      <c r="J959" s="10">
        <v>2908</v>
      </c>
      <c r="K959" s="10">
        <v>2760</v>
      </c>
      <c r="L959" s="10">
        <v>7363</v>
      </c>
      <c r="M959" s="10">
        <v>7237</v>
      </c>
      <c r="N959" s="10">
        <f>J959+L959</f>
        <v>10271</v>
      </c>
      <c r="O959" s="10">
        <f>K959+M959</f>
        <v>9997</v>
      </c>
      <c r="Q959" s="10">
        <f>N959*0.1</f>
        <v>1027.1000000000001</v>
      </c>
    </row>
    <row r="960" spans="1:17" ht="12.75" customHeight="1">
      <c r="A960" s="18">
        <v>2</v>
      </c>
      <c r="B960" s="212" t="s">
        <v>221</v>
      </c>
      <c r="C960" s="183">
        <v>6372</v>
      </c>
      <c r="D960" s="183">
        <v>6202</v>
      </c>
      <c r="E960" s="183">
        <f aca="true" t="shared" si="49" ref="E960:E997">D960-C960</f>
        <v>-170</v>
      </c>
      <c r="F960" s="186"/>
      <c r="G960" s="42"/>
      <c r="J960" s="10">
        <v>1804</v>
      </c>
      <c r="K960" s="10">
        <v>1712</v>
      </c>
      <c r="L960" s="10">
        <v>4568</v>
      </c>
      <c r="M960" s="10">
        <v>4490</v>
      </c>
      <c r="N960" s="10">
        <f aca="true" t="shared" si="50" ref="N960:N997">J960+L960</f>
        <v>6372</v>
      </c>
      <c r="O960" s="10">
        <f aca="true" t="shared" si="51" ref="O960:O997">K960+M960</f>
        <v>6202</v>
      </c>
      <c r="Q960" s="10">
        <f aca="true" t="shared" si="52" ref="Q960:Q997">N960*0.1</f>
        <v>637.2</v>
      </c>
    </row>
    <row r="961" spans="1:17" ht="12.75" customHeight="1">
      <c r="A961" s="18">
        <v>3</v>
      </c>
      <c r="B961" s="212" t="s">
        <v>222</v>
      </c>
      <c r="C961" s="183">
        <v>5955</v>
      </c>
      <c r="D961" s="183">
        <v>5796</v>
      </c>
      <c r="E961" s="183">
        <f t="shared" si="49"/>
        <v>-159</v>
      </c>
      <c r="F961" s="186"/>
      <c r="G961" s="42"/>
      <c r="J961" s="10">
        <v>1686</v>
      </c>
      <c r="K961" s="10">
        <v>1600</v>
      </c>
      <c r="L961" s="10">
        <v>4269</v>
      </c>
      <c r="M961" s="10">
        <v>4196</v>
      </c>
      <c r="N961" s="10">
        <f t="shared" si="50"/>
        <v>5955</v>
      </c>
      <c r="O961" s="10">
        <f t="shared" si="51"/>
        <v>5796</v>
      </c>
      <c r="Q961" s="10">
        <f t="shared" si="52"/>
        <v>595.5</v>
      </c>
    </row>
    <row r="962" spans="1:17" ht="12.75" customHeight="1">
      <c r="A962" s="18">
        <v>4</v>
      </c>
      <c r="B962" s="212" t="s">
        <v>223</v>
      </c>
      <c r="C962" s="183">
        <v>4133</v>
      </c>
      <c r="D962" s="183">
        <v>4022</v>
      </c>
      <c r="E962" s="183">
        <f t="shared" si="49"/>
        <v>-111</v>
      </c>
      <c r="F962" s="186"/>
      <c r="G962" s="42"/>
      <c r="J962" s="10">
        <v>1170</v>
      </c>
      <c r="K962" s="10">
        <v>1110</v>
      </c>
      <c r="L962" s="10">
        <v>2963</v>
      </c>
      <c r="M962" s="10">
        <v>2912</v>
      </c>
      <c r="N962" s="10">
        <f t="shared" si="50"/>
        <v>4133</v>
      </c>
      <c r="O962" s="10">
        <f t="shared" si="51"/>
        <v>4022</v>
      </c>
      <c r="Q962" s="10">
        <f t="shared" si="52"/>
        <v>413.3</v>
      </c>
    </row>
    <row r="963" spans="1:17" ht="12.75" customHeight="1">
      <c r="A963" s="18">
        <v>5</v>
      </c>
      <c r="B963" s="212" t="s">
        <v>224</v>
      </c>
      <c r="C963" s="183">
        <v>7064</v>
      </c>
      <c r="D963" s="183">
        <v>6875</v>
      </c>
      <c r="E963" s="183">
        <f t="shared" si="49"/>
        <v>-189</v>
      </c>
      <c r="F963" s="186"/>
      <c r="G963" s="42"/>
      <c r="J963" s="10">
        <v>2000</v>
      </c>
      <c r="K963" s="10">
        <v>1898</v>
      </c>
      <c r="L963" s="10">
        <v>5064</v>
      </c>
      <c r="M963" s="10">
        <v>4977</v>
      </c>
      <c r="N963" s="10">
        <f t="shared" si="50"/>
        <v>7064</v>
      </c>
      <c r="O963" s="10">
        <f t="shared" si="51"/>
        <v>6875</v>
      </c>
      <c r="Q963" s="10">
        <f t="shared" si="52"/>
        <v>706.4000000000001</v>
      </c>
    </row>
    <row r="964" spans="1:17" ht="12.75" customHeight="1">
      <c r="A964" s="18">
        <v>6</v>
      </c>
      <c r="B964" s="212" t="s">
        <v>225</v>
      </c>
      <c r="C964" s="183">
        <v>4391</v>
      </c>
      <c r="D964" s="183">
        <v>4274</v>
      </c>
      <c r="E964" s="183">
        <f t="shared" si="49"/>
        <v>-117</v>
      </c>
      <c r="F964" s="186"/>
      <c r="G964" s="42"/>
      <c r="J964" s="10">
        <v>1243</v>
      </c>
      <c r="K964" s="10">
        <v>1180</v>
      </c>
      <c r="L964" s="10">
        <v>3148</v>
      </c>
      <c r="M964" s="10">
        <v>3094</v>
      </c>
      <c r="N964" s="10">
        <f t="shared" si="50"/>
        <v>4391</v>
      </c>
      <c r="O964" s="10">
        <f t="shared" si="51"/>
        <v>4274</v>
      </c>
      <c r="Q964" s="10">
        <f t="shared" si="52"/>
        <v>439.1</v>
      </c>
    </row>
    <row r="965" spans="1:17" ht="12.75" customHeight="1">
      <c r="A965" s="18">
        <v>7</v>
      </c>
      <c r="B965" s="212" t="s">
        <v>226</v>
      </c>
      <c r="C965" s="183">
        <v>11094</v>
      </c>
      <c r="D965" s="183">
        <v>10798</v>
      </c>
      <c r="E965" s="183">
        <f t="shared" si="49"/>
        <v>-296</v>
      </c>
      <c r="F965" s="186"/>
      <c r="G965" s="42"/>
      <c r="J965" s="10">
        <v>3141</v>
      </c>
      <c r="K965" s="10">
        <v>2981</v>
      </c>
      <c r="L965" s="10">
        <v>7953</v>
      </c>
      <c r="M965" s="10">
        <v>7817</v>
      </c>
      <c r="N965" s="10">
        <f t="shared" si="50"/>
        <v>11094</v>
      </c>
      <c r="O965" s="10">
        <f t="shared" si="51"/>
        <v>10798</v>
      </c>
      <c r="Q965" s="10">
        <f t="shared" si="52"/>
        <v>1109.4</v>
      </c>
    </row>
    <row r="966" spans="1:17" ht="12.75" customHeight="1">
      <c r="A966" s="18">
        <v>8</v>
      </c>
      <c r="B966" s="212" t="s">
        <v>227</v>
      </c>
      <c r="C966" s="183">
        <v>2581</v>
      </c>
      <c r="D966" s="183">
        <v>2512</v>
      </c>
      <c r="E966" s="183">
        <f t="shared" si="49"/>
        <v>-69</v>
      </c>
      <c r="F966" s="186"/>
      <c r="G966" s="42"/>
      <c r="J966" s="10">
        <v>731</v>
      </c>
      <c r="K966" s="10">
        <v>694</v>
      </c>
      <c r="L966" s="10">
        <v>1850</v>
      </c>
      <c r="M966" s="10">
        <v>1818</v>
      </c>
      <c r="N966" s="10">
        <f t="shared" si="50"/>
        <v>2581</v>
      </c>
      <c r="O966" s="10">
        <f t="shared" si="51"/>
        <v>2512</v>
      </c>
      <c r="Q966" s="10">
        <f t="shared" si="52"/>
        <v>258.1</v>
      </c>
    </row>
    <row r="967" spans="1:17" ht="12.75" customHeight="1">
      <c r="A967" s="18">
        <v>9</v>
      </c>
      <c r="B967" s="212" t="s">
        <v>228</v>
      </c>
      <c r="C967" s="183">
        <v>2408</v>
      </c>
      <c r="D967" s="183">
        <v>2343</v>
      </c>
      <c r="E967" s="183">
        <f t="shared" si="49"/>
        <v>-65</v>
      </c>
      <c r="F967" s="186"/>
      <c r="G967" s="42"/>
      <c r="J967" s="10">
        <v>682</v>
      </c>
      <c r="K967" s="10">
        <v>647</v>
      </c>
      <c r="L967" s="10">
        <v>1726</v>
      </c>
      <c r="M967" s="10">
        <v>1696</v>
      </c>
      <c r="N967" s="10">
        <f t="shared" si="50"/>
        <v>2408</v>
      </c>
      <c r="O967" s="10">
        <f t="shared" si="51"/>
        <v>2343</v>
      </c>
      <c r="Q967" s="10">
        <f t="shared" si="52"/>
        <v>240.8</v>
      </c>
    </row>
    <row r="968" spans="1:17" ht="12.75" customHeight="1">
      <c r="A968" s="18">
        <v>10</v>
      </c>
      <c r="B968" s="212" t="s">
        <v>229</v>
      </c>
      <c r="C968" s="183">
        <v>4715</v>
      </c>
      <c r="D968" s="183">
        <v>4589</v>
      </c>
      <c r="E968" s="183">
        <f t="shared" si="49"/>
        <v>-126</v>
      </c>
      <c r="F968" s="186"/>
      <c r="G968" s="42"/>
      <c r="J968" s="10">
        <v>1335</v>
      </c>
      <c r="K968" s="10">
        <v>1267</v>
      </c>
      <c r="L968" s="10">
        <v>3380</v>
      </c>
      <c r="M968" s="10">
        <v>3322</v>
      </c>
      <c r="N968" s="10">
        <f t="shared" si="50"/>
        <v>4715</v>
      </c>
      <c r="O968" s="10">
        <f t="shared" si="51"/>
        <v>4589</v>
      </c>
      <c r="Q968" s="10">
        <f t="shared" si="52"/>
        <v>471.5</v>
      </c>
    </row>
    <row r="969" spans="1:17" ht="12.75" customHeight="1">
      <c r="A969" s="18">
        <v>11</v>
      </c>
      <c r="B969" s="212" t="s">
        <v>230</v>
      </c>
      <c r="C969" s="183">
        <v>7071</v>
      </c>
      <c r="D969" s="183">
        <v>6882</v>
      </c>
      <c r="E969" s="183">
        <f t="shared" si="49"/>
        <v>-189</v>
      </c>
      <c r="F969" s="186"/>
      <c r="G969" s="42"/>
      <c r="J969" s="10">
        <v>2002</v>
      </c>
      <c r="K969" s="10">
        <v>1900</v>
      </c>
      <c r="L969" s="10">
        <v>5069</v>
      </c>
      <c r="M969" s="10">
        <v>4982</v>
      </c>
      <c r="N969" s="10">
        <f t="shared" si="50"/>
        <v>7071</v>
      </c>
      <c r="O969" s="10">
        <f t="shared" si="51"/>
        <v>6882</v>
      </c>
      <c r="Q969" s="10">
        <f t="shared" si="52"/>
        <v>707.1</v>
      </c>
    </row>
    <row r="970" spans="1:17" ht="12.75" customHeight="1">
      <c r="A970" s="18">
        <v>12</v>
      </c>
      <c r="B970" s="212" t="s">
        <v>231</v>
      </c>
      <c r="C970" s="183">
        <v>9360</v>
      </c>
      <c r="D970" s="183">
        <v>9110</v>
      </c>
      <c r="E970" s="183">
        <f t="shared" si="49"/>
        <v>-250</v>
      </c>
      <c r="F970" s="186"/>
      <c r="G970" s="42"/>
      <c r="J970" s="10">
        <v>2650</v>
      </c>
      <c r="K970" s="10">
        <v>2515</v>
      </c>
      <c r="L970" s="10">
        <v>6710</v>
      </c>
      <c r="M970" s="10">
        <v>6595</v>
      </c>
      <c r="N970" s="10">
        <f t="shared" si="50"/>
        <v>9360</v>
      </c>
      <c r="O970" s="10">
        <f t="shared" si="51"/>
        <v>9110</v>
      </c>
      <c r="Q970" s="10">
        <f t="shared" si="52"/>
        <v>936</v>
      </c>
    </row>
    <row r="971" spans="1:17" ht="12.75" customHeight="1">
      <c r="A971" s="18">
        <v>13</v>
      </c>
      <c r="B971" s="212" t="s">
        <v>232</v>
      </c>
      <c r="C971" s="183">
        <v>6996</v>
      </c>
      <c r="D971" s="183">
        <v>6809</v>
      </c>
      <c r="E971" s="183">
        <f t="shared" si="49"/>
        <v>-187</v>
      </c>
      <c r="F971" s="186"/>
      <c r="G971" s="42"/>
      <c r="J971" s="10">
        <v>1981</v>
      </c>
      <c r="K971" s="10">
        <v>1880</v>
      </c>
      <c r="L971" s="10">
        <v>5015</v>
      </c>
      <c r="M971" s="10">
        <v>4929</v>
      </c>
      <c r="N971" s="10">
        <f t="shared" si="50"/>
        <v>6996</v>
      </c>
      <c r="O971" s="10">
        <f t="shared" si="51"/>
        <v>6809</v>
      </c>
      <c r="Q971" s="10">
        <f t="shared" si="52"/>
        <v>699.6</v>
      </c>
    </row>
    <row r="972" spans="1:17" ht="12.75" customHeight="1">
      <c r="A972" s="18">
        <v>14</v>
      </c>
      <c r="B972" s="212" t="s">
        <v>233</v>
      </c>
      <c r="C972" s="183">
        <v>5793</v>
      </c>
      <c r="D972" s="183">
        <v>5638</v>
      </c>
      <c r="E972" s="183">
        <f t="shared" si="49"/>
        <v>-155</v>
      </c>
      <c r="F972" s="186"/>
      <c r="G972" s="42"/>
      <c r="J972" s="10">
        <v>1640</v>
      </c>
      <c r="K972" s="10">
        <v>1556</v>
      </c>
      <c r="L972" s="10">
        <v>4153</v>
      </c>
      <c r="M972" s="10">
        <v>4082</v>
      </c>
      <c r="N972" s="10">
        <f t="shared" si="50"/>
        <v>5793</v>
      </c>
      <c r="O972" s="10">
        <f t="shared" si="51"/>
        <v>5638</v>
      </c>
      <c r="Q972" s="10">
        <f t="shared" si="52"/>
        <v>579.3000000000001</v>
      </c>
    </row>
    <row r="973" spans="1:17" ht="12.75" customHeight="1">
      <c r="A973" s="18">
        <v>15</v>
      </c>
      <c r="B973" s="212" t="s">
        <v>234</v>
      </c>
      <c r="C973" s="183">
        <v>9928</v>
      </c>
      <c r="D973" s="183">
        <v>9663</v>
      </c>
      <c r="E973" s="183">
        <f t="shared" si="49"/>
        <v>-265</v>
      </c>
      <c r="F973" s="186"/>
      <c r="G973" s="42"/>
      <c r="J973" s="10">
        <v>2811</v>
      </c>
      <c r="K973" s="10">
        <v>2668</v>
      </c>
      <c r="L973" s="10">
        <v>7117</v>
      </c>
      <c r="M973" s="10">
        <v>6995</v>
      </c>
      <c r="N973" s="10">
        <f t="shared" si="50"/>
        <v>9928</v>
      </c>
      <c r="O973" s="10">
        <f t="shared" si="51"/>
        <v>9663</v>
      </c>
      <c r="Q973" s="10">
        <f t="shared" si="52"/>
        <v>992.8000000000001</v>
      </c>
    </row>
    <row r="974" spans="1:17" ht="12.75" customHeight="1">
      <c r="A974" s="18">
        <v>16</v>
      </c>
      <c r="B974" s="212" t="s">
        <v>235</v>
      </c>
      <c r="C974" s="183">
        <v>7523</v>
      </c>
      <c r="D974" s="183">
        <v>7322</v>
      </c>
      <c r="E974" s="183">
        <f t="shared" si="49"/>
        <v>-201</v>
      </c>
      <c r="F974" s="186"/>
      <c r="G974" s="42"/>
      <c r="J974" s="10">
        <v>2130</v>
      </c>
      <c r="K974" s="10">
        <v>2021</v>
      </c>
      <c r="L974" s="10">
        <v>5393</v>
      </c>
      <c r="M974" s="10">
        <v>5301</v>
      </c>
      <c r="N974" s="10">
        <f t="shared" si="50"/>
        <v>7523</v>
      </c>
      <c r="O974" s="10">
        <f t="shared" si="51"/>
        <v>7322</v>
      </c>
      <c r="Q974" s="10">
        <f t="shared" si="52"/>
        <v>752.3000000000001</v>
      </c>
    </row>
    <row r="975" spans="1:17" ht="12.75" customHeight="1">
      <c r="A975" s="18">
        <v>17</v>
      </c>
      <c r="B975" s="212" t="s">
        <v>236</v>
      </c>
      <c r="C975" s="183">
        <v>1685</v>
      </c>
      <c r="D975" s="183">
        <v>1640</v>
      </c>
      <c r="E975" s="183">
        <f t="shared" si="49"/>
        <v>-45</v>
      </c>
      <c r="F975" s="186"/>
      <c r="G975" s="42"/>
      <c r="J975" s="10">
        <v>477</v>
      </c>
      <c r="K975" s="10">
        <v>453</v>
      </c>
      <c r="L975" s="10">
        <v>1208</v>
      </c>
      <c r="M975" s="10">
        <v>1187</v>
      </c>
      <c r="N975" s="10">
        <f t="shared" si="50"/>
        <v>1685</v>
      </c>
      <c r="O975" s="10">
        <f t="shared" si="51"/>
        <v>1640</v>
      </c>
      <c r="Q975" s="10">
        <f t="shared" si="52"/>
        <v>168.5</v>
      </c>
    </row>
    <row r="976" spans="1:17" ht="12.75" customHeight="1">
      <c r="A976" s="18">
        <v>18</v>
      </c>
      <c r="B976" s="212" t="s">
        <v>237</v>
      </c>
      <c r="C976" s="183">
        <v>6641</v>
      </c>
      <c r="D976" s="183">
        <v>6462</v>
      </c>
      <c r="E976" s="183">
        <f t="shared" si="49"/>
        <v>-179</v>
      </c>
      <c r="F976" s="186"/>
      <c r="G976" s="42"/>
      <c r="H976" s="10" t="s">
        <v>12</v>
      </c>
      <c r="J976" s="10">
        <v>1882</v>
      </c>
      <c r="K976" s="10">
        <v>1784</v>
      </c>
      <c r="L976" s="10">
        <v>4759</v>
      </c>
      <c r="M976" s="10">
        <v>4678</v>
      </c>
      <c r="N976" s="10">
        <f t="shared" si="50"/>
        <v>6641</v>
      </c>
      <c r="O976" s="10">
        <f t="shared" si="51"/>
        <v>6462</v>
      </c>
      <c r="Q976" s="10">
        <f t="shared" si="52"/>
        <v>664.1</v>
      </c>
    </row>
    <row r="977" spans="1:17" ht="12.75" customHeight="1">
      <c r="A977" s="18">
        <v>19</v>
      </c>
      <c r="B977" s="212" t="s">
        <v>238</v>
      </c>
      <c r="C977" s="183">
        <v>12145</v>
      </c>
      <c r="D977" s="183">
        <v>11821</v>
      </c>
      <c r="E977" s="183">
        <f t="shared" si="49"/>
        <v>-324</v>
      </c>
      <c r="F977" s="186"/>
      <c r="G977" s="42"/>
      <c r="J977" s="10">
        <v>3439</v>
      </c>
      <c r="K977" s="10">
        <v>3264</v>
      </c>
      <c r="L977" s="10">
        <v>8706</v>
      </c>
      <c r="M977" s="10">
        <v>8557</v>
      </c>
      <c r="N977" s="10">
        <f t="shared" si="50"/>
        <v>12145</v>
      </c>
      <c r="O977" s="10">
        <f t="shared" si="51"/>
        <v>11821</v>
      </c>
      <c r="Q977" s="10">
        <f t="shared" si="52"/>
        <v>1214.5</v>
      </c>
    </row>
    <row r="978" spans="1:17" ht="12.75" customHeight="1">
      <c r="A978" s="18">
        <v>20</v>
      </c>
      <c r="B978" s="212" t="s">
        <v>239</v>
      </c>
      <c r="C978" s="183">
        <v>8106</v>
      </c>
      <c r="D978" s="183">
        <v>7890</v>
      </c>
      <c r="E978" s="183">
        <f t="shared" si="49"/>
        <v>-216</v>
      </c>
      <c r="F978" s="186"/>
      <c r="G978" s="42"/>
      <c r="J978" s="10">
        <v>2295</v>
      </c>
      <c r="K978" s="10">
        <v>2178</v>
      </c>
      <c r="L978" s="10">
        <v>5811</v>
      </c>
      <c r="M978" s="10">
        <v>5712</v>
      </c>
      <c r="N978" s="10">
        <f t="shared" si="50"/>
        <v>8106</v>
      </c>
      <c r="O978" s="10">
        <f t="shared" si="51"/>
        <v>7890</v>
      </c>
      <c r="Q978" s="10">
        <f t="shared" si="52"/>
        <v>810.6</v>
      </c>
    </row>
    <row r="979" spans="1:17" ht="12.75" customHeight="1">
      <c r="A979" s="18">
        <v>21</v>
      </c>
      <c r="B979" s="212" t="s">
        <v>240</v>
      </c>
      <c r="C979" s="183">
        <v>8490</v>
      </c>
      <c r="D979" s="183">
        <v>8263</v>
      </c>
      <c r="E979" s="183">
        <f t="shared" si="49"/>
        <v>-227</v>
      </c>
      <c r="F979" s="186"/>
      <c r="G979" s="42" t="s">
        <v>12</v>
      </c>
      <c r="J979" s="10">
        <v>2404</v>
      </c>
      <c r="K979" s="10">
        <v>2281</v>
      </c>
      <c r="L979" s="10">
        <v>6086</v>
      </c>
      <c r="M979" s="10">
        <v>5982</v>
      </c>
      <c r="N979" s="10">
        <f t="shared" si="50"/>
        <v>8490</v>
      </c>
      <c r="O979" s="10">
        <f t="shared" si="51"/>
        <v>8263</v>
      </c>
      <c r="Q979" s="10">
        <f t="shared" si="52"/>
        <v>849</v>
      </c>
    </row>
    <row r="980" spans="1:17" ht="12.75" customHeight="1">
      <c r="A980" s="18">
        <v>22</v>
      </c>
      <c r="B980" s="212" t="s">
        <v>241</v>
      </c>
      <c r="C980" s="183">
        <v>11284</v>
      </c>
      <c r="D980" s="183">
        <v>10983</v>
      </c>
      <c r="E980" s="183">
        <f t="shared" si="49"/>
        <v>-301</v>
      </c>
      <c r="F980" s="186"/>
      <c r="G980" s="42"/>
      <c r="J980" s="10">
        <v>3195</v>
      </c>
      <c r="K980" s="10">
        <v>3032</v>
      </c>
      <c r="L980" s="10">
        <v>8089</v>
      </c>
      <c r="M980" s="10">
        <v>7951</v>
      </c>
      <c r="N980" s="10">
        <f t="shared" si="50"/>
        <v>11284</v>
      </c>
      <c r="O980" s="10">
        <f t="shared" si="51"/>
        <v>10983</v>
      </c>
      <c r="Q980" s="10">
        <f t="shared" si="52"/>
        <v>1128.4</v>
      </c>
    </row>
    <row r="981" spans="1:17" ht="12.75" customHeight="1">
      <c r="A981" s="18">
        <v>23</v>
      </c>
      <c r="B981" s="212" t="s">
        <v>242</v>
      </c>
      <c r="C981" s="183">
        <v>9519</v>
      </c>
      <c r="D981" s="183">
        <v>9265</v>
      </c>
      <c r="E981" s="183">
        <f t="shared" si="49"/>
        <v>-254</v>
      </c>
      <c r="F981" s="186"/>
      <c r="G981" s="42"/>
      <c r="J981" s="10">
        <v>2695</v>
      </c>
      <c r="K981" s="10">
        <v>2558</v>
      </c>
      <c r="L981" s="10">
        <v>6824</v>
      </c>
      <c r="M981" s="10">
        <v>6707</v>
      </c>
      <c r="N981" s="10">
        <f t="shared" si="50"/>
        <v>9519</v>
      </c>
      <c r="O981" s="10">
        <f t="shared" si="51"/>
        <v>9265</v>
      </c>
      <c r="Q981" s="10">
        <f t="shared" si="52"/>
        <v>951.9000000000001</v>
      </c>
    </row>
    <row r="982" spans="1:17" ht="12.75" customHeight="1">
      <c r="A982" s="18">
        <v>24</v>
      </c>
      <c r="B982" s="212" t="s">
        <v>243</v>
      </c>
      <c r="C982" s="183">
        <v>8044</v>
      </c>
      <c r="D982" s="183">
        <v>7829</v>
      </c>
      <c r="E982" s="183">
        <f t="shared" si="49"/>
        <v>-215</v>
      </c>
      <c r="F982" s="186"/>
      <c r="G982" s="42"/>
      <c r="J982" s="10">
        <v>2278</v>
      </c>
      <c r="K982" s="10">
        <v>2162</v>
      </c>
      <c r="L982" s="10">
        <v>5766</v>
      </c>
      <c r="M982" s="10">
        <v>5667</v>
      </c>
      <c r="N982" s="10">
        <f t="shared" si="50"/>
        <v>8044</v>
      </c>
      <c r="O982" s="10">
        <f t="shared" si="51"/>
        <v>7829</v>
      </c>
      <c r="Q982" s="10">
        <f t="shared" si="52"/>
        <v>804.4000000000001</v>
      </c>
    </row>
    <row r="983" spans="1:17" ht="12.75" customHeight="1">
      <c r="A983" s="18">
        <v>25</v>
      </c>
      <c r="B983" s="212" t="s">
        <v>244</v>
      </c>
      <c r="C983" s="183">
        <v>6169</v>
      </c>
      <c r="D983" s="183">
        <v>6004</v>
      </c>
      <c r="E983" s="183">
        <f t="shared" si="49"/>
        <v>-165</v>
      </c>
      <c r="F983" s="186"/>
      <c r="G983" s="42"/>
      <c r="J983" s="10">
        <v>1747</v>
      </c>
      <c r="K983" s="10">
        <v>1658</v>
      </c>
      <c r="L983" s="10">
        <v>4422</v>
      </c>
      <c r="M983" s="10">
        <v>4346</v>
      </c>
      <c r="N983" s="10">
        <f t="shared" si="50"/>
        <v>6169</v>
      </c>
      <c r="O983" s="10">
        <f t="shared" si="51"/>
        <v>6004</v>
      </c>
      <c r="Q983" s="10">
        <f t="shared" si="52"/>
        <v>616.9000000000001</v>
      </c>
    </row>
    <row r="984" spans="1:17" ht="12.75" customHeight="1">
      <c r="A984" s="18">
        <v>26</v>
      </c>
      <c r="B984" s="212" t="s">
        <v>245</v>
      </c>
      <c r="C984" s="183">
        <v>6484</v>
      </c>
      <c r="D984" s="183">
        <v>6311</v>
      </c>
      <c r="E984" s="183">
        <f t="shared" si="49"/>
        <v>-173</v>
      </c>
      <c r="F984" s="186"/>
      <c r="G984" s="42"/>
      <c r="J984" s="10">
        <v>1836</v>
      </c>
      <c r="K984" s="10">
        <v>1742</v>
      </c>
      <c r="L984" s="10">
        <v>4648</v>
      </c>
      <c r="M984" s="10">
        <v>4569</v>
      </c>
      <c r="N984" s="10">
        <f t="shared" si="50"/>
        <v>6484</v>
      </c>
      <c r="O984" s="10">
        <f t="shared" si="51"/>
        <v>6311</v>
      </c>
      <c r="Q984" s="10">
        <f t="shared" si="52"/>
        <v>648.4000000000001</v>
      </c>
    </row>
    <row r="985" spans="1:17" ht="12.75" customHeight="1">
      <c r="A985" s="18">
        <v>27</v>
      </c>
      <c r="B985" s="212" t="s">
        <v>246</v>
      </c>
      <c r="C985" s="183">
        <v>7638</v>
      </c>
      <c r="D985" s="183">
        <v>7434</v>
      </c>
      <c r="E985" s="183">
        <f t="shared" si="49"/>
        <v>-204</v>
      </c>
      <c r="F985" s="186"/>
      <c r="G985" s="42" t="s">
        <v>12</v>
      </c>
      <c r="J985" s="10">
        <v>2163</v>
      </c>
      <c r="K985" s="10">
        <v>2053</v>
      </c>
      <c r="L985" s="10">
        <v>5475</v>
      </c>
      <c r="M985" s="10">
        <v>5381</v>
      </c>
      <c r="N985" s="10">
        <f t="shared" si="50"/>
        <v>7638</v>
      </c>
      <c r="O985" s="10">
        <f t="shared" si="51"/>
        <v>7434</v>
      </c>
      <c r="Q985" s="10">
        <f t="shared" si="52"/>
        <v>763.8000000000001</v>
      </c>
    </row>
    <row r="986" spans="1:17" ht="12.75" customHeight="1">
      <c r="A986" s="18">
        <v>28</v>
      </c>
      <c r="B986" s="212" t="s">
        <v>247</v>
      </c>
      <c r="C986" s="183">
        <v>6206</v>
      </c>
      <c r="D986" s="183">
        <v>6040</v>
      </c>
      <c r="E986" s="183">
        <f t="shared" si="49"/>
        <v>-166</v>
      </c>
      <c r="F986" s="186"/>
      <c r="G986" s="42"/>
      <c r="J986" s="10">
        <v>1757</v>
      </c>
      <c r="K986" s="10">
        <v>1667</v>
      </c>
      <c r="L986" s="10">
        <v>4449</v>
      </c>
      <c r="M986" s="10">
        <v>4373</v>
      </c>
      <c r="N986" s="10">
        <f t="shared" si="50"/>
        <v>6206</v>
      </c>
      <c r="O986" s="10">
        <f t="shared" si="51"/>
        <v>6040</v>
      </c>
      <c r="Q986" s="10">
        <f t="shared" si="52"/>
        <v>620.6</v>
      </c>
    </row>
    <row r="987" spans="1:17" ht="12.75" customHeight="1">
      <c r="A987" s="18">
        <v>29</v>
      </c>
      <c r="B987" s="212" t="s">
        <v>248</v>
      </c>
      <c r="C987" s="183">
        <v>6791</v>
      </c>
      <c r="D987" s="183">
        <v>6610</v>
      </c>
      <c r="E987" s="183">
        <f t="shared" si="49"/>
        <v>-181</v>
      </c>
      <c r="F987" s="186"/>
      <c r="G987" s="42"/>
      <c r="J987" s="10">
        <v>1923</v>
      </c>
      <c r="K987" s="10">
        <v>1825</v>
      </c>
      <c r="L987" s="10">
        <v>4868</v>
      </c>
      <c r="M987" s="10">
        <v>4785</v>
      </c>
      <c r="N987" s="10">
        <f t="shared" si="50"/>
        <v>6791</v>
      </c>
      <c r="O987" s="10">
        <f t="shared" si="51"/>
        <v>6610</v>
      </c>
      <c r="Q987" s="10">
        <f t="shared" si="52"/>
        <v>679.1</v>
      </c>
    </row>
    <row r="988" spans="1:17" ht="12.75" customHeight="1">
      <c r="A988" s="18">
        <v>30</v>
      </c>
      <c r="B988" s="212" t="s">
        <v>249</v>
      </c>
      <c r="C988" s="183">
        <v>5199</v>
      </c>
      <c r="D988" s="183">
        <v>5060</v>
      </c>
      <c r="E988" s="183">
        <f t="shared" si="49"/>
        <v>-139</v>
      </c>
      <c r="F988" s="186"/>
      <c r="G988" s="42"/>
      <c r="J988" s="10">
        <v>1472</v>
      </c>
      <c r="K988" s="10">
        <v>1397</v>
      </c>
      <c r="L988" s="10">
        <v>3727</v>
      </c>
      <c r="M988" s="10">
        <v>3663</v>
      </c>
      <c r="N988" s="10">
        <f t="shared" si="50"/>
        <v>5199</v>
      </c>
      <c r="O988" s="10">
        <f t="shared" si="51"/>
        <v>5060</v>
      </c>
      <c r="Q988" s="10">
        <f t="shared" si="52"/>
        <v>519.9</v>
      </c>
    </row>
    <row r="989" spans="1:17" ht="12.75" customHeight="1">
      <c r="A989" s="18">
        <v>31</v>
      </c>
      <c r="B989" s="212" t="s">
        <v>250</v>
      </c>
      <c r="C989" s="183">
        <v>2033</v>
      </c>
      <c r="D989" s="183">
        <v>1979</v>
      </c>
      <c r="E989" s="183">
        <f t="shared" si="49"/>
        <v>-54</v>
      </c>
      <c r="F989" s="186"/>
      <c r="G989" s="42"/>
      <c r="J989" s="10">
        <v>576</v>
      </c>
      <c r="K989" s="10">
        <v>547</v>
      </c>
      <c r="L989" s="10">
        <v>1457</v>
      </c>
      <c r="M989" s="10">
        <v>1432</v>
      </c>
      <c r="N989" s="10">
        <f t="shared" si="50"/>
        <v>2033</v>
      </c>
      <c r="O989" s="10">
        <f t="shared" si="51"/>
        <v>1979</v>
      </c>
      <c r="Q989" s="10">
        <f t="shared" si="52"/>
        <v>203.3</v>
      </c>
    </row>
    <row r="990" spans="1:17" ht="12.75" customHeight="1">
      <c r="A990" s="18">
        <v>32</v>
      </c>
      <c r="B990" s="212" t="s">
        <v>251</v>
      </c>
      <c r="C990" s="183">
        <v>2499</v>
      </c>
      <c r="D990" s="183">
        <v>2432</v>
      </c>
      <c r="E990" s="183">
        <f t="shared" si="49"/>
        <v>-67</v>
      </c>
      <c r="F990" s="186"/>
      <c r="G990" s="42"/>
      <c r="J990" s="10">
        <v>719</v>
      </c>
      <c r="K990" s="10">
        <v>682</v>
      </c>
      <c r="L990" s="10">
        <v>1780</v>
      </c>
      <c r="M990" s="10">
        <v>1750</v>
      </c>
      <c r="N990" s="10">
        <f t="shared" si="50"/>
        <v>2499</v>
      </c>
      <c r="O990" s="10">
        <f t="shared" si="51"/>
        <v>2432</v>
      </c>
      <c r="Q990" s="10">
        <f t="shared" si="52"/>
        <v>249.9</v>
      </c>
    </row>
    <row r="991" spans="1:17" ht="12.75" customHeight="1">
      <c r="A991" s="18">
        <v>33</v>
      </c>
      <c r="B991" s="212" t="s">
        <v>252</v>
      </c>
      <c r="C991" s="183">
        <v>5146</v>
      </c>
      <c r="D991" s="183">
        <v>5009</v>
      </c>
      <c r="E991" s="183">
        <f t="shared" si="49"/>
        <v>-137</v>
      </c>
      <c r="F991" s="186"/>
      <c r="G991" s="42"/>
      <c r="J991" s="10">
        <v>1457</v>
      </c>
      <c r="K991" s="10">
        <v>1383</v>
      </c>
      <c r="L991" s="10">
        <v>3689</v>
      </c>
      <c r="M991" s="10">
        <v>3626</v>
      </c>
      <c r="N991" s="10">
        <f t="shared" si="50"/>
        <v>5146</v>
      </c>
      <c r="O991" s="10">
        <f t="shared" si="51"/>
        <v>5009</v>
      </c>
      <c r="Q991" s="10">
        <f t="shared" si="52"/>
        <v>514.6</v>
      </c>
    </row>
    <row r="992" spans="1:17" ht="12.75" customHeight="1">
      <c r="A992" s="18">
        <v>34</v>
      </c>
      <c r="B992" s="212" t="s">
        <v>253</v>
      </c>
      <c r="C992" s="183">
        <v>3873</v>
      </c>
      <c r="D992" s="183">
        <v>3770</v>
      </c>
      <c r="E992" s="183">
        <f t="shared" si="49"/>
        <v>-103</v>
      </c>
      <c r="F992" s="186"/>
      <c r="G992" s="42"/>
      <c r="J992" s="10">
        <v>1097</v>
      </c>
      <c r="K992" s="10">
        <v>1041</v>
      </c>
      <c r="L992" s="10">
        <v>2776</v>
      </c>
      <c r="M992" s="10">
        <v>2729</v>
      </c>
      <c r="N992" s="10">
        <f t="shared" si="50"/>
        <v>3873</v>
      </c>
      <c r="O992" s="10">
        <f t="shared" si="51"/>
        <v>3770</v>
      </c>
      <c r="Q992" s="10">
        <f t="shared" si="52"/>
        <v>387.3</v>
      </c>
    </row>
    <row r="993" spans="1:17" ht="12.75" customHeight="1">
      <c r="A993" s="18">
        <v>35</v>
      </c>
      <c r="B993" s="212" t="s">
        <v>254</v>
      </c>
      <c r="C993" s="183">
        <v>5828</v>
      </c>
      <c r="D993" s="183">
        <v>5673</v>
      </c>
      <c r="E993" s="183">
        <f t="shared" si="49"/>
        <v>-155</v>
      </c>
      <c r="F993" s="186"/>
      <c r="G993" s="42"/>
      <c r="J993" s="10">
        <v>1650</v>
      </c>
      <c r="K993" s="10">
        <v>1566</v>
      </c>
      <c r="L993" s="10">
        <v>4178</v>
      </c>
      <c r="M993" s="10">
        <v>4107</v>
      </c>
      <c r="N993" s="10">
        <f t="shared" si="50"/>
        <v>5828</v>
      </c>
      <c r="O993" s="10">
        <f t="shared" si="51"/>
        <v>5673</v>
      </c>
      <c r="Q993" s="10">
        <f t="shared" si="52"/>
        <v>582.8000000000001</v>
      </c>
    </row>
    <row r="994" spans="1:17" ht="12.75" customHeight="1">
      <c r="A994" s="18">
        <v>36</v>
      </c>
      <c r="B994" s="212" t="s">
        <v>255</v>
      </c>
      <c r="C994" s="183">
        <v>4167</v>
      </c>
      <c r="D994" s="183">
        <v>4056</v>
      </c>
      <c r="E994" s="183">
        <f t="shared" si="49"/>
        <v>-111</v>
      </c>
      <c r="F994" s="186"/>
      <c r="G994" s="42"/>
      <c r="J994" s="10">
        <v>1180</v>
      </c>
      <c r="K994" s="10">
        <v>1120</v>
      </c>
      <c r="L994" s="10">
        <v>2987</v>
      </c>
      <c r="M994" s="10">
        <v>2936</v>
      </c>
      <c r="N994" s="10">
        <f t="shared" si="50"/>
        <v>4167</v>
      </c>
      <c r="O994" s="10">
        <f t="shared" si="51"/>
        <v>4056</v>
      </c>
      <c r="Q994" s="10">
        <f t="shared" si="52"/>
        <v>416.70000000000005</v>
      </c>
    </row>
    <row r="995" spans="1:17" ht="12.75" customHeight="1">
      <c r="A995" s="18">
        <v>37</v>
      </c>
      <c r="B995" s="212" t="s">
        <v>256</v>
      </c>
      <c r="C995" s="183">
        <v>6183</v>
      </c>
      <c r="D995" s="183">
        <v>6019</v>
      </c>
      <c r="E995" s="183">
        <f t="shared" si="49"/>
        <v>-164</v>
      </c>
      <c r="F995" s="186"/>
      <c r="G995" s="42"/>
      <c r="J995" s="10">
        <v>1751</v>
      </c>
      <c r="K995" s="10">
        <v>1663</v>
      </c>
      <c r="L995" s="10">
        <v>4432</v>
      </c>
      <c r="M995" s="10">
        <v>4356</v>
      </c>
      <c r="N995" s="10">
        <f t="shared" si="50"/>
        <v>6183</v>
      </c>
      <c r="O995" s="10">
        <f t="shared" si="51"/>
        <v>6019</v>
      </c>
      <c r="Q995" s="10">
        <f t="shared" si="52"/>
        <v>618.3000000000001</v>
      </c>
    </row>
    <row r="996" spans="1:17" ht="12.75" customHeight="1">
      <c r="A996" s="18">
        <v>38</v>
      </c>
      <c r="B996" s="212" t="s">
        <v>257</v>
      </c>
      <c r="C996" s="183">
        <v>5531</v>
      </c>
      <c r="D996" s="183">
        <v>5383</v>
      </c>
      <c r="E996" s="183">
        <f t="shared" si="49"/>
        <v>-148</v>
      </c>
      <c r="F996" s="186"/>
      <c r="G996" s="42"/>
      <c r="J996" s="10">
        <v>1566</v>
      </c>
      <c r="K996" s="10">
        <v>1486</v>
      </c>
      <c r="L996" s="10">
        <v>3965</v>
      </c>
      <c r="M996" s="10">
        <v>3897</v>
      </c>
      <c r="N996" s="10">
        <f t="shared" si="50"/>
        <v>5531</v>
      </c>
      <c r="O996" s="10">
        <f t="shared" si="51"/>
        <v>5383</v>
      </c>
      <c r="Q996" s="10">
        <f t="shared" si="52"/>
        <v>553.1</v>
      </c>
    </row>
    <row r="997" spans="1:17" ht="15" customHeight="1">
      <c r="A997" s="34"/>
      <c r="B997" s="1" t="s">
        <v>27</v>
      </c>
      <c r="C997" s="184">
        <v>245316</v>
      </c>
      <c r="D997" s="184">
        <v>238765</v>
      </c>
      <c r="E997" s="184">
        <f t="shared" si="49"/>
        <v>-6551</v>
      </c>
      <c r="F997" s="187"/>
      <c r="G997" s="38"/>
      <c r="J997" s="10">
        <v>69473</v>
      </c>
      <c r="K997" s="10">
        <v>65931</v>
      </c>
      <c r="L997" s="10">
        <v>175843</v>
      </c>
      <c r="M997" s="10">
        <v>172834</v>
      </c>
      <c r="N997" s="10">
        <f t="shared" si="50"/>
        <v>245316</v>
      </c>
      <c r="O997" s="10">
        <f t="shared" si="51"/>
        <v>238765</v>
      </c>
      <c r="Q997" s="10">
        <f t="shared" si="52"/>
        <v>24531.600000000002</v>
      </c>
    </row>
    <row r="998" spans="1:7" ht="15" customHeight="1">
      <c r="A998" s="40"/>
      <c r="B998" s="2"/>
      <c r="C998" s="180"/>
      <c r="D998" s="181"/>
      <c r="E998" s="181"/>
      <c r="F998" s="181"/>
      <c r="G998" s="38"/>
    </row>
    <row r="999" spans="1:7" ht="15" customHeight="1">
      <c r="A999" s="40"/>
      <c r="B999" s="2"/>
      <c r="C999" s="180"/>
      <c r="D999" s="181"/>
      <c r="E999" s="181"/>
      <c r="F999" s="181"/>
      <c r="G999" s="38"/>
    </row>
    <row r="1000" spans="1:7" ht="13.5" customHeight="1">
      <c r="A1000" s="47" t="s">
        <v>71</v>
      </c>
      <c r="B1000" s="101"/>
      <c r="C1000" s="101"/>
      <c r="D1000" s="102"/>
      <c r="E1000" s="102"/>
      <c r="F1000" s="102"/>
      <c r="G1000" s="102"/>
    </row>
    <row r="1001" spans="1:7" ht="13.5" customHeight="1">
      <c r="A1001" s="47" t="s">
        <v>195</v>
      </c>
      <c r="B1001" s="101"/>
      <c r="C1001" s="101"/>
      <c r="D1001" s="102"/>
      <c r="E1001" s="102"/>
      <c r="F1001" s="102"/>
      <c r="G1001" s="102"/>
    </row>
    <row r="1002" spans="1:7" ht="42" customHeight="1">
      <c r="A1002" s="16" t="s">
        <v>37</v>
      </c>
      <c r="B1002" s="16" t="s">
        <v>38</v>
      </c>
      <c r="C1002" s="16" t="s">
        <v>196</v>
      </c>
      <c r="D1002" s="16" t="s">
        <v>197</v>
      </c>
      <c r="E1002" s="16" t="s">
        <v>72</v>
      </c>
      <c r="F1002" s="16" t="s">
        <v>73</v>
      </c>
      <c r="G1002" s="16" t="s">
        <v>74</v>
      </c>
    </row>
    <row r="1003" spans="1:7" ht="14.25">
      <c r="A1003" s="103">
        <v>1</v>
      </c>
      <c r="B1003" s="103">
        <v>2</v>
      </c>
      <c r="C1003" s="103">
        <v>3</v>
      </c>
      <c r="D1003" s="103">
        <v>4</v>
      </c>
      <c r="E1003" s="103">
        <v>5</v>
      </c>
      <c r="F1003" s="103">
        <v>6</v>
      </c>
      <c r="G1003" s="103">
        <v>7</v>
      </c>
    </row>
    <row r="1004" spans="1:8" ht="12.75" customHeight="1">
      <c r="A1004" s="196">
        <v>1</v>
      </c>
      <c r="B1004" s="212" t="s">
        <v>220</v>
      </c>
      <c r="C1004" s="193">
        <v>1027.1000000000001</v>
      </c>
      <c r="D1004" s="193">
        <v>119.22718652124158</v>
      </c>
      <c r="E1004" s="193">
        <v>907.8980879138999</v>
      </c>
      <c r="F1004" s="193">
        <f>D1004+E1004</f>
        <v>1027.1252744351414</v>
      </c>
      <c r="G1004" s="205">
        <f>F1004/C1004</f>
        <v>1.0000246075699943</v>
      </c>
      <c r="H1004" s="198"/>
    </row>
    <row r="1005" spans="1:8" ht="12.75" customHeight="1">
      <c r="A1005" s="196">
        <v>2</v>
      </c>
      <c r="B1005" s="212" t="s">
        <v>221</v>
      </c>
      <c r="C1005" s="193">
        <v>637.2</v>
      </c>
      <c r="D1005" s="193">
        <v>73.96584010183558</v>
      </c>
      <c r="E1005" s="193">
        <v>563.2465162559995</v>
      </c>
      <c r="F1005" s="193">
        <f aca="true" t="shared" si="53" ref="F1005:F1041">D1005+E1005</f>
        <v>637.2123563578351</v>
      </c>
      <c r="G1005" s="205">
        <f aca="true" t="shared" si="54" ref="G1005:G1041">F1005/C1005</f>
        <v>1.0000193916475755</v>
      </c>
      <c r="H1005" s="198"/>
    </row>
    <row r="1006" spans="1:8" ht="12.75" customHeight="1">
      <c r="A1006" s="196">
        <v>3</v>
      </c>
      <c r="B1006" s="212" t="s">
        <v>222</v>
      </c>
      <c r="C1006" s="193">
        <v>595.5</v>
      </c>
      <c r="D1006" s="193">
        <v>69.1241182758836</v>
      </c>
      <c r="E1006" s="193">
        <v>526.3750798177659</v>
      </c>
      <c r="F1006" s="193">
        <f t="shared" si="53"/>
        <v>595.4991980936495</v>
      </c>
      <c r="G1006" s="205">
        <f t="shared" si="54"/>
        <v>0.9999986533898396</v>
      </c>
      <c r="H1006" s="198"/>
    </row>
    <row r="1007" spans="1:8" ht="12.75" customHeight="1">
      <c r="A1007" s="196">
        <v>4</v>
      </c>
      <c r="B1007" s="212" t="s">
        <v>223</v>
      </c>
      <c r="C1007" s="193">
        <v>413.3</v>
      </c>
      <c r="D1007" s="193">
        <v>47.96596200141615</v>
      </c>
      <c r="E1007" s="193">
        <v>365.2648915245205</v>
      </c>
      <c r="F1007" s="193">
        <f t="shared" si="53"/>
        <v>413.23085352593665</v>
      </c>
      <c r="G1007" s="205">
        <f t="shared" si="54"/>
        <v>0.9998326966511896</v>
      </c>
      <c r="H1007" s="198"/>
    </row>
    <row r="1008" spans="1:8" ht="12.75" customHeight="1">
      <c r="A1008" s="196">
        <v>5</v>
      </c>
      <c r="B1008" s="212" t="s">
        <v>224</v>
      </c>
      <c r="C1008" s="193">
        <v>706.4000000000001</v>
      </c>
      <c r="D1008" s="193">
        <v>81.99301408671955</v>
      </c>
      <c r="E1008" s="193">
        <v>624.3670229704321</v>
      </c>
      <c r="F1008" s="193">
        <f t="shared" si="53"/>
        <v>706.3600370571517</v>
      </c>
      <c r="G1008" s="205">
        <f t="shared" si="54"/>
        <v>0.9999434273175984</v>
      </c>
      <c r="H1008" s="198"/>
    </row>
    <row r="1009" spans="1:8" ht="12.75" customHeight="1">
      <c r="A1009" s="196">
        <v>6</v>
      </c>
      <c r="B1009" s="212" t="s">
        <v>225</v>
      </c>
      <c r="C1009" s="193">
        <v>439.1</v>
      </c>
      <c r="D1009" s="193">
        <v>50.97307847613534</v>
      </c>
      <c r="E1009" s="193">
        <v>388.1521589797292</v>
      </c>
      <c r="F1009" s="193">
        <f t="shared" si="53"/>
        <v>439.1252374558646</v>
      </c>
      <c r="G1009" s="205">
        <f t="shared" si="54"/>
        <v>1.0000574754175917</v>
      </c>
      <c r="H1009" s="198"/>
    </row>
    <row r="1010" spans="1:8" ht="12.75" customHeight="1">
      <c r="A1010" s="196">
        <v>7</v>
      </c>
      <c r="B1010" s="212" t="s">
        <v>226</v>
      </c>
      <c r="C1010" s="193">
        <v>1109.4</v>
      </c>
      <c r="D1010" s="193">
        <v>128.77958693377178</v>
      </c>
      <c r="E1010" s="193">
        <v>980.6420915772939</v>
      </c>
      <c r="F1010" s="193">
        <f t="shared" si="53"/>
        <v>1109.4216785110657</v>
      </c>
      <c r="G1010" s="205">
        <f t="shared" si="54"/>
        <v>1.0000195407527182</v>
      </c>
      <c r="H1010" s="198"/>
    </row>
    <row r="1011" spans="1:8" ht="12.75" customHeight="1">
      <c r="A1011" s="196">
        <v>8</v>
      </c>
      <c r="B1011" s="212" t="s">
        <v>227</v>
      </c>
      <c r="C1011" s="193">
        <v>258.1</v>
      </c>
      <c r="D1011" s="193">
        <v>29.96075560045073</v>
      </c>
      <c r="E1011" s="193">
        <v>228.13397867543887</v>
      </c>
      <c r="F1011" s="193">
        <f t="shared" si="53"/>
        <v>258.0947342758896</v>
      </c>
      <c r="G1011" s="205">
        <f t="shared" si="54"/>
        <v>0.99997959812433</v>
      </c>
      <c r="H1011" s="198"/>
    </row>
    <row r="1012" spans="1:8" ht="12.75" customHeight="1">
      <c r="A1012" s="196">
        <v>9</v>
      </c>
      <c r="B1012" s="212" t="s">
        <v>228</v>
      </c>
      <c r="C1012" s="193">
        <v>240.8</v>
      </c>
      <c r="D1012" s="193">
        <v>27.943858500739374</v>
      </c>
      <c r="E1012" s="193">
        <v>212.78479970622016</v>
      </c>
      <c r="F1012" s="193">
        <f t="shared" si="53"/>
        <v>240.72865820695952</v>
      </c>
      <c r="G1012" s="205">
        <f t="shared" si="54"/>
        <v>0.9997037300953469</v>
      </c>
      <c r="H1012" s="198"/>
    </row>
    <row r="1013" spans="1:8" ht="12.75" customHeight="1">
      <c r="A1013" s="196">
        <v>10</v>
      </c>
      <c r="B1013" s="212" t="s">
        <v>229</v>
      </c>
      <c r="C1013" s="193">
        <v>471.5</v>
      </c>
      <c r="D1013" s="193">
        <v>54.729996037401435</v>
      </c>
      <c r="E1013" s="193">
        <v>416.7596397161384</v>
      </c>
      <c r="F1013" s="193">
        <f t="shared" si="53"/>
        <v>471.4896357535398</v>
      </c>
      <c r="G1013" s="205">
        <f t="shared" si="54"/>
        <v>0.9999780185653018</v>
      </c>
      <c r="H1013" s="198"/>
    </row>
    <row r="1014" spans="1:8" ht="12.75" customHeight="1">
      <c r="A1014" s="196">
        <v>11</v>
      </c>
      <c r="B1014" s="212" t="s">
        <v>230</v>
      </c>
      <c r="C1014" s="193">
        <v>707.1</v>
      </c>
      <c r="D1014" s="193">
        <v>82.07676488125429</v>
      </c>
      <c r="E1014" s="193">
        <v>625.0029585755883</v>
      </c>
      <c r="F1014" s="193">
        <f t="shared" si="53"/>
        <v>707.0797234568427</v>
      </c>
      <c r="G1014" s="205">
        <f t="shared" si="54"/>
        <v>0.9999713243626681</v>
      </c>
      <c r="H1014" s="198"/>
    </row>
    <row r="1015" spans="1:8" ht="12.75" customHeight="1">
      <c r="A1015" s="196">
        <v>12</v>
      </c>
      <c r="B1015" s="212" t="s">
        <v>231</v>
      </c>
      <c r="C1015" s="193">
        <v>936</v>
      </c>
      <c r="D1015" s="193">
        <v>108.64810838400786</v>
      </c>
      <c r="E1015" s="193">
        <v>827.3429937672772</v>
      </c>
      <c r="F1015" s="193">
        <f t="shared" si="53"/>
        <v>935.9911021512851</v>
      </c>
      <c r="G1015" s="205">
        <f t="shared" si="54"/>
        <v>0.9999904937513729</v>
      </c>
      <c r="H1015" s="198"/>
    </row>
    <row r="1016" spans="1:8" ht="12.75" customHeight="1">
      <c r="A1016" s="196">
        <v>13</v>
      </c>
      <c r="B1016" s="212" t="s">
        <v>232</v>
      </c>
      <c r="C1016" s="193">
        <v>699.6</v>
      </c>
      <c r="D1016" s="193">
        <v>81.20675465047694</v>
      </c>
      <c r="E1016" s="193">
        <v>618.373807691993</v>
      </c>
      <c r="F1016" s="193">
        <f t="shared" si="53"/>
        <v>699.5805623424699</v>
      </c>
      <c r="G1016" s="205">
        <f t="shared" si="54"/>
        <v>0.9999722160412662</v>
      </c>
      <c r="H1016" s="198"/>
    </row>
    <row r="1017" spans="1:8" ht="12.75" customHeight="1">
      <c r="A1017" s="196">
        <v>14</v>
      </c>
      <c r="B1017" s="212" t="s">
        <v>233</v>
      </c>
      <c r="C1017" s="193">
        <v>579.3000000000001</v>
      </c>
      <c r="D1017" s="193">
        <v>67.23826441554601</v>
      </c>
      <c r="E1017" s="193">
        <v>512.0247700616204</v>
      </c>
      <c r="F1017" s="193">
        <f t="shared" si="53"/>
        <v>579.2630344771665</v>
      </c>
      <c r="G1017" s="205">
        <f t="shared" si="54"/>
        <v>0.999936189327061</v>
      </c>
      <c r="H1017" s="198"/>
    </row>
    <row r="1018" spans="1:8" ht="12.75" customHeight="1">
      <c r="A1018" s="196">
        <v>15</v>
      </c>
      <c r="B1018" s="212" t="s">
        <v>234</v>
      </c>
      <c r="C1018" s="193">
        <v>992.8000000000001</v>
      </c>
      <c r="D1018" s="193">
        <v>115.24464083092366</v>
      </c>
      <c r="E1018" s="193">
        <v>877.5658707485832</v>
      </c>
      <c r="F1018" s="193">
        <f t="shared" si="53"/>
        <v>992.8105115795069</v>
      </c>
      <c r="G1018" s="205">
        <f t="shared" si="54"/>
        <v>1.0000105878117513</v>
      </c>
      <c r="H1018" s="198"/>
    </row>
    <row r="1019" spans="1:8" ht="12.75" customHeight="1">
      <c r="A1019" s="196">
        <v>16</v>
      </c>
      <c r="B1019" s="212" t="s">
        <v>235</v>
      </c>
      <c r="C1019" s="193">
        <v>752.3000000000001</v>
      </c>
      <c r="D1019" s="193">
        <v>87.32245052047091</v>
      </c>
      <c r="E1019" s="193">
        <v>664.9609342637199</v>
      </c>
      <c r="F1019" s="193">
        <f t="shared" si="53"/>
        <v>752.2833847841907</v>
      </c>
      <c r="G1019" s="205">
        <f t="shared" si="54"/>
        <v>0.9999779141089866</v>
      </c>
      <c r="H1019" s="198"/>
    </row>
    <row r="1020" spans="1:8" ht="12.75" customHeight="1">
      <c r="A1020" s="196">
        <v>17</v>
      </c>
      <c r="B1020" s="212" t="s">
        <v>236</v>
      </c>
      <c r="C1020" s="193">
        <v>168.5</v>
      </c>
      <c r="D1020" s="193">
        <v>19.560013147429807</v>
      </c>
      <c r="E1020" s="193">
        <v>148.9406873498066</v>
      </c>
      <c r="F1020" s="193">
        <f t="shared" si="53"/>
        <v>168.5007004972364</v>
      </c>
      <c r="G1020" s="205">
        <f t="shared" si="54"/>
        <v>1.0000041572536285</v>
      </c>
      <c r="H1020" s="198"/>
    </row>
    <row r="1021" spans="1:8" s="229" customFormat="1" ht="12.75" customHeight="1">
      <c r="A1021" s="196">
        <v>18</v>
      </c>
      <c r="B1021" s="212" t="s">
        <v>237</v>
      </c>
      <c r="C1021" s="193">
        <v>664.1</v>
      </c>
      <c r="D1021" s="193">
        <v>77.06754146623283</v>
      </c>
      <c r="E1021" s="193">
        <v>586.8596509270426</v>
      </c>
      <c r="F1021" s="193">
        <f t="shared" si="53"/>
        <v>663.9271923932754</v>
      </c>
      <c r="G1021" s="205">
        <f t="shared" si="54"/>
        <v>0.9997397867689736</v>
      </c>
      <c r="H1021" s="198"/>
    </row>
    <row r="1022" spans="1:8" ht="12.75" customHeight="1">
      <c r="A1022" s="196">
        <v>19</v>
      </c>
      <c r="B1022" s="212" t="s">
        <v>238</v>
      </c>
      <c r="C1022" s="193">
        <v>1214.5</v>
      </c>
      <c r="D1022" s="193">
        <v>140.98243245259553</v>
      </c>
      <c r="E1022" s="193">
        <v>1073.5497570539158</v>
      </c>
      <c r="F1022" s="193">
        <f t="shared" si="53"/>
        <v>1214.5321895065113</v>
      </c>
      <c r="G1022" s="205">
        <f t="shared" si="54"/>
        <v>1.0000265043281278</v>
      </c>
      <c r="H1022" s="198"/>
    </row>
    <row r="1023" spans="1:8" ht="12.75" customHeight="1">
      <c r="A1023" s="196">
        <v>20</v>
      </c>
      <c r="B1023" s="212" t="s">
        <v>239</v>
      </c>
      <c r="C1023" s="193">
        <v>810.6</v>
      </c>
      <c r="D1023" s="193">
        <v>94.09731865159952</v>
      </c>
      <c r="E1023" s="193">
        <v>716.5456140660162</v>
      </c>
      <c r="F1023" s="193">
        <f t="shared" si="53"/>
        <v>810.6429327176157</v>
      </c>
      <c r="G1023" s="205">
        <f t="shared" si="54"/>
        <v>1.0000529641223979</v>
      </c>
      <c r="H1023" s="198"/>
    </row>
    <row r="1024" spans="1:8" ht="12.75" customHeight="1">
      <c r="A1024" s="196">
        <v>21</v>
      </c>
      <c r="B1024" s="212" t="s">
        <v>240</v>
      </c>
      <c r="C1024" s="193">
        <v>849</v>
      </c>
      <c r="D1024" s="193">
        <v>98.54591075943017</v>
      </c>
      <c r="E1024" s="193">
        <v>750.42044286503</v>
      </c>
      <c r="F1024" s="193">
        <f t="shared" si="53"/>
        <v>848.9663536244602</v>
      </c>
      <c r="G1024" s="205">
        <f t="shared" si="54"/>
        <v>0.9999603694045468</v>
      </c>
      <c r="H1024" s="198"/>
    </row>
    <row r="1025" spans="1:8" ht="12.75" customHeight="1">
      <c r="A1025" s="196">
        <v>22</v>
      </c>
      <c r="B1025" s="212" t="s">
        <v>241</v>
      </c>
      <c r="C1025" s="193">
        <v>1128.4</v>
      </c>
      <c r="D1025" s="193">
        <v>130.98565381283925</v>
      </c>
      <c r="E1025" s="193">
        <v>997.4430049781814</v>
      </c>
      <c r="F1025" s="193">
        <f t="shared" si="53"/>
        <v>1128.4286587910206</v>
      </c>
      <c r="G1025" s="205">
        <f t="shared" si="54"/>
        <v>1.000025397723343</v>
      </c>
      <c r="H1025" s="198"/>
    </row>
    <row r="1026" spans="1:8" ht="12.75" customHeight="1">
      <c r="A1026" s="196">
        <v>23</v>
      </c>
      <c r="B1026" s="212" t="s">
        <v>242</v>
      </c>
      <c r="C1026" s="193">
        <v>951.9000000000001</v>
      </c>
      <c r="D1026" s="193">
        <v>110.49750389464972</v>
      </c>
      <c r="E1026" s="193">
        <v>841.420301526184</v>
      </c>
      <c r="F1026" s="193">
        <f t="shared" si="53"/>
        <v>951.9178054208337</v>
      </c>
      <c r="G1026" s="205">
        <f t="shared" si="54"/>
        <v>1.0000187051379699</v>
      </c>
      <c r="H1026" s="198"/>
    </row>
    <row r="1027" spans="1:8" ht="12.75" customHeight="1">
      <c r="A1027" s="196">
        <v>24</v>
      </c>
      <c r="B1027" s="212" t="s">
        <v>243</v>
      </c>
      <c r="C1027" s="193">
        <v>804.4000000000001</v>
      </c>
      <c r="D1027" s="193">
        <v>93.373141819605</v>
      </c>
      <c r="E1027" s="193">
        <v>711.008471171376</v>
      </c>
      <c r="F1027" s="193">
        <f t="shared" si="53"/>
        <v>804.381612990981</v>
      </c>
      <c r="G1027" s="205">
        <f t="shared" si="54"/>
        <v>0.9999771419579574</v>
      </c>
      <c r="H1027" s="198"/>
    </row>
    <row r="1028" spans="1:8" ht="12.75" customHeight="1">
      <c r="A1028" s="196">
        <v>25</v>
      </c>
      <c r="B1028" s="212" t="s">
        <v>244</v>
      </c>
      <c r="C1028" s="193">
        <v>616.9000000000001</v>
      </c>
      <c r="D1028" s="193">
        <v>71.6070617931077</v>
      </c>
      <c r="E1028" s="193">
        <v>545.2668704206818</v>
      </c>
      <c r="F1028" s="193">
        <f t="shared" si="53"/>
        <v>616.8739322137895</v>
      </c>
      <c r="G1028" s="205">
        <f t="shared" si="54"/>
        <v>0.9999577439030466</v>
      </c>
      <c r="H1028" s="198"/>
    </row>
    <row r="1029" spans="1:8" ht="12.75" customHeight="1">
      <c r="A1029" s="196">
        <v>26</v>
      </c>
      <c r="B1029" s="212" t="s">
        <v>245</v>
      </c>
      <c r="C1029" s="193">
        <v>648.4000000000001</v>
      </c>
      <c r="D1029" s="193">
        <v>75.26543840042999</v>
      </c>
      <c r="E1029" s="193">
        <v>573.1452767760532</v>
      </c>
      <c r="F1029" s="193">
        <f t="shared" si="53"/>
        <v>648.4107151764831</v>
      </c>
      <c r="G1029" s="205">
        <f t="shared" si="54"/>
        <v>1.0000165255652114</v>
      </c>
      <c r="H1029" s="198"/>
    </row>
    <row r="1030" spans="1:8" ht="12.75" customHeight="1">
      <c r="A1030" s="196">
        <v>27</v>
      </c>
      <c r="B1030" s="212" t="s">
        <v>246</v>
      </c>
      <c r="C1030" s="193">
        <v>763.8000000000001</v>
      </c>
      <c r="D1030" s="193">
        <v>88.66246323302678</v>
      </c>
      <c r="E1030" s="193">
        <v>675.1359039462156</v>
      </c>
      <c r="F1030" s="193">
        <f t="shared" si="53"/>
        <v>763.7983671792424</v>
      </c>
      <c r="G1030" s="205">
        <f t="shared" si="54"/>
        <v>0.9999978622404325</v>
      </c>
      <c r="H1030" s="198"/>
    </row>
    <row r="1031" spans="1:8" ht="12.75" customHeight="1">
      <c r="A1031" s="196">
        <v>28</v>
      </c>
      <c r="B1031" s="212" t="s">
        <v>247</v>
      </c>
      <c r="C1031" s="193">
        <v>620.6</v>
      </c>
      <c r="D1031" s="193">
        <v>72.03269379665898</v>
      </c>
      <c r="E1031" s="193">
        <v>548.5332728919368</v>
      </c>
      <c r="F1031" s="193">
        <f aca="true" t="shared" si="55" ref="F1031:F1036">D1031+E1031</f>
        <v>620.5659666885958</v>
      </c>
      <c r="G1031" s="205">
        <f aca="true" t="shared" si="56" ref="G1031:G1036">F1031/C1031</f>
        <v>0.9999451606326069</v>
      </c>
      <c r="H1031" s="198"/>
    </row>
    <row r="1032" spans="1:8" ht="12.75" customHeight="1">
      <c r="A1032" s="196">
        <v>29</v>
      </c>
      <c r="B1032" s="212" t="s">
        <v>248</v>
      </c>
      <c r="C1032" s="193">
        <v>679.1</v>
      </c>
      <c r="D1032" s="193">
        <v>78.83318618233997</v>
      </c>
      <c r="E1032" s="193">
        <v>600.3010230807934</v>
      </c>
      <c r="F1032" s="193">
        <f t="shared" si="55"/>
        <v>679.1342092631334</v>
      </c>
      <c r="G1032" s="205">
        <f t="shared" si="56"/>
        <v>1.0000503744119178</v>
      </c>
      <c r="H1032" s="198"/>
    </row>
    <row r="1033" spans="1:8" ht="12.75" customHeight="1">
      <c r="A1033" s="196">
        <v>30</v>
      </c>
      <c r="B1033" s="212" t="s">
        <v>249</v>
      </c>
      <c r="C1033" s="193">
        <v>519.9</v>
      </c>
      <c r="D1033" s="193">
        <v>60.347143204452735</v>
      </c>
      <c r="E1033" s="193">
        <v>459.5343598221327</v>
      </c>
      <c r="F1033" s="193">
        <f t="shared" si="55"/>
        <v>519.8815030265855</v>
      </c>
      <c r="G1033" s="205">
        <f t="shared" si="56"/>
        <v>0.9999644220553674</v>
      </c>
      <c r="H1033" s="198"/>
    </row>
    <row r="1034" spans="1:8" ht="12.75" customHeight="1">
      <c r="A1034" s="196">
        <v>31</v>
      </c>
      <c r="B1034" s="212" t="s">
        <v>250</v>
      </c>
      <c r="C1034" s="193">
        <v>203.3</v>
      </c>
      <c r="D1034" s="193">
        <v>23.604641441995845</v>
      </c>
      <c r="E1034" s="193">
        <v>179.7289768989225</v>
      </c>
      <c r="F1034" s="193">
        <f t="shared" si="55"/>
        <v>203.33361834091835</v>
      </c>
      <c r="G1034" s="205">
        <f t="shared" si="56"/>
        <v>1.0001653632116003</v>
      </c>
      <c r="H1034" s="198"/>
    </row>
    <row r="1035" spans="1:8" ht="12.75" customHeight="1">
      <c r="A1035" s="196">
        <v>32</v>
      </c>
      <c r="B1035" s="212" t="s">
        <v>251</v>
      </c>
      <c r="C1035" s="193">
        <v>249.9</v>
      </c>
      <c r="D1035" s="193">
        <v>29.046555217796246</v>
      </c>
      <c r="E1035" s="193">
        <v>220.90096383872174</v>
      </c>
      <c r="F1035" s="193">
        <f t="shared" si="55"/>
        <v>249.947519056518</v>
      </c>
      <c r="G1035" s="205">
        <f t="shared" si="56"/>
        <v>1.0001901522869867</v>
      </c>
      <c r="H1035" s="198"/>
    </row>
    <row r="1036" spans="1:8" ht="12.75" customHeight="1">
      <c r="A1036" s="196">
        <v>33</v>
      </c>
      <c r="B1036" s="212" t="s">
        <v>252</v>
      </c>
      <c r="C1036" s="193">
        <v>514.6</v>
      </c>
      <c r="D1036" s="193">
        <v>59.7392194524229</v>
      </c>
      <c r="E1036" s="193">
        <v>454.90294736468394</v>
      </c>
      <c r="F1036" s="193">
        <f t="shared" si="55"/>
        <v>514.6421668171068</v>
      </c>
      <c r="G1036" s="205">
        <f t="shared" si="56"/>
        <v>1.0000819409582333</v>
      </c>
      <c r="H1036" s="198"/>
    </row>
    <row r="1037" spans="1:8" ht="12.75" customHeight="1">
      <c r="A1037" s="196">
        <v>34</v>
      </c>
      <c r="B1037" s="212" t="s">
        <v>253</v>
      </c>
      <c r="C1037" s="193">
        <v>387.3</v>
      </c>
      <c r="D1037" s="193">
        <v>44.96280159096273</v>
      </c>
      <c r="E1037" s="193">
        <v>342.3808312345152</v>
      </c>
      <c r="F1037" s="193">
        <f t="shared" si="53"/>
        <v>387.3436328254779</v>
      </c>
      <c r="G1037" s="205">
        <f t="shared" si="54"/>
        <v>1.0001126589865168</v>
      </c>
      <c r="H1037" s="198"/>
    </row>
    <row r="1038" spans="1:8" ht="12.75" customHeight="1">
      <c r="A1038" s="196">
        <v>35</v>
      </c>
      <c r="B1038" s="212" t="s">
        <v>254</v>
      </c>
      <c r="C1038" s="193">
        <v>582.8000000000001</v>
      </c>
      <c r="D1038" s="193">
        <v>67.65701838821973</v>
      </c>
      <c r="E1038" s="193">
        <v>515.2044480874004</v>
      </c>
      <c r="F1038" s="193">
        <f t="shared" si="53"/>
        <v>582.8614664756201</v>
      </c>
      <c r="G1038" s="205">
        <f t="shared" si="54"/>
        <v>1.0001054675285175</v>
      </c>
      <c r="H1038" s="198"/>
    </row>
    <row r="1039" spans="1:7" ht="12.75" customHeight="1">
      <c r="A1039" s="196">
        <v>36</v>
      </c>
      <c r="B1039" s="212" t="s">
        <v>255</v>
      </c>
      <c r="C1039" s="193">
        <v>416.70000000000005</v>
      </c>
      <c r="D1039" s="193">
        <v>48.37388187894654</v>
      </c>
      <c r="E1039" s="193">
        <v>368.35463793962197</v>
      </c>
      <c r="F1039" s="193">
        <f t="shared" si="53"/>
        <v>416.7285198185685</v>
      </c>
      <c r="G1039" s="205">
        <f t="shared" si="54"/>
        <v>1.0000684420891972</v>
      </c>
    </row>
    <row r="1040" spans="1:10" ht="12.75" customHeight="1">
      <c r="A1040" s="196">
        <v>37</v>
      </c>
      <c r="B1040" s="212" t="s">
        <v>256</v>
      </c>
      <c r="C1040" s="193">
        <v>618.3000000000001</v>
      </c>
      <c r="D1040" s="193">
        <v>71.78935354158628</v>
      </c>
      <c r="E1040" s="193">
        <v>546.6318804068757</v>
      </c>
      <c r="F1040" s="193">
        <f t="shared" si="53"/>
        <v>618.4212339484619</v>
      </c>
      <c r="G1040" s="205">
        <f t="shared" si="54"/>
        <v>1.0001960762549924</v>
      </c>
      <c r="H1040" s="10" t="s">
        <v>12</v>
      </c>
      <c r="J1040" s="10" t="s">
        <v>12</v>
      </c>
    </row>
    <row r="1041" spans="1:7" ht="12.75" customHeight="1">
      <c r="A1041" s="196">
        <v>38</v>
      </c>
      <c r="B1041" s="212" t="s">
        <v>257</v>
      </c>
      <c r="C1041" s="193">
        <v>553.1</v>
      </c>
      <c r="D1041" s="193">
        <v>64.19864565539689</v>
      </c>
      <c r="E1041" s="193">
        <v>488.86770777437636</v>
      </c>
      <c r="F1041" s="193">
        <f t="shared" si="53"/>
        <v>553.0663534297732</v>
      </c>
      <c r="G1041" s="205">
        <f t="shared" si="54"/>
        <v>0.999939167293027</v>
      </c>
    </row>
    <row r="1042" spans="1:7" ht="15" customHeight="1">
      <c r="A1042" s="34"/>
      <c r="B1042" s="1" t="s">
        <v>27</v>
      </c>
      <c r="C1042" s="165">
        <v>24531.600000000002</v>
      </c>
      <c r="D1042" s="165">
        <v>2847.6299999999997</v>
      </c>
      <c r="E1042" s="165">
        <v>21683.9726326667</v>
      </c>
      <c r="F1042" s="165">
        <f>D1042+E1042</f>
        <v>24531.6026326667</v>
      </c>
      <c r="G1042" s="39">
        <f>F1042/C1042</f>
        <v>1.000000107317366</v>
      </c>
    </row>
    <row r="1043" spans="1:7" ht="13.5" customHeight="1">
      <c r="A1043" s="72"/>
      <c r="B1043" s="73"/>
      <c r="C1043" s="74"/>
      <c r="D1043" s="74"/>
      <c r="E1043" s="75"/>
      <c r="F1043" s="76"/>
      <c r="G1043" s="77"/>
    </row>
    <row r="1044" spans="1:7" ht="13.5" customHeight="1">
      <c r="A1044" s="47" t="s">
        <v>75</v>
      </c>
      <c r="B1044" s="101"/>
      <c r="C1044" s="101"/>
      <c r="D1044" s="101"/>
      <c r="E1044" s="102"/>
      <c r="F1044" s="102"/>
      <c r="G1044" s="102"/>
    </row>
    <row r="1045" spans="1:7" ht="13.5" customHeight="1">
      <c r="A1045" s="47" t="s">
        <v>192</v>
      </c>
      <c r="B1045" s="101"/>
      <c r="C1045" s="101"/>
      <c r="D1045" s="101"/>
      <c r="E1045" s="102"/>
      <c r="F1045" s="102"/>
      <c r="G1045" s="102"/>
    </row>
    <row r="1046" spans="1:7" ht="57">
      <c r="A1046" s="16" t="s">
        <v>37</v>
      </c>
      <c r="B1046" s="16" t="s">
        <v>38</v>
      </c>
      <c r="C1046" s="16" t="s">
        <v>198</v>
      </c>
      <c r="D1046" s="16" t="s">
        <v>76</v>
      </c>
      <c r="E1046" s="16" t="s">
        <v>77</v>
      </c>
      <c r="F1046" s="16" t="s">
        <v>78</v>
      </c>
      <c r="G1046" s="104"/>
    </row>
    <row r="1047" spans="1:7" ht="15">
      <c r="A1047" s="103">
        <v>1</v>
      </c>
      <c r="B1047" s="103">
        <v>2</v>
      </c>
      <c r="C1047" s="103">
        <v>3</v>
      </c>
      <c r="D1047" s="103">
        <v>4</v>
      </c>
      <c r="E1047" s="103">
        <v>5</v>
      </c>
      <c r="F1047" s="103">
        <v>6</v>
      </c>
      <c r="G1047" s="104"/>
    </row>
    <row r="1048" spans="1:12" ht="12.75" customHeight="1">
      <c r="A1048" s="18">
        <v>1</v>
      </c>
      <c r="B1048" s="212" t="s">
        <v>220</v>
      </c>
      <c r="C1048" s="193">
        <v>1027.1000000000001</v>
      </c>
      <c r="D1048" s="193">
        <v>1027.1252744351414</v>
      </c>
      <c r="E1048" s="193">
        <v>857.6824405566925</v>
      </c>
      <c r="F1048" s="222">
        <f>E1048/C1048</f>
        <v>0.8350525173368635</v>
      </c>
      <c r="G1048" s="31"/>
      <c r="J1048" s="284">
        <f>D1048-E1048</f>
        <v>169.44283387844882</v>
      </c>
      <c r="K1048" s="10">
        <v>169.44283387844888</v>
      </c>
      <c r="L1048" s="284">
        <f>J1048-K1048</f>
        <v>0</v>
      </c>
    </row>
    <row r="1049" spans="1:12" ht="12.75" customHeight="1">
      <c r="A1049" s="18">
        <v>2</v>
      </c>
      <c r="B1049" s="212" t="s">
        <v>221</v>
      </c>
      <c r="C1049" s="193">
        <v>637.2</v>
      </c>
      <c r="D1049" s="193">
        <v>637.2123563578351</v>
      </c>
      <c r="E1049" s="193">
        <v>532.0746885094295</v>
      </c>
      <c r="F1049" s="222">
        <f aca="true" t="shared" si="57" ref="F1049:F1086">E1049/C1049</f>
        <v>0.8350199129149866</v>
      </c>
      <c r="G1049" s="31"/>
      <c r="J1049" s="284">
        <f aca="true" t="shared" si="58" ref="J1049:J1086">D1049-E1049</f>
        <v>105.13766784840561</v>
      </c>
      <c r="K1049" s="10">
        <v>105.13766784840558</v>
      </c>
      <c r="L1049" s="284">
        <f aca="true" t="shared" si="59" ref="L1049:L1086">J1049-K1049</f>
        <v>0</v>
      </c>
    </row>
    <row r="1050" spans="1:12" ht="12.75" customHeight="1">
      <c r="A1050" s="18">
        <v>3</v>
      </c>
      <c r="B1050" s="212" t="s">
        <v>222</v>
      </c>
      <c r="C1050" s="193">
        <v>595.5</v>
      </c>
      <c r="D1050" s="193">
        <v>595.4991980936495</v>
      </c>
      <c r="E1050" s="193">
        <v>497.2536479257575</v>
      </c>
      <c r="F1050" s="222">
        <f t="shared" si="57"/>
        <v>0.8350187202783501</v>
      </c>
      <c r="G1050" s="31"/>
      <c r="J1050" s="284">
        <f t="shared" si="58"/>
        <v>98.24555016789202</v>
      </c>
      <c r="K1050" s="10">
        <v>98.24555016789199</v>
      </c>
      <c r="L1050" s="284">
        <f t="shared" si="59"/>
        <v>0</v>
      </c>
    </row>
    <row r="1051" spans="1:12" ht="12.75" customHeight="1">
      <c r="A1051" s="18">
        <v>4</v>
      </c>
      <c r="B1051" s="212" t="s">
        <v>223</v>
      </c>
      <c r="C1051" s="193">
        <v>413.3</v>
      </c>
      <c r="D1051" s="193">
        <v>413.23085352593665</v>
      </c>
      <c r="E1051" s="193">
        <v>345.07766073305436</v>
      </c>
      <c r="F1051" s="222">
        <f t="shared" si="57"/>
        <v>0.834932641502672</v>
      </c>
      <c r="G1051" s="31"/>
      <c r="J1051" s="284">
        <f t="shared" si="58"/>
        <v>68.1531927928823</v>
      </c>
      <c r="K1051" s="10">
        <v>68.15319279288232</v>
      </c>
      <c r="L1051" s="284">
        <f t="shared" si="59"/>
        <v>0</v>
      </c>
    </row>
    <row r="1052" spans="1:12" ht="12.75" customHeight="1">
      <c r="A1052" s="18">
        <v>5</v>
      </c>
      <c r="B1052" s="212" t="s">
        <v>224</v>
      </c>
      <c r="C1052" s="193">
        <v>706.4000000000001</v>
      </c>
      <c r="D1052" s="193">
        <v>706.3600370571517</v>
      </c>
      <c r="E1052" s="193">
        <v>589.8592273259123</v>
      </c>
      <c r="F1052" s="222">
        <f t="shared" si="57"/>
        <v>0.8350215562371351</v>
      </c>
      <c r="G1052" s="31"/>
      <c r="J1052" s="284">
        <f t="shared" si="58"/>
        <v>116.50080973123931</v>
      </c>
      <c r="K1052" s="10">
        <v>116.5008097312394</v>
      </c>
      <c r="L1052" s="284">
        <f t="shared" si="59"/>
        <v>0</v>
      </c>
    </row>
    <row r="1053" spans="1:12" ht="12.75" customHeight="1">
      <c r="A1053" s="18">
        <v>6</v>
      </c>
      <c r="B1053" s="212" t="s">
        <v>225</v>
      </c>
      <c r="C1053" s="193">
        <v>439.1</v>
      </c>
      <c r="D1053" s="193">
        <v>439.1252374558646</v>
      </c>
      <c r="E1053" s="193">
        <v>366.6942828382655</v>
      </c>
      <c r="F1053" s="222">
        <f t="shared" si="57"/>
        <v>0.8351042651748246</v>
      </c>
      <c r="G1053" s="31"/>
      <c r="J1053" s="284">
        <f t="shared" si="58"/>
        <v>72.43095461759907</v>
      </c>
      <c r="K1053" s="10">
        <v>72.43095461759911</v>
      </c>
      <c r="L1053" s="284">
        <f t="shared" si="59"/>
        <v>0</v>
      </c>
    </row>
    <row r="1054" spans="1:12" ht="12.75" customHeight="1">
      <c r="A1054" s="18">
        <v>7</v>
      </c>
      <c r="B1054" s="212" t="s">
        <v>226</v>
      </c>
      <c r="C1054" s="193">
        <v>1109.4</v>
      </c>
      <c r="D1054" s="193">
        <v>1109.4216785110657</v>
      </c>
      <c r="E1054" s="193">
        <v>926.392513033448</v>
      </c>
      <c r="F1054" s="222">
        <f t="shared" si="57"/>
        <v>0.8350392221321867</v>
      </c>
      <c r="G1054" s="31"/>
      <c r="J1054" s="284">
        <f t="shared" si="58"/>
        <v>183.02916547761765</v>
      </c>
      <c r="K1054" s="10">
        <v>183.0291654776177</v>
      </c>
      <c r="L1054" s="284">
        <f t="shared" si="59"/>
        <v>0</v>
      </c>
    </row>
    <row r="1055" spans="1:12" ht="12.75" customHeight="1">
      <c r="A1055" s="18">
        <v>8</v>
      </c>
      <c r="B1055" s="212" t="s">
        <v>227</v>
      </c>
      <c r="C1055" s="193">
        <v>258.1</v>
      </c>
      <c r="D1055" s="193">
        <v>258.0947342758896</v>
      </c>
      <c r="E1055" s="193">
        <v>215.55257815271662</v>
      </c>
      <c r="F1055" s="222">
        <f t="shared" si="57"/>
        <v>0.8351514070233111</v>
      </c>
      <c r="G1055" s="31"/>
      <c r="J1055" s="284">
        <f t="shared" si="58"/>
        <v>42.54215612317299</v>
      </c>
      <c r="K1055" s="10">
        <v>42.542156123173</v>
      </c>
      <c r="L1055" s="284">
        <f t="shared" si="59"/>
        <v>0</v>
      </c>
    </row>
    <row r="1056" spans="1:12" ht="12.75" customHeight="1">
      <c r="A1056" s="18">
        <v>9</v>
      </c>
      <c r="B1056" s="212" t="s">
        <v>228</v>
      </c>
      <c r="C1056" s="193">
        <v>240.8</v>
      </c>
      <c r="D1056" s="193">
        <v>240.72865820695952</v>
      </c>
      <c r="E1056" s="193">
        <v>201.05530654031298</v>
      </c>
      <c r="F1056" s="222">
        <f t="shared" si="57"/>
        <v>0.8349472862969808</v>
      </c>
      <c r="G1056" s="31"/>
      <c r="J1056" s="284">
        <f t="shared" si="58"/>
        <v>39.67335166664654</v>
      </c>
      <c r="K1056" s="10">
        <v>39.67335166664655</v>
      </c>
      <c r="L1056" s="284">
        <f t="shared" si="59"/>
        <v>0</v>
      </c>
    </row>
    <row r="1057" spans="1:12" ht="12.75" customHeight="1">
      <c r="A1057" s="18">
        <v>10</v>
      </c>
      <c r="B1057" s="212" t="s">
        <v>229</v>
      </c>
      <c r="C1057" s="193">
        <v>471.5</v>
      </c>
      <c r="D1057" s="193">
        <v>471.4896357535398</v>
      </c>
      <c r="E1057" s="193">
        <v>393.7225348653301</v>
      </c>
      <c r="F1057" s="222">
        <f t="shared" si="57"/>
        <v>0.8350424917610394</v>
      </c>
      <c r="G1057" s="31"/>
      <c r="J1057" s="284">
        <f t="shared" si="58"/>
        <v>77.76710088820971</v>
      </c>
      <c r="K1057" s="10">
        <v>77.76710088820971</v>
      </c>
      <c r="L1057" s="284">
        <f t="shared" si="59"/>
        <v>0</v>
      </c>
    </row>
    <row r="1058" spans="1:12" ht="12.75" customHeight="1">
      <c r="A1058" s="18">
        <v>11</v>
      </c>
      <c r="B1058" s="212" t="s">
        <v>230</v>
      </c>
      <c r="C1058" s="193">
        <v>707.1</v>
      </c>
      <c r="D1058" s="193">
        <v>707.0797234568427</v>
      </c>
      <c r="E1058" s="193">
        <v>590.4545169846008</v>
      </c>
      <c r="F1058" s="222">
        <f t="shared" si="57"/>
        <v>0.8350367939253299</v>
      </c>
      <c r="G1058" s="31"/>
      <c r="J1058" s="284">
        <f t="shared" si="58"/>
        <v>116.62520647224187</v>
      </c>
      <c r="K1058" s="10">
        <v>116.62520647224176</v>
      </c>
      <c r="L1058" s="284">
        <f t="shared" si="59"/>
        <v>1.1368683772161603E-13</v>
      </c>
    </row>
    <row r="1059" spans="1:12" ht="12.75" customHeight="1">
      <c r="A1059" s="18">
        <v>12</v>
      </c>
      <c r="B1059" s="212" t="s">
        <v>231</v>
      </c>
      <c r="C1059" s="193">
        <v>936</v>
      </c>
      <c r="D1059" s="193">
        <v>935.9911021512851</v>
      </c>
      <c r="E1059" s="193">
        <v>781.594446960341</v>
      </c>
      <c r="F1059" s="222">
        <f t="shared" si="57"/>
        <v>0.8350368023080565</v>
      </c>
      <c r="G1059" s="31"/>
      <c r="J1059" s="284">
        <f t="shared" si="58"/>
        <v>154.3966551909441</v>
      </c>
      <c r="K1059" s="10">
        <v>154.39665519094416</v>
      </c>
      <c r="L1059" s="284">
        <f t="shared" si="59"/>
        <v>0</v>
      </c>
    </row>
    <row r="1060" spans="1:12" ht="12.75" customHeight="1">
      <c r="A1060" s="18">
        <v>13</v>
      </c>
      <c r="B1060" s="212" t="s">
        <v>232</v>
      </c>
      <c r="C1060" s="193">
        <v>699.6</v>
      </c>
      <c r="D1060" s="193">
        <v>699.5805623424699</v>
      </c>
      <c r="E1060" s="193">
        <v>584.1890267772703</v>
      </c>
      <c r="F1060" s="222">
        <f t="shared" si="57"/>
        <v>0.8350329142042171</v>
      </c>
      <c r="G1060" s="31"/>
      <c r="J1060" s="284">
        <f t="shared" si="58"/>
        <v>115.39153556519955</v>
      </c>
      <c r="K1060" s="10">
        <v>115.39153556519955</v>
      </c>
      <c r="L1060" s="284">
        <f t="shared" si="59"/>
        <v>0</v>
      </c>
    </row>
    <row r="1061" spans="1:12" ht="12.75" customHeight="1">
      <c r="A1061" s="18">
        <v>14</v>
      </c>
      <c r="B1061" s="212" t="s">
        <v>233</v>
      </c>
      <c r="C1061" s="193">
        <v>579.3000000000001</v>
      </c>
      <c r="D1061" s="193">
        <v>579.2630344771665</v>
      </c>
      <c r="E1061" s="193">
        <v>483.68838500394236</v>
      </c>
      <c r="F1061" s="222">
        <f t="shared" si="57"/>
        <v>0.8349531935162132</v>
      </c>
      <c r="G1061" s="31"/>
      <c r="J1061" s="284">
        <f t="shared" si="58"/>
        <v>95.5746494732241</v>
      </c>
      <c r="K1061" s="10">
        <v>95.57464947322401</v>
      </c>
      <c r="L1061" s="284">
        <f t="shared" si="59"/>
        <v>0</v>
      </c>
    </row>
    <row r="1062" spans="1:12" ht="12.75" customHeight="1">
      <c r="A1062" s="18">
        <v>15</v>
      </c>
      <c r="B1062" s="212" t="s">
        <v>234</v>
      </c>
      <c r="C1062" s="193">
        <v>992.8000000000001</v>
      </c>
      <c r="D1062" s="193">
        <v>992.8105115795069</v>
      </c>
      <c r="E1062" s="193">
        <v>829.0487417752397</v>
      </c>
      <c r="F1062" s="222">
        <f t="shared" si="57"/>
        <v>0.8350611822877112</v>
      </c>
      <c r="G1062" s="31"/>
      <c r="J1062" s="284">
        <f t="shared" si="58"/>
        <v>163.76176980426715</v>
      </c>
      <c r="K1062" s="10">
        <v>163.76176980426715</v>
      </c>
      <c r="L1062" s="284">
        <f t="shared" si="59"/>
        <v>0</v>
      </c>
    </row>
    <row r="1063" spans="1:12" ht="12.75" customHeight="1">
      <c r="A1063" s="18">
        <v>16</v>
      </c>
      <c r="B1063" s="212" t="s">
        <v>235</v>
      </c>
      <c r="C1063" s="193">
        <v>752.3000000000001</v>
      </c>
      <c r="D1063" s="193">
        <v>752.2833847841907</v>
      </c>
      <c r="E1063" s="193">
        <v>628.1497320451494</v>
      </c>
      <c r="F1063" s="222">
        <f t="shared" si="57"/>
        <v>0.8349723940517737</v>
      </c>
      <c r="G1063" s="31"/>
      <c r="J1063" s="284">
        <f t="shared" si="58"/>
        <v>124.13365273904128</v>
      </c>
      <c r="K1063" s="10">
        <v>124.13365273904122</v>
      </c>
      <c r="L1063" s="284">
        <f t="shared" si="59"/>
        <v>0</v>
      </c>
    </row>
    <row r="1064" spans="1:12" ht="12.75" customHeight="1">
      <c r="A1064" s="18">
        <v>17</v>
      </c>
      <c r="B1064" s="212" t="s">
        <v>236</v>
      </c>
      <c r="C1064" s="193">
        <v>168.5</v>
      </c>
      <c r="D1064" s="193">
        <v>168.5007004972364</v>
      </c>
      <c r="E1064" s="193">
        <v>140.7333122788534</v>
      </c>
      <c r="F1064" s="222">
        <f t="shared" si="57"/>
        <v>0.8352125357795454</v>
      </c>
      <c r="G1064" s="31"/>
      <c r="J1064" s="284">
        <f t="shared" si="58"/>
        <v>27.76738821838302</v>
      </c>
      <c r="K1064" s="10">
        <v>27.767388218383026</v>
      </c>
      <c r="L1064" s="284">
        <f t="shared" si="59"/>
        <v>0</v>
      </c>
    </row>
    <row r="1065" spans="1:12" ht="12.75" customHeight="1">
      <c r="A1065" s="18">
        <v>18</v>
      </c>
      <c r="B1065" s="212" t="s">
        <v>237</v>
      </c>
      <c r="C1065" s="193">
        <v>664.1</v>
      </c>
      <c r="D1065" s="193">
        <v>663.9271923932754</v>
      </c>
      <c r="E1065" s="193">
        <v>554.3647486784405</v>
      </c>
      <c r="F1065" s="222">
        <f t="shared" si="57"/>
        <v>0.8347609526854999</v>
      </c>
      <c r="G1065" s="31"/>
      <c r="J1065" s="284">
        <f t="shared" si="58"/>
        <v>109.5624437148349</v>
      </c>
      <c r="K1065" s="10">
        <v>109.56244371483496</v>
      </c>
      <c r="L1065" s="284">
        <f t="shared" si="59"/>
        <v>0</v>
      </c>
    </row>
    <row r="1066" spans="1:12" ht="12.75" customHeight="1">
      <c r="A1066" s="18">
        <v>19</v>
      </c>
      <c r="B1066" s="212" t="s">
        <v>238</v>
      </c>
      <c r="C1066" s="193">
        <v>1214.5</v>
      </c>
      <c r="D1066" s="193">
        <v>1214.5321895065113</v>
      </c>
      <c r="E1066" s="193">
        <v>1014.1817521704379</v>
      </c>
      <c r="F1066" s="222">
        <f t="shared" si="57"/>
        <v>0.8350611380571741</v>
      </c>
      <c r="G1066" s="31"/>
      <c r="J1066" s="284">
        <f t="shared" si="58"/>
        <v>200.35043733607336</v>
      </c>
      <c r="K1066" s="10">
        <v>200.3504373360733</v>
      </c>
      <c r="L1066" s="284">
        <f t="shared" si="59"/>
        <v>0</v>
      </c>
    </row>
    <row r="1067" spans="1:12" ht="12.75" customHeight="1">
      <c r="A1067" s="18">
        <v>20</v>
      </c>
      <c r="B1067" s="212" t="s">
        <v>239</v>
      </c>
      <c r="C1067" s="193">
        <v>810.6</v>
      </c>
      <c r="D1067" s="193">
        <v>810.6429327176157</v>
      </c>
      <c r="E1067" s="193">
        <v>676.8727545825366</v>
      </c>
      <c r="F1067" s="222">
        <f t="shared" si="57"/>
        <v>0.8350268376295787</v>
      </c>
      <c r="G1067" s="31"/>
      <c r="J1067" s="284">
        <f t="shared" si="58"/>
        <v>133.77017813507916</v>
      </c>
      <c r="K1067" s="10">
        <v>133.77017813507916</v>
      </c>
      <c r="L1067" s="284">
        <f t="shared" si="59"/>
        <v>0</v>
      </c>
    </row>
    <row r="1068" spans="1:12" ht="12.75" customHeight="1">
      <c r="A1068" s="18">
        <v>21</v>
      </c>
      <c r="B1068" s="212" t="s">
        <v>240</v>
      </c>
      <c r="C1068" s="193">
        <v>849</v>
      </c>
      <c r="D1068" s="193">
        <v>848.9663536244602</v>
      </c>
      <c r="E1068" s="193">
        <v>708.8977690944432</v>
      </c>
      <c r="F1068" s="222">
        <f t="shared" si="57"/>
        <v>0.8349797044693088</v>
      </c>
      <c r="G1068" s="31"/>
      <c r="J1068" s="284">
        <f t="shared" si="58"/>
        <v>140.068584530017</v>
      </c>
      <c r="K1068" s="10">
        <v>140.06858453001712</v>
      </c>
      <c r="L1068" s="284">
        <f t="shared" si="59"/>
        <v>0</v>
      </c>
    </row>
    <row r="1069" spans="1:12" ht="12.75" customHeight="1">
      <c r="A1069" s="18">
        <v>22</v>
      </c>
      <c r="B1069" s="212" t="s">
        <v>241</v>
      </c>
      <c r="C1069" s="193">
        <v>1128.4</v>
      </c>
      <c r="D1069" s="193">
        <v>1128.4286587910206</v>
      </c>
      <c r="E1069" s="193">
        <v>942.2366607734514</v>
      </c>
      <c r="F1069" s="222">
        <f t="shared" si="57"/>
        <v>0.8350200822168126</v>
      </c>
      <c r="G1069" s="31"/>
      <c r="J1069" s="284">
        <f t="shared" si="58"/>
        <v>186.19199801756918</v>
      </c>
      <c r="K1069" s="10">
        <v>186.19199801756935</v>
      </c>
      <c r="L1069" s="284">
        <f t="shared" si="59"/>
        <v>0</v>
      </c>
    </row>
    <row r="1070" spans="1:12" ht="12.75" customHeight="1">
      <c r="A1070" s="18">
        <v>23</v>
      </c>
      <c r="B1070" s="212" t="s">
        <v>242</v>
      </c>
      <c r="C1070" s="193">
        <v>951.9000000000001</v>
      </c>
      <c r="D1070" s="193">
        <v>951.9178054208337</v>
      </c>
      <c r="E1070" s="193">
        <v>794.9011392553676</v>
      </c>
      <c r="F1070" s="222">
        <f t="shared" si="57"/>
        <v>0.8350679055104187</v>
      </c>
      <c r="G1070" s="31"/>
      <c r="J1070" s="284">
        <f t="shared" si="58"/>
        <v>157.01666616546606</v>
      </c>
      <c r="K1070" s="10">
        <v>157.01666616546595</v>
      </c>
      <c r="L1070" s="284">
        <f t="shared" si="59"/>
        <v>0</v>
      </c>
    </row>
    <row r="1071" spans="1:12" ht="12.75" customHeight="1">
      <c r="A1071" s="18">
        <v>24</v>
      </c>
      <c r="B1071" s="212" t="s">
        <v>243</v>
      </c>
      <c r="C1071" s="193">
        <v>804.4000000000001</v>
      </c>
      <c r="D1071" s="193">
        <v>804.381612990981</v>
      </c>
      <c r="E1071" s="193">
        <v>671.7196952874717</v>
      </c>
      <c r="F1071" s="222">
        <f t="shared" si="57"/>
        <v>0.83505680667264</v>
      </c>
      <c r="G1071" s="31"/>
      <c r="J1071" s="284">
        <f t="shared" si="58"/>
        <v>132.6619177035093</v>
      </c>
      <c r="K1071" s="10">
        <v>132.66191770350932</v>
      </c>
      <c r="L1071" s="284">
        <f t="shared" si="59"/>
        <v>0</v>
      </c>
    </row>
    <row r="1072" spans="1:12" ht="12.75" customHeight="1">
      <c r="A1072" s="18">
        <v>25</v>
      </c>
      <c r="B1072" s="212" t="s">
        <v>244</v>
      </c>
      <c r="C1072" s="193">
        <v>616.9000000000001</v>
      </c>
      <c r="D1072" s="193">
        <v>616.8739322137895</v>
      </c>
      <c r="E1072" s="193">
        <v>515.142235268615</v>
      </c>
      <c r="F1072" s="222">
        <f t="shared" si="57"/>
        <v>0.8350498221245176</v>
      </c>
      <c r="G1072" s="31"/>
      <c r="H1072" s="10" t="s">
        <v>12</v>
      </c>
      <c r="J1072" s="284">
        <f t="shared" si="58"/>
        <v>101.73169694517458</v>
      </c>
      <c r="K1072" s="10">
        <v>101.73169694517463</v>
      </c>
      <c r="L1072" s="284">
        <f t="shared" si="59"/>
        <v>0</v>
      </c>
    </row>
    <row r="1073" spans="1:12" ht="12.75" customHeight="1">
      <c r="A1073" s="18">
        <v>26</v>
      </c>
      <c r="B1073" s="212" t="s">
        <v>245</v>
      </c>
      <c r="C1073" s="193">
        <v>648.4000000000001</v>
      </c>
      <c r="D1073" s="193">
        <v>648.4107151764831</v>
      </c>
      <c r="E1073" s="193">
        <v>541.3947754153138</v>
      </c>
      <c r="F1073" s="222">
        <f t="shared" si="57"/>
        <v>0.8349703507330564</v>
      </c>
      <c r="G1073" s="31"/>
      <c r="J1073" s="284">
        <f t="shared" si="58"/>
        <v>107.0159397611693</v>
      </c>
      <c r="K1073" s="10">
        <v>107.01593976116936</v>
      </c>
      <c r="L1073" s="284">
        <f t="shared" si="59"/>
        <v>0</v>
      </c>
    </row>
    <row r="1074" spans="1:12" ht="12.75" customHeight="1">
      <c r="A1074" s="18">
        <v>27</v>
      </c>
      <c r="B1074" s="212" t="s">
        <v>246</v>
      </c>
      <c r="C1074" s="193">
        <v>763.8000000000001</v>
      </c>
      <c r="D1074" s="193">
        <v>763.7983671792424</v>
      </c>
      <c r="E1074" s="193">
        <v>637.8306633943882</v>
      </c>
      <c r="F1074" s="222">
        <f t="shared" si="57"/>
        <v>0.8350754954103013</v>
      </c>
      <c r="G1074" s="31"/>
      <c r="J1074" s="284">
        <f t="shared" si="58"/>
        <v>125.96770378485417</v>
      </c>
      <c r="K1074" s="10">
        <v>125.96770378485425</v>
      </c>
      <c r="L1074" s="284">
        <f t="shared" si="59"/>
        <v>0</v>
      </c>
    </row>
    <row r="1075" spans="1:12" ht="12.75" customHeight="1">
      <c r="A1075" s="18">
        <v>28</v>
      </c>
      <c r="B1075" s="212" t="s">
        <v>247</v>
      </c>
      <c r="C1075" s="193">
        <v>620.6</v>
      </c>
      <c r="D1075" s="193">
        <v>620.5659666885958</v>
      </c>
      <c r="E1075" s="193">
        <v>518.1727065557144</v>
      </c>
      <c r="F1075" s="222">
        <f t="shared" si="57"/>
        <v>0.8349544095322501</v>
      </c>
      <c r="G1075" s="31"/>
      <c r="J1075" s="284">
        <f t="shared" si="58"/>
        <v>102.39326013288144</v>
      </c>
      <c r="K1075" s="10">
        <v>102.39326013288132</v>
      </c>
      <c r="L1075" s="284">
        <f t="shared" si="59"/>
        <v>1.1368683772161603E-13</v>
      </c>
    </row>
    <row r="1076" spans="1:12" ht="12.75" customHeight="1">
      <c r="A1076" s="18">
        <v>29</v>
      </c>
      <c r="B1076" s="212" t="s">
        <v>248</v>
      </c>
      <c r="C1076" s="193">
        <v>679.1</v>
      </c>
      <c r="D1076" s="193">
        <v>679.1342092631334</v>
      </c>
      <c r="E1076" s="193">
        <v>567.0761513147786</v>
      </c>
      <c r="F1076" s="222">
        <f t="shared" si="57"/>
        <v>0.8350407175891306</v>
      </c>
      <c r="G1076" s="31"/>
      <c r="J1076" s="284">
        <f t="shared" si="58"/>
        <v>112.05805794835476</v>
      </c>
      <c r="K1076" s="10">
        <v>112.05805794835467</v>
      </c>
      <c r="L1076" s="284">
        <f t="shared" si="59"/>
        <v>0</v>
      </c>
    </row>
    <row r="1077" spans="1:12" ht="12.75" customHeight="1">
      <c r="A1077" s="18">
        <v>30</v>
      </c>
      <c r="B1077" s="212" t="s">
        <v>249</v>
      </c>
      <c r="C1077" s="193">
        <v>519.9</v>
      </c>
      <c r="D1077" s="193">
        <v>519.8815030265855</v>
      </c>
      <c r="E1077" s="193">
        <v>434.13562759253267</v>
      </c>
      <c r="F1077" s="222">
        <f t="shared" si="57"/>
        <v>0.835036790906968</v>
      </c>
      <c r="G1077" s="31"/>
      <c r="J1077" s="284">
        <f t="shared" si="58"/>
        <v>85.74587543405283</v>
      </c>
      <c r="K1077" s="10">
        <v>85.74587543405275</v>
      </c>
      <c r="L1077" s="284">
        <f t="shared" si="59"/>
        <v>0</v>
      </c>
    </row>
    <row r="1078" spans="1:12" ht="12.75" customHeight="1">
      <c r="A1078" s="18">
        <v>31</v>
      </c>
      <c r="B1078" s="212" t="s">
        <v>250</v>
      </c>
      <c r="C1078" s="193">
        <v>203.3</v>
      </c>
      <c r="D1078" s="193">
        <v>203.33361834091835</v>
      </c>
      <c r="E1078" s="193">
        <v>169.80600390877203</v>
      </c>
      <c r="F1078" s="222">
        <f t="shared" si="57"/>
        <v>0.8352484206038958</v>
      </c>
      <c r="G1078" s="31"/>
      <c r="J1078" s="284">
        <f t="shared" si="58"/>
        <v>33.52761443214632</v>
      </c>
      <c r="K1078" s="10">
        <v>33.527614432146315</v>
      </c>
      <c r="L1078" s="284">
        <f t="shared" si="59"/>
        <v>0</v>
      </c>
    </row>
    <row r="1079" spans="1:12" ht="12.75" customHeight="1">
      <c r="A1079" s="18">
        <v>32</v>
      </c>
      <c r="B1079" s="212" t="s">
        <v>251</v>
      </c>
      <c r="C1079" s="193">
        <v>249.9</v>
      </c>
      <c r="D1079" s="193">
        <v>249.947519056518</v>
      </c>
      <c r="E1079" s="193">
        <v>208.85490399613053</v>
      </c>
      <c r="F1079" s="222">
        <f t="shared" si="57"/>
        <v>0.8357539175515427</v>
      </c>
      <c r="G1079" s="31"/>
      <c r="J1079" s="284">
        <f t="shared" si="58"/>
        <v>41.09261506038746</v>
      </c>
      <c r="K1079" s="10">
        <v>41.092615060387445</v>
      </c>
      <c r="L1079" s="284">
        <f t="shared" si="59"/>
        <v>0</v>
      </c>
    </row>
    <row r="1080" spans="1:12" ht="12.75" customHeight="1">
      <c r="A1080" s="18">
        <v>33</v>
      </c>
      <c r="B1080" s="212" t="s">
        <v>252</v>
      </c>
      <c r="C1080" s="193">
        <v>514.6</v>
      </c>
      <c r="D1080" s="193">
        <v>514.6421668171068</v>
      </c>
      <c r="E1080" s="193">
        <v>429.734154766379</v>
      </c>
      <c r="F1080" s="222">
        <f t="shared" si="57"/>
        <v>0.8350838607974718</v>
      </c>
      <c r="G1080" s="31"/>
      <c r="J1080" s="284">
        <f t="shared" si="58"/>
        <v>84.90801205072785</v>
      </c>
      <c r="K1080" s="10">
        <v>84.90801205072785</v>
      </c>
      <c r="L1080" s="284">
        <f t="shared" si="59"/>
        <v>0</v>
      </c>
    </row>
    <row r="1081" spans="1:12" ht="12.75" customHeight="1">
      <c r="A1081" s="18">
        <v>34</v>
      </c>
      <c r="B1081" s="212" t="s">
        <v>253</v>
      </c>
      <c r="C1081" s="193">
        <v>387.3</v>
      </c>
      <c r="D1081" s="193">
        <v>387.3436328254779</v>
      </c>
      <c r="E1081" s="193">
        <v>323.4070156341863</v>
      </c>
      <c r="F1081" s="222">
        <f t="shared" si="57"/>
        <v>0.8350297331117642</v>
      </c>
      <c r="G1081" s="31"/>
      <c r="J1081" s="284">
        <f t="shared" si="58"/>
        <v>63.936617191291646</v>
      </c>
      <c r="K1081" s="10">
        <v>63.93661719129166</v>
      </c>
      <c r="L1081" s="284">
        <f t="shared" si="59"/>
        <v>0</v>
      </c>
    </row>
    <row r="1082" spans="1:12" ht="12.75" customHeight="1">
      <c r="A1082" s="18">
        <v>35</v>
      </c>
      <c r="B1082" s="212" t="s">
        <v>254</v>
      </c>
      <c r="C1082" s="193">
        <v>582.8000000000001</v>
      </c>
      <c r="D1082" s="193">
        <v>582.8614664756201</v>
      </c>
      <c r="E1082" s="193">
        <v>486.66483329738486</v>
      </c>
      <c r="F1082" s="222">
        <f t="shared" si="57"/>
        <v>0.8350460420339478</v>
      </c>
      <c r="G1082" s="31"/>
      <c r="J1082" s="284">
        <f t="shared" si="58"/>
        <v>96.19663317823523</v>
      </c>
      <c r="K1082" s="10">
        <v>96.19663317823523</v>
      </c>
      <c r="L1082" s="284">
        <f t="shared" si="59"/>
        <v>0</v>
      </c>
    </row>
    <row r="1083" spans="1:12" ht="12.75" customHeight="1">
      <c r="A1083" s="18">
        <v>36</v>
      </c>
      <c r="B1083" s="212" t="s">
        <v>255</v>
      </c>
      <c r="C1083" s="193">
        <v>416.70000000000005</v>
      </c>
      <c r="D1083" s="193">
        <v>416.7285198185685</v>
      </c>
      <c r="E1083" s="193">
        <v>347.97596062138547</v>
      </c>
      <c r="F1083" s="222">
        <f t="shared" si="57"/>
        <v>0.8350754994513689</v>
      </c>
      <c r="G1083" s="31"/>
      <c r="J1083" s="284">
        <f t="shared" si="58"/>
        <v>68.75255919718302</v>
      </c>
      <c r="K1083" s="10">
        <v>68.75255919718309</v>
      </c>
      <c r="L1083" s="284">
        <f t="shared" si="59"/>
        <v>0</v>
      </c>
    </row>
    <row r="1084" spans="1:12" ht="12.75" customHeight="1">
      <c r="A1084" s="18">
        <v>37</v>
      </c>
      <c r="B1084" s="212" t="s">
        <v>256</v>
      </c>
      <c r="C1084" s="193">
        <v>618.3000000000001</v>
      </c>
      <c r="D1084" s="193">
        <v>618.4212339484619</v>
      </c>
      <c r="E1084" s="193">
        <v>516.4350884025578</v>
      </c>
      <c r="F1084" s="222">
        <f t="shared" si="57"/>
        <v>0.835250021676464</v>
      </c>
      <c r="G1084" s="31"/>
      <c r="J1084" s="284">
        <f t="shared" si="58"/>
        <v>101.98614554590415</v>
      </c>
      <c r="K1084" s="10">
        <v>101.98614554590412</v>
      </c>
      <c r="L1084" s="284">
        <f t="shared" si="59"/>
        <v>0</v>
      </c>
    </row>
    <row r="1085" spans="1:12" ht="12.75" customHeight="1">
      <c r="A1085" s="18">
        <v>38</v>
      </c>
      <c r="B1085" s="212" t="s">
        <v>257</v>
      </c>
      <c r="C1085" s="193">
        <v>553.1</v>
      </c>
      <c r="D1085" s="193">
        <v>553.0663534297732</v>
      </c>
      <c r="E1085" s="193">
        <v>461.8373176833971</v>
      </c>
      <c r="F1085" s="222">
        <f t="shared" si="57"/>
        <v>0.8349978623818425</v>
      </c>
      <c r="G1085" s="31"/>
      <c r="J1085" s="284">
        <f t="shared" si="58"/>
        <v>91.22903574637616</v>
      </c>
      <c r="K1085" s="10">
        <v>91.22903574637616</v>
      </c>
      <c r="L1085" s="284">
        <f t="shared" si="59"/>
        <v>0</v>
      </c>
    </row>
    <row r="1086" spans="1:12" ht="14.25" customHeight="1">
      <c r="A1086" s="34"/>
      <c r="B1086" s="1" t="s">
        <v>27</v>
      </c>
      <c r="C1086" s="165">
        <v>24531.600000000002</v>
      </c>
      <c r="D1086" s="165">
        <v>24531.6026326667</v>
      </c>
      <c r="E1086" s="165">
        <v>20484.865000000005</v>
      </c>
      <c r="F1086" s="175">
        <f t="shared" si="57"/>
        <v>0.835039907710871</v>
      </c>
      <c r="G1086" s="31"/>
      <c r="H1086" s="10" t="s">
        <v>12</v>
      </c>
      <c r="J1086" s="284">
        <f t="shared" si="58"/>
        <v>4046.7376326666963</v>
      </c>
      <c r="K1086" s="10">
        <v>4046.7376326666954</v>
      </c>
      <c r="L1086" s="284">
        <f t="shared" si="59"/>
        <v>0</v>
      </c>
    </row>
    <row r="1087" spans="1:7" ht="13.5" customHeight="1">
      <c r="A1087" s="105"/>
      <c r="B1087" s="3"/>
      <c r="C1087" s="4"/>
      <c r="D1087" s="106"/>
      <c r="E1087" s="107"/>
      <c r="F1087" s="106"/>
      <c r="G1087" s="134"/>
    </row>
    <row r="1088" spans="1:7" ht="13.5" customHeight="1">
      <c r="A1088" s="47" t="s">
        <v>79</v>
      </c>
      <c r="B1088" s="101"/>
      <c r="C1088" s="101"/>
      <c r="D1088" s="101"/>
      <c r="E1088" s="102"/>
      <c r="F1088" s="102"/>
      <c r="G1088" s="102"/>
    </row>
    <row r="1089" spans="1:7" ht="13.5" customHeight="1">
      <c r="A1089" s="47" t="s">
        <v>192</v>
      </c>
      <c r="B1089" s="101"/>
      <c r="C1089" s="101"/>
      <c r="D1089" s="101"/>
      <c r="E1089" s="102"/>
      <c r="F1089" s="102"/>
      <c r="G1089" s="102"/>
    </row>
    <row r="1090" spans="1:7" ht="49.5" customHeight="1">
      <c r="A1090" s="16" t="s">
        <v>37</v>
      </c>
      <c r="B1090" s="16" t="s">
        <v>38</v>
      </c>
      <c r="C1090" s="16" t="s">
        <v>198</v>
      </c>
      <c r="D1090" s="16" t="s">
        <v>76</v>
      </c>
      <c r="E1090" s="16" t="s">
        <v>199</v>
      </c>
      <c r="F1090" s="16" t="s">
        <v>200</v>
      </c>
      <c r="G1090" s="108"/>
    </row>
    <row r="1091" spans="1:7" ht="14.25" customHeight="1">
      <c r="A1091" s="103">
        <v>1</v>
      </c>
      <c r="B1091" s="103">
        <v>2</v>
      </c>
      <c r="C1091" s="103">
        <v>3</v>
      </c>
      <c r="D1091" s="103">
        <v>4</v>
      </c>
      <c r="E1091" s="103">
        <v>5</v>
      </c>
      <c r="F1091" s="103">
        <v>6</v>
      </c>
      <c r="G1091" s="108"/>
    </row>
    <row r="1092" spans="1:7" ht="12.75" customHeight="1">
      <c r="A1092" s="18">
        <v>1</v>
      </c>
      <c r="B1092" s="212" t="s">
        <v>220</v>
      </c>
      <c r="C1092" s="173">
        <v>1027.1000000000001</v>
      </c>
      <c r="D1092" s="193">
        <v>1027.1252744351414</v>
      </c>
      <c r="E1092" s="173">
        <v>169.44283387844882</v>
      </c>
      <c r="F1092" s="174">
        <f>E1092/C1092</f>
        <v>0.16497209023313095</v>
      </c>
      <c r="G1092" s="31"/>
    </row>
    <row r="1093" spans="1:7" ht="12.75" customHeight="1">
      <c r="A1093" s="18">
        <v>2</v>
      </c>
      <c r="B1093" s="212" t="s">
        <v>221</v>
      </c>
      <c r="C1093" s="173">
        <v>637.2</v>
      </c>
      <c r="D1093" s="193">
        <v>637.2123563578351</v>
      </c>
      <c r="E1093" s="173">
        <v>105.13766784840561</v>
      </c>
      <c r="F1093" s="174">
        <f aca="true" t="shared" si="60" ref="F1093:F1129">E1093/C1093</f>
        <v>0.16499947873258883</v>
      </c>
      <c r="G1093" s="31"/>
    </row>
    <row r="1094" spans="1:7" ht="12.75" customHeight="1">
      <c r="A1094" s="18">
        <v>3</v>
      </c>
      <c r="B1094" s="212" t="s">
        <v>222</v>
      </c>
      <c r="C1094" s="173">
        <v>595.5</v>
      </c>
      <c r="D1094" s="193">
        <v>595.4991980936495</v>
      </c>
      <c r="E1094" s="173">
        <v>98.24555016789202</v>
      </c>
      <c r="F1094" s="174">
        <f t="shared" si="60"/>
        <v>0.16497993311148954</v>
      </c>
      <c r="G1094" s="31"/>
    </row>
    <row r="1095" spans="1:7" ht="12.75" customHeight="1">
      <c r="A1095" s="18">
        <v>4</v>
      </c>
      <c r="B1095" s="212" t="s">
        <v>223</v>
      </c>
      <c r="C1095" s="173">
        <v>413.3</v>
      </c>
      <c r="D1095" s="193">
        <v>413.23085352593665</v>
      </c>
      <c r="E1095" s="173">
        <v>68.1531927928823</v>
      </c>
      <c r="F1095" s="174">
        <f t="shared" si="60"/>
        <v>0.16490005514851752</v>
      </c>
      <c r="G1095" s="31"/>
    </row>
    <row r="1096" spans="1:7" ht="12.75" customHeight="1">
      <c r="A1096" s="18">
        <v>5</v>
      </c>
      <c r="B1096" s="212" t="s">
        <v>224</v>
      </c>
      <c r="C1096" s="173">
        <v>706.4000000000001</v>
      </c>
      <c r="D1096" s="193">
        <v>706.3600370571517</v>
      </c>
      <c r="E1096" s="173">
        <v>116.50080973123931</v>
      </c>
      <c r="F1096" s="174">
        <f t="shared" si="60"/>
        <v>0.16492187108046333</v>
      </c>
      <c r="G1096" s="31"/>
    </row>
    <row r="1097" spans="1:7" ht="12.75" customHeight="1">
      <c r="A1097" s="18">
        <v>6</v>
      </c>
      <c r="B1097" s="212" t="s">
        <v>225</v>
      </c>
      <c r="C1097" s="173">
        <v>439.1</v>
      </c>
      <c r="D1097" s="193">
        <v>439.1252374558646</v>
      </c>
      <c r="E1097" s="173">
        <v>72.43095461759907</v>
      </c>
      <c r="F1097" s="174">
        <f t="shared" si="60"/>
        <v>0.16495321024276718</v>
      </c>
      <c r="G1097" s="31"/>
    </row>
    <row r="1098" spans="1:7" ht="12.75" customHeight="1">
      <c r="A1098" s="18">
        <v>7</v>
      </c>
      <c r="B1098" s="212" t="s">
        <v>226</v>
      </c>
      <c r="C1098" s="173">
        <v>1109.4</v>
      </c>
      <c r="D1098" s="193">
        <v>1109.4216785110657</v>
      </c>
      <c r="E1098" s="173">
        <v>183.02916547761765</v>
      </c>
      <c r="F1098" s="174">
        <f t="shared" si="60"/>
        <v>0.1649803186205315</v>
      </c>
      <c r="G1098" s="31"/>
    </row>
    <row r="1099" spans="1:7" ht="12.75" customHeight="1">
      <c r="A1099" s="18">
        <v>8</v>
      </c>
      <c r="B1099" s="212" t="s">
        <v>227</v>
      </c>
      <c r="C1099" s="173">
        <v>258.1</v>
      </c>
      <c r="D1099" s="193">
        <v>258.0947342758896</v>
      </c>
      <c r="E1099" s="173">
        <v>42.54215612317299</v>
      </c>
      <c r="F1099" s="174">
        <f t="shared" si="60"/>
        <v>0.16482819110101893</v>
      </c>
      <c r="G1099" s="31"/>
    </row>
    <row r="1100" spans="1:7" ht="12.75" customHeight="1">
      <c r="A1100" s="18">
        <v>9</v>
      </c>
      <c r="B1100" s="212" t="s">
        <v>228</v>
      </c>
      <c r="C1100" s="173">
        <v>240.8</v>
      </c>
      <c r="D1100" s="193">
        <v>240.72865820695952</v>
      </c>
      <c r="E1100" s="173">
        <v>39.67335166664654</v>
      </c>
      <c r="F1100" s="174">
        <f t="shared" si="60"/>
        <v>0.16475644379836601</v>
      </c>
      <c r="G1100" s="31"/>
    </row>
    <row r="1101" spans="1:7" ht="12.75" customHeight="1">
      <c r="A1101" s="18">
        <v>10</v>
      </c>
      <c r="B1101" s="212" t="s">
        <v>229</v>
      </c>
      <c r="C1101" s="173">
        <v>471.5</v>
      </c>
      <c r="D1101" s="193">
        <v>471.4896357535398</v>
      </c>
      <c r="E1101" s="173">
        <v>77.76710088820971</v>
      </c>
      <c r="F1101" s="174">
        <f t="shared" si="60"/>
        <v>0.16493552680426238</v>
      </c>
      <c r="G1101" s="31"/>
    </row>
    <row r="1102" spans="1:7" ht="12.75" customHeight="1">
      <c r="A1102" s="18">
        <v>11</v>
      </c>
      <c r="B1102" s="212" t="s">
        <v>230</v>
      </c>
      <c r="C1102" s="173">
        <v>707.1</v>
      </c>
      <c r="D1102" s="193">
        <v>707.0797234568427</v>
      </c>
      <c r="E1102" s="173">
        <v>116.62520647224187</v>
      </c>
      <c r="F1102" s="174">
        <f t="shared" si="60"/>
        <v>0.16493453043733824</v>
      </c>
      <c r="G1102" s="31"/>
    </row>
    <row r="1103" spans="1:7" ht="12.75" customHeight="1">
      <c r="A1103" s="18">
        <v>12</v>
      </c>
      <c r="B1103" s="212" t="s">
        <v>231</v>
      </c>
      <c r="C1103" s="173">
        <v>936</v>
      </c>
      <c r="D1103" s="193">
        <v>935.9911021512851</v>
      </c>
      <c r="E1103" s="173">
        <v>154.3966551909441</v>
      </c>
      <c r="F1103" s="174">
        <f t="shared" si="60"/>
        <v>0.16495369144331634</v>
      </c>
      <c r="G1103" s="31"/>
    </row>
    <row r="1104" spans="1:7" ht="12.75" customHeight="1">
      <c r="A1104" s="18">
        <v>13</v>
      </c>
      <c r="B1104" s="212" t="s">
        <v>232</v>
      </c>
      <c r="C1104" s="173">
        <v>699.6</v>
      </c>
      <c r="D1104" s="193">
        <v>699.5805623424699</v>
      </c>
      <c r="E1104" s="173">
        <v>115.39153556519955</v>
      </c>
      <c r="F1104" s="174">
        <f t="shared" si="60"/>
        <v>0.16493930183704908</v>
      </c>
      <c r="G1104" s="31"/>
    </row>
    <row r="1105" spans="1:7" ht="12.75" customHeight="1">
      <c r="A1105" s="18">
        <v>14</v>
      </c>
      <c r="B1105" s="212" t="s">
        <v>233</v>
      </c>
      <c r="C1105" s="173">
        <v>579.3000000000001</v>
      </c>
      <c r="D1105" s="193">
        <v>579.2630344771665</v>
      </c>
      <c r="E1105" s="173">
        <v>95.5746494732241</v>
      </c>
      <c r="F1105" s="174">
        <f t="shared" si="60"/>
        <v>0.16498299581084772</v>
      </c>
      <c r="G1105" s="31"/>
    </row>
    <row r="1106" spans="1:7" ht="12.75" customHeight="1">
      <c r="A1106" s="18">
        <v>15</v>
      </c>
      <c r="B1106" s="212" t="s">
        <v>234</v>
      </c>
      <c r="C1106" s="173">
        <v>992.8000000000001</v>
      </c>
      <c r="D1106" s="193">
        <v>992.8105115795069</v>
      </c>
      <c r="E1106" s="173">
        <v>163.76176980426715</v>
      </c>
      <c r="F1106" s="174">
        <f t="shared" si="60"/>
        <v>0.16494940552404022</v>
      </c>
      <c r="G1106" s="31"/>
    </row>
    <row r="1107" spans="1:7" ht="12.75" customHeight="1">
      <c r="A1107" s="18">
        <v>16</v>
      </c>
      <c r="B1107" s="212" t="s">
        <v>235</v>
      </c>
      <c r="C1107" s="173">
        <v>752.3000000000001</v>
      </c>
      <c r="D1107" s="193">
        <v>752.2833847841907</v>
      </c>
      <c r="E1107" s="173">
        <v>124.13365273904128</v>
      </c>
      <c r="F1107" s="174">
        <f t="shared" si="60"/>
        <v>0.16500552005721292</v>
      </c>
      <c r="G1107" s="31"/>
    </row>
    <row r="1108" spans="1:7" ht="12.75" customHeight="1">
      <c r="A1108" s="18">
        <v>17</v>
      </c>
      <c r="B1108" s="212" t="s">
        <v>236</v>
      </c>
      <c r="C1108" s="173">
        <v>168.5</v>
      </c>
      <c r="D1108" s="193">
        <v>168.5007004972364</v>
      </c>
      <c r="E1108" s="173">
        <v>27.76738821838302</v>
      </c>
      <c r="F1108" s="174">
        <f t="shared" si="60"/>
        <v>0.1647916214740832</v>
      </c>
      <c r="G1108" s="31"/>
    </row>
    <row r="1109" spans="1:7" ht="12.75" customHeight="1">
      <c r="A1109" s="18">
        <v>18</v>
      </c>
      <c r="B1109" s="212" t="s">
        <v>237</v>
      </c>
      <c r="C1109" s="173">
        <v>664.1</v>
      </c>
      <c r="D1109" s="193">
        <v>663.9271923932754</v>
      </c>
      <c r="E1109" s="173">
        <v>109.5624437148349</v>
      </c>
      <c r="F1109" s="174">
        <f t="shared" si="60"/>
        <v>0.16497883408347372</v>
      </c>
      <c r="G1109" s="31"/>
    </row>
    <row r="1110" spans="1:7" ht="12.75" customHeight="1">
      <c r="A1110" s="18">
        <v>19</v>
      </c>
      <c r="B1110" s="212" t="s">
        <v>238</v>
      </c>
      <c r="C1110" s="173">
        <v>1214.5</v>
      </c>
      <c r="D1110" s="193">
        <v>1214.5321895065113</v>
      </c>
      <c r="E1110" s="173">
        <v>200.35043733607336</v>
      </c>
      <c r="F1110" s="174">
        <f t="shared" si="60"/>
        <v>0.16496536627095376</v>
      </c>
      <c r="G1110" s="31"/>
    </row>
    <row r="1111" spans="1:7" ht="12.75" customHeight="1">
      <c r="A1111" s="18">
        <v>20</v>
      </c>
      <c r="B1111" s="212" t="s">
        <v>239</v>
      </c>
      <c r="C1111" s="173">
        <v>810.6</v>
      </c>
      <c r="D1111" s="193">
        <v>810.6429327176157</v>
      </c>
      <c r="E1111" s="173">
        <v>133.77017813507916</v>
      </c>
      <c r="F1111" s="174">
        <f t="shared" si="60"/>
        <v>0.1650261264928191</v>
      </c>
      <c r="G1111" s="31"/>
    </row>
    <row r="1112" spans="1:7" ht="12.75" customHeight="1">
      <c r="A1112" s="18">
        <v>21</v>
      </c>
      <c r="B1112" s="212" t="s">
        <v>240</v>
      </c>
      <c r="C1112" s="173">
        <v>849</v>
      </c>
      <c r="D1112" s="193">
        <v>848.9663536244602</v>
      </c>
      <c r="E1112" s="173">
        <v>140.068584530017</v>
      </c>
      <c r="F1112" s="174">
        <f t="shared" si="60"/>
        <v>0.16498066493523794</v>
      </c>
      <c r="G1112" s="31"/>
    </row>
    <row r="1113" spans="1:7" ht="12.75" customHeight="1">
      <c r="A1113" s="18">
        <v>22</v>
      </c>
      <c r="B1113" s="212" t="s">
        <v>241</v>
      </c>
      <c r="C1113" s="173">
        <v>1128.4</v>
      </c>
      <c r="D1113" s="193">
        <v>1128.4286587910206</v>
      </c>
      <c r="E1113" s="173">
        <v>186.19199801756918</v>
      </c>
      <c r="F1113" s="174">
        <f t="shared" si="60"/>
        <v>0.16500531550653064</v>
      </c>
      <c r="G1113" s="31"/>
    </row>
    <row r="1114" spans="1:7" ht="12.75" customHeight="1">
      <c r="A1114" s="18">
        <v>23</v>
      </c>
      <c r="B1114" s="212" t="s">
        <v>242</v>
      </c>
      <c r="C1114" s="173">
        <v>951.9000000000001</v>
      </c>
      <c r="D1114" s="193">
        <v>951.9178054208337</v>
      </c>
      <c r="E1114" s="173">
        <v>157.01666616546606</v>
      </c>
      <c r="F1114" s="174">
        <f t="shared" si="60"/>
        <v>0.16495079962755127</v>
      </c>
      <c r="G1114" s="31"/>
    </row>
    <row r="1115" spans="1:7" ht="12.75" customHeight="1">
      <c r="A1115" s="18">
        <v>24</v>
      </c>
      <c r="B1115" s="212" t="s">
        <v>243</v>
      </c>
      <c r="C1115" s="173">
        <v>804.4000000000001</v>
      </c>
      <c r="D1115" s="193">
        <v>804.381612990981</v>
      </c>
      <c r="E1115" s="173">
        <v>132.6619177035093</v>
      </c>
      <c r="F1115" s="174">
        <f t="shared" si="60"/>
        <v>0.16492033528531735</v>
      </c>
      <c r="G1115" s="31"/>
    </row>
    <row r="1116" spans="1:7" ht="12.75" customHeight="1">
      <c r="A1116" s="18">
        <v>25</v>
      </c>
      <c r="B1116" s="212" t="s">
        <v>244</v>
      </c>
      <c r="C1116" s="173">
        <v>616.9000000000001</v>
      </c>
      <c r="D1116" s="193">
        <v>616.8739322137895</v>
      </c>
      <c r="E1116" s="173">
        <v>101.73169694517458</v>
      </c>
      <c r="F1116" s="174">
        <f t="shared" si="60"/>
        <v>0.16490792177852903</v>
      </c>
      <c r="G1116" s="31"/>
    </row>
    <row r="1117" spans="1:7" ht="12.75" customHeight="1">
      <c r="A1117" s="18">
        <v>26</v>
      </c>
      <c r="B1117" s="212" t="s">
        <v>245</v>
      </c>
      <c r="C1117" s="173">
        <v>648.4000000000001</v>
      </c>
      <c r="D1117" s="193">
        <v>648.4107151764831</v>
      </c>
      <c r="E1117" s="173">
        <v>107.0159397611693</v>
      </c>
      <c r="F1117" s="174">
        <f t="shared" si="60"/>
        <v>0.16504617483215497</v>
      </c>
      <c r="G1117" s="31"/>
    </row>
    <row r="1118" spans="1:7" ht="12.75" customHeight="1">
      <c r="A1118" s="18">
        <v>27</v>
      </c>
      <c r="B1118" s="212" t="s">
        <v>246</v>
      </c>
      <c r="C1118" s="173">
        <v>763.8000000000001</v>
      </c>
      <c r="D1118" s="193">
        <v>763.7983671792424</v>
      </c>
      <c r="E1118" s="173">
        <v>125.96770378485417</v>
      </c>
      <c r="F1118" s="174">
        <f t="shared" si="60"/>
        <v>0.16492236683013112</v>
      </c>
      <c r="G1118" s="31"/>
    </row>
    <row r="1119" spans="1:7" ht="12.75" customHeight="1">
      <c r="A1119" s="18">
        <v>28</v>
      </c>
      <c r="B1119" s="212" t="s">
        <v>247</v>
      </c>
      <c r="C1119" s="173">
        <v>620.6</v>
      </c>
      <c r="D1119" s="193">
        <v>620.5659666885958</v>
      </c>
      <c r="E1119" s="173">
        <v>102.39326013288144</v>
      </c>
      <c r="F1119" s="174">
        <f t="shared" si="60"/>
        <v>0.1649907511003568</v>
      </c>
      <c r="G1119" s="31"/>
    </row>
    <row r="1120" spans="1:7" ht="12.75" customHeight="1">
      <c r="A1120" s="18">
        <v>29</v>
      </c>
      <c r="B1120" s="212" t="s">
        <v>248</v>
      </c>
      <c r="C1120" s="173">
        <v>679.1</v>
      </c>
      <c r="D1120" s="193">
        <v>679.1342092631334</v>
      </c>
      <c r="E1120" s="173">
        <v>112.05805794835476</v>
      </c>
      <c r="F1120" s="174">
        <f t="shared" si="60"/>
        <v>0.16500965682278715</v>
      </c>
      <c r="G1120" s="31"/>
    </row>
    <row r="1121" spans="1:8" ht="12.75" customHeight="1">
      <c r="A1121" s="18">
        <v>30</v>
      </c>
      <c r="B1121" s="212" t="s">
        <v>249</v>
      </c>
      <c r="C1121" s="173">
        <v>519.9</v>
      </c>
      <c r="D1121" s="193">
        <v>519.8815030265855</v>
      </c>
      <c r="E1121" s="173">
        <v>85.74587543405283</v>
      </c>
      <c r="F1121" s="174">
        <f t="shared" si="60"/>
        <v>0.16492763114839937</v>
      </c>
      <c r="G1121" s="31"/>
      <c r="H1121" s="10" t="s">
        <v>12</v>
      </c>
    </row>
    <row r="1122" spans="1:7" ht="12.75" customHeight="1">
      <c r="A1122" s="18">
        <v>31</v>
      </c>
      <c r="B1122" s="212" t="s">
        <v>250</v>
      </c>
      <c r="C1122" s="173">
        <v>203.3</v>
      </c>
      <c r="D1122" s="193">
        <v>203.33361834091835</v>
      </c>
      <c r="E1122" s="173">
        <v>33.52761443214632</v>
      </c>
      <c r="F1122" s="174">
        <f t="shared" si="60"/>
        <v>0.16491694260770448</v>
      </c>
      <c r="G1122" s="31"/>
    </row>
    <row r="1123" spans="1:7" ht="12.75" customHeight="1">
      <c r="A1123" s="18">
        <v>32</v>
      </c>
      <c r="B1123" s="212" t="s">
        <v>251</v>
      </c>
      <c r="C1123" s="173">
        <v>249.9</v>
      </c>
      <c r="D1123" s="193">
        <v>249.947519056518</v>
      </c>
      <c r="E1123" s="173">
        <v>41.09261506038746</v>
      </c>
      <c r="F1123" s="174">
        <f t="shared" si="60"/>
        <v>0.164436234735444</v>
      </c>
      <c r="G1123" s="31"/>
    </row>
    <row r="1124" spans="1:7" ht="12.75" customHeight="1">
      <c r="A1124" s="18">
        <v>33</v>
      </c>
      <c r="B1124" s="212" t="s">
        <v>252</v>
      </c>
      <c r="C1124" s="173">
        <v>514.6</v>
      </c>
      <c r="D1124" s="193">
        <v>514.6421668171068</v>
      </c>
      <c r="E1124" s="173">
        <v>84.90801205072785</v>
      </c>
      <c r="F1124" s="174">
        <f t="shared" si="60"/>
        <v>0.16499808016076145</v>
      </c>
      <c r="G1124" s="31"/>
    </row>
    <row r="1125" spans="1:7" ht="12.75" customHeight="1">
      <c r="A1125" s="18">
        <v>34</v>
      </c>
      <c r="B1125" s="212" t="s">
        <v>253</v>
      </c>
      <c r="C1125" s="173">
        <v>387.3</v>
      </c>
      <c r="D1125" s="193">
        <v>387.3436328254779</v>
      </c>
      <c r="E1125" s="173">
        <v>63.936617191291646</v>
      </c>
      <c r="F1125" s="174">
        <f t="shared" si="60"/>
        <v>0.1650829258747525</v>
      </c>
      <c r="G1125" s="31"/>
    </row>
    <row r="1126" spans="1:7" ht="12.75" customHeight="1">
      <c r="A1126" s="18">
        <v>35</v>
      </c>
      <c r="B1126" s="212" t="s">
        <v>254</v>
      </c>
      <c r="C1126" s="173">
        <v>582.8000000000001</v>
      </c>
      <c r="D1126" s="193">
        <v>582.8614664756201</v>
      </c>
      <c r="E1126" s="173">
        <v>96.19663317823523</v>
      </c>
      <c r="F1126" s="174">
        <f t="shared" si="60"/>
        <v>0.1650594254945697</v>
      </c>
      <c r="G1126" s="31"/>
    </row>
    <row r="1127" spans="1:7" ht="12.75" customHeight="1">
      <c r="A1127" s="18">
        <v>36</v>
      </c>
      <c r="B1127" s="212" t="s">
        <v>255</v>
      </c>
      <c r="C1127" s="173">
        <v>416.70000000000005</v>
      </c>
      <c r="D1127" s="193">
        <v>416.7285198185685</v>
      </c>
      <c r="E1127" s="173">
        <v>68.75255919718302</v>
      </c>
      <c r="F1127" s="174">
        <f t="shared" si="60"/>
        <v>0.1649929426378282</v>
      </c>
      <c r="G1127" s="31"/>
    </row>
    <row r="1128" spans="1:7" ht="12.75" customHeight="1">
      <c r="A1128" s="18">
        <v>37</v>
      </c>
      <c r="B1128" s="212" t="s">
        <v>256</v>
      </c>
      <c r="C1128" s="173">
        <v>618.3000000000001</v>
      </c>
      <c r="D1128" s="193">
        <v>618.4212339484619</v>
      </c>
      <c r="E1128" s="173">
        <v>101.98614554590415</v>
      </c>
      <c r="F1128" s="174">
        <f t="shared" si="60"/>
        <v>0.16494605457852846</v>
      </c>
      <c r="G1128" s="31"/>
    </row>
    <row r="1129" spans="1:7" ht="12.75" customHeight="1">
      <c r="A1129" s="18">
        <v>38</v>
      </c>
      <c r="B1129" s="212" t="s">
        <v>257</v>
      </c>
      <c r="C1129" s="173">
        <v>553.1</v>
      </c>
      <c r="D1129" s="193">
        <v>553.0663534297732</v>
      </c>
      <c r="E1129" s="173">
        <v>91.22903574637616</v>
      </c>
      <c r="F1129" s="174">
        <f t="shared" si="60"/>
        <v>0.1649413049111845</v>
      </c>
      <c r="G1129" s="31"/>
    </row>
    <row r="1130" spans="1:7" ht="12.75" customHeight="1">
      <c r="A1130" s="34"/>
      <c r="B1130" s="1" t="s">
        <v>27</v>
      </c>
      <c r="C1130" s="165">
        <v>24531.600000000002</v>
      </c>
      <c r="D1130" s="165">
        <v>24531.6026326667</v>
      </c>
      <c r="E1130" s="165">
        <v>4046.7376326666963</v>
      </c>
      <c r="F1130" s="175">
        <f>E1130/C1130</f>
        <v>0.16496019960649513</v>
      </c>
      <c r="G1130" s="31"/>
    </row>
    <row r="1131" spans="1:7" ht="12.75" customHeight="1">
      <c r="A1131" s="40"/>
      <c r="B1131" s="2"/>
      <c r="C1131" s="181"/>
      <c r="D1131" s="181"/>
      <c r="E1131" s="181"/>
      <c r="F1131" s="187"/>
      <c r="G1131" s="31"/>
    </row>
    <row r="1132" ht="24" customHeight="1">
      <c r="A1132" s="47" t="s">
        <v>80</v>
      </c>
    </row>
    <row r="1133" ht="9" customHeight="1"/>
    <row r="1134" ht="14.25">
      <c r="A1134" s="9" t="s">
        <v>81</v>
      </c>
    </row>
    <row r="1135" spans="1:7" ht="30" customHeight="1">
      <c r="A1135" s="196" t="s">
        <v>20</v>
      </c>
      <c r="B1135" s="196"/>
      <c r="C1135" s="197" t="s">
        <v>34</v>
      </c>
      <c r="D1135" s="197" t="s">
        <v>35</v>
      </c>
      <c r="E1135" s="197" t="s">
        <v>6</v>
      </c>
      <c r="F1135" s="197" t="s">
        <v>28</v>
      </c>
      <c r="G1135" s="198"/>
    </row>
    <row r="1136" spans="1:7" ht="13.5" customHeight="1">
      <c r="A1136" s="281">
        <v>1</v>
      </c>
      <c r="B1136" s="281">
        <v>2</v>
      </c>
      <c r="C1136" s="281">
        <v>3</v>
      </c>
      <c r="D1136" s="281">
        <v>4</v>
      </c>
      <c r="E1136" s="281" t="s">
        <v>36</v>
      </c>
      <c r="F1136" s="281">
        <v>6</v>
      </c>
      <c r="G1136" s="198"/>
    </row>
    <row r="1137" spans="1:7" ht="27" customHeight="1">
      <c r="A1137" s="199">
        <v>1</v>
      </c>
      <c r="B1137" s="200" t="s">
        <v>158</v>
      </c>
      <c r="C1137" s="204">
        <v>2114.18</v>
      </c>
      <c r="D1137" s="204">
        <v>2114.18</v>
      </c>
      <c r="E1137" s="201">
        <f>C1137-D1137</f>
        <v>0</v>
      </c>
      <c r="F1137" s="205">
        <f>E1137/C1137</f>
        <v>0</v>
      </c>
      <c r="G1137" s="206"/>
    </row>
    <row r="1138" spans="1:7" ht="42.75">
      <c r="A1138" s="199">
        <v>2</v>
      </c>
      <c r="B1138" s="200" t="s">
        <v>197</v>
      </c>
      <c r="C1138" s="204">
        <v>871.08</v>
      </c>
      <c r="D1138" s="204">
        <v>871.08</v>
      </c>
      <c r="E1138" s="201">
        <f>C1138-D1138</f>
        <v>0</v>
      </c>
      <c r="F1138" s="205">
        <f>E1138/C1138</f>
        <v>0</v>
      </c>
      <c r="G1138" s="198"/>
    </row>
    <row r="1139" spans="1:8" ht="28.5">
      <c r="A1139" s="199">
        <v>3</v>
      </c>
      <c r="B1139" s="200" t="s">
        <v>201</v>
      </c>
      <c r="C1139" s="204">
        <v>1243.1</v>
      </c>
      <c r="D1139" s="204">
        <v>1243.1</v>
      </c>
      <c r="E1139" s="201">
        <f>C1139-D1139</f>
        <v>0</v>
      </c>
      <c r="F1139" s="205">
        <f>E1139/C1139</f>
        <v>0</v>
      </c>
      <c r="G1139" s="198"/>
      <c r="H1139" s="10" t="s">
        <v>12</v>
      </c>
    </row>
    <row r="1140" spans="1:7" ht="15.75" customHeight="1">
      <c r="A1140" s="199">
        <v>4</v>
      </c>
      <c r="B1140" s="207" t="s">
        <v>82</v>
      </c>
      <c r="C1140" s="208">
        <f>SUM(C1138:C1139)</f>
        <v>2114.18</v>
      </c>
      <c r="D1140" s="208">
        <f>SUM(D1138:D1139)</f>
        <v>2114.18</v>
      </c>
      <c r="E1140" s="201">
        <f>C1140-D1140</f>
        <v>0</v>
      </c>
      <c r="F1140" s="205">
        <f>E1140/C1140</f>
        <v>0</v>
      </c>
      <c r="G1140" s="198" t="s">
        <v>12</v>
      </c>
    </row>
    <row r="1141" spans="1:6" ht="15.75" customHeight="1">
      <c r="A1141" s="32"/>
      <c r="B1141" s="121"/>
      <c r="C1141" s="189"/>
      <c r="D1141" s="189"/>
      <c r="E1141" s="65"/>
      <c r="F1141" s="65"/>
    </row>
    <row r="1142" s="109" customFormat="1" ht="14.25">
      <c r="A1142" s="9" t="s">
        <v>202</v>
      </c>
    </row>
    <row r="1143" spans="5:7" ht="14.25">
      <c r="E1143" s="67" t="s">
        <v>122</v>
      </c>
      <c r="F1143" s="110" t="s">
        <v>203</v>
      </c>
      <c r="G1143" s="135"/>
    </row>
    <row r="1144" spans="1:7" ht="28.5">
      <c r="A1144" s="88" t="s">
        <v>20</v>
      </c>
      <c r="B1144" s="88" t="s">
        <v>83</v>
      </c>
      <c r="C1144" s="88" t="s">
        <v>204</v>
      </c>
      <c r="D1144" s="88" t="s">
        <v>42</v>
      </c>
      <c r="E1144" s="88" t="s">
        <v>84</v>
      </c>
      <c r="F1144" s="88" t="s">
        <v>85</v>
      </c>
      <c r="G1144" s="64"/>
    </row>
    <row r="1145" spans="1:7" ht="14.25">
      <c r="A1145" s="111">
        <v>1</v>
      </c>
      <c r="B1145" s="111">
        <v>2</v>
      </c>
      <c r="C1145" s="111">
        <v>3</v>
      </c>
      <c r="D1145" s="111">
        <v>4</v>
      </c>
      <c r="E1145" s="111">
        <v>5</v>
      </c>
      <c r="F1145" s="111">
        <v>6</v>
      </c>
      <c r="G1145" s="136"/>
    </row>
    <row r="1146" spans="1:7" ht="28.5">
      <c r="A1146" s="112">
        <v>1</v>
      </c>
      <c r="B1146" s="113" t="s">
        <v>86</v>
      </c>
      <c r="C1146" s="114">
        <f>C1137/2</f>
        <v>1057.09</v>
      </c>
      <c r="D1146" s="114">
        <v>302.71</v>
      </c>
      <c r="E1146" s="116">
        <v>222.84</v>
      </c>
      <c r="F1146" s="115">
        <f>E1146/C1146</f>
        <v>0.21080513485133717</v>
      </c>
      <c r="G1146" s="137"/>
    </row>
    <row r="1147" spans="1:7" ht="89.25" customHeight="1">
      <c r="A1147" s="112">
        <v>2</v>
      </c>
      <c r="B1147" s="113" t="s">
        <v>87</v>
      </c>
      <c r="C1147" s="114">
        <f>C1146</f>
        <v>1057.09</v>
      </c>
      <c r="D1147" s="114">
        <v>1811.47</v>
      </c>
      <c r="E1147" s="116">
        <v>1808.11</v>
      </c>
      <c r="F1147" s="115">
        <f>E1147/C1147</f>
        <v>1.71045984731669</v>
      </c>
      <c r="G1147" s="138"/>
    </row>
    <row r="1148" spans="1:7" ht="15">
      <c r="A1148" s="314" t="s">
        <v>10</v>
      </c>
      <c r="B1148" s="314"/>
      <c r="C1148" s="117">
        <f>SUM(C1146:C1147)</f>
        <v>2114.18</v>
      </c>
      <c r="D1148" s="118">
        <f>SUM(D1146:D1147)</f>
        <v>2114.18</v>
      </c>
      <c r="E1148" s="118">
        <f>SUM(E1146:E1147)</f>
        <v>2030.9499999999998</v>
      </c>
      <c r="F1148" s="115">
        <f>E1148/C1148</f>
        <v>0.9606324910840136</v>
      </c>
      <c r="G1148" s="139"/>
    </row>
    <row r="1149" spans="1:7" s="132" customFormat="1" ht="22.5" customHeight="1">
      <c r="A1149" s="315"/>
      <c r="B1149" s="315"/>
      <c r="C1149" s="315"/>
      <c r="D1149" s="315"/>
      <c r="E1149" s="315"/>
      <c r="F1149" s="315"/>
      <c r="G1149" s="315"/>
    </row>
    <row r="1150" spans="1:7" ht="14.25">
      <c r="A1150" s="121" t="s">
        <v>88</v>
      </c>
      <c r="B1150" s="26"/>
      <c r="C1150" s="26"/>
      <c r="D1150" s="119"/>
      <c r="E1150" s="26"/>
      <c r="F1150" s="26"/>
      <c r="G1150" s="120"/>
    </row>
    <row r="1151" spans="1:7" ht="14.25">
      <c r="A1151" s="121"/>
      <c r="B1151" s="26"/>
      <c r="C1151" s="26"/>
      <c r="D1151" s="119"/>
      <c r="E1151" s="26"/>
      <c r="F1151" s="26"/>
      <c r="G1151" s="120"/>
    </row>
    <row r="1152" ht="14.25">
      <c r="A1152" s="9" t="s">
        <v>89</v>
      </c>
    </row>
    <row r="1153" spans="1:6" ht="30" customHeight="1">
      <c r="A1153" s="18" t="s">
        <v>20</v>
      </c>
      <c r="B1153" s="88" t="s">
        <v>83</v>
      </c>
      <c r="C1153" s="52" t="s">
        <v>34</v>
      </c>
      <c r="D1153" s="52" t="s">
        <v>35</v>
      </c>
      <c r="E1153" s="52" t="s">
        <v>6</v>
      </c>
      <c r="F1153" s="52" t="s">
        <v>28</v>
      </c>
    </row>
    <row r="1154" spans="1:7" ht="13.5" customHeight="1">
      <c r="A1154" s="196">
        <v>1</v>
      </c>
      <c r="B1154" s="196">
        <v>2</v>
      </c>
      <c r="C1154" s="196">
        <v>3</v>
      </c>
      <c r="D1154" s="196">
        <v>4</v>
      </c>
      <c r="E1154" s="196" t="s">
        <v>36</v>
      </c>
      <c r="F1154" s="196">
        <v>6</v>
      </c>
      <c r="G1154" s="198"/>
    </row>
    <row r="1155" spans="1:7" ht="27" customHeight="1">
      <c r="A1155" s="199">
        <v>1</v>
      </c>
      <c r="B1155" s="200" t="s">
        <v>158</v>
      </c>
      <c r="C1155" s="201">
        <v>2605.67</v>
      </c>
      <c r="D1155" s="201">
        <v>2605.67</v>
      </c>
      <c r="E1155" s="201">
        <f>C1155-D1155</f>
        <v>0</v>
      </c>
      <c r="F1155" s="209">
        <v>0</v>
      </c>
      <c r="G1155" s="198"/>
    </row>
    <row r="1156" spans="1:7" ht="42.75">
      <c r="A1156" s="199">
        <v>2</v>
      </c>
      <c r="B1156" s="200" t="s">
        <v>197</v>
      </c>
      <c r="C1156" s="201">
        <v>419.25</v>
      </c>
      <c r="D1156" s="201">
        <v>419.25</v>
      </c>
      <c r="E1156" s="201">
        <f>C1156-D1156</f>
        <v>0</v>
      </c>
      <c r="F1156" s="205">
        <f>E1156/C1156</f>
        <v>0</v>
      </c>
      <c r="G1156" s="198"/>
    </row>
    <row r="1157" spans="1:7" ht="28.5">
      <c r="A1157" s="199">
        <v>3</v>
      </c>
      <c r="B1157" s="200" t="s">
        <v>201</v>
      </c>
      <c r="C1157" s="201">
        <v>2186.42</v>
      </c>
      <c r="D1157" s="201">
        <v>2186.42</v>
      </c>
      <c r="E1157" s="201">
        <f>C1157-D1157</f>
        <v>0</v>
      </c>
      <c r="F1157" s="205">
        <f>E1157/C1157</f>
        <v>0</v>
      </c>
      <c r="G1157" s="198"/>
    </row>
    <row r="1158" spans="1:7" ht="15.75" customHeight="1">
      <c r="A1158" s="199">
        <v>4</v>
      </c>
      <c r="B1158" s="207" t="s">
        <v>82</v>
      </c>
      <c r="C1158" s="210">
        <f>SUM(C1156:C1157)</f>
        <v>2605.67</v>
      </c>
      <c r="D1158" s="210">
        <f>SUM(D1156:D1157)</f>
        <v>2605.67</v>
      </c>
      <c r="E1158" s="201">
        <f>C1158-D1158</f>
        <v>0</v>
      </c>
      <c r="F1158" s="211">
        <f>E1158/C1158</f>
        <v>0</v>
      </c>
      <c r="G1158" s="198"/>
    </row>
    <row r="1159" spans="1:6" ht="15.75" customHeight="1">
      <c r="A1159" s="32"/>
      <c r="B1159" s="121"/>
      <c r="C1159" s="85"/>
      <c r="D1159" s="85"/>
      <c r="E1159" s="65"/>
      <c r="F1159" s="38"/>
    </row>
    <row r="1160" s="109" customFormat="1" ht="14.25">
      <c r="A1160" s="9" t="s">
        <v>205</v>
      </c>
    </row>
    <row r="1161" spans="6:8" ht="14.25">
      <c r="F1161" s="110"/>
      <c r="G1161" s="67" t="s">
        <v>122</v>
      </c>
      <c r="H1161" s="188"/>
    </row>
    <row r="1162" spans="1:8" ht="57">
      <c r="A1162" s="88" t="s">
        <v>138</v>
      </c>
      <c r="B1162" s="88" t="s">
        <v>90</v>
      </c>
      <c r="C1162" s="88" t="s">
        <v>91</v>
      </c>
      <c r="D1162" s="88" t="s">
        <v>92</v>
      </c>
      <c r="E1162" s="88" t="s">
        <v>93</v>
      </c>
      <c r="F1162" s="88" t="s">
        <v>6</v>
      </c>
      <c r="G1162" s="88" t="s">
        <v>85</v>
      </c>
      <c r="H1162" s="88" t="s">
        <v>94</v>
      </c>
    </row>
    <row r="1163" spans="1:8" ht="14.25">
      <c r="A1163" s="123">
        <v>1</v>
      </c>
      <c r="B1163" s="123">
        <v>2</v>
      </c>
      <c r="C1163" s="123">
        <v>3</v>
      </c>
      <c r="D1163" s="123">
        <v>4</v>
      </c>
      <c r="E1163" s="123">
        <v>5</v>
      </c>
      <c r="F1163" s="123" t="s">
        <v>95</v>
      </c>
      <c r="G1163" s="123">
        <v>7</v>
      </c>
      <c r="H1163" s="124" t="s">
        <v>96</v>
      </c>
    </row>
    <row r="1164" spans="1:8" ht="18" customHeight="1">
      <c r="A1164" s="125">
        <f>C1155</f>
        <v>2605.67</v>
      </c>
      <c r="B1164" s="125">
        <f>D1158</f>
        <v>2605.67</v>
      </c>
      <c r="C1164" s="126">
        <f>C483</f>
        <v>309617.35744532046</v>
      </c>
      <c r="D1164" s="126">
        <f>(C1164*750)/100000</f>
        <v>2322.1301808399035</v>
      </c>
      <c r="E1164" s="140">
        <v>2322.11</v>
      </c>
      <c r="F1164" s="126">
        <f>D1164-E1164</f>
        <v>0.020180839903332526</v>
      </c>
      <c r="G1164" s="115">
        <f>E1164/A1164</f>
        <v>0.8911757820445414</v>
      </c>
      <c r="H1164" s="126">
        <f>B1164-E1164</f>
        <v>283.55999999999995</v>
      </c>
    </row>
    <row r="1165" spans="1:8" ht="21" customHeight="1">
      <c r="A1165" s="141"/>
      <c r="B1165" s="141"/>
      <c r="C1165" s="142"/>
      <c r="D1165" s="142"/>
      <c r="E1165" s="143"/>
      <c r="F1165" s="142"/>
      <c r="G1165" s="144"/>
      <c r="H1165" s="142"/>
    </row>
    <row r="1166" spans="1:8" s="130" customFormat="1" ht="12.75">
      <c r="A1166" s="231" t="s">
        <v>206</v>
      </c>
      <c r="B1166" s="232"/>
      <c r="C1166" s="232"/>
      <c r="D1166" s="232"/>
      <c r="E1166" s="232"/>
      <c r="F1166" s="232"/>
      <c r="G1166" s="232"/>
      <c r="H1166" s="232"/>
    </row>
    <row r="1167" spans="1:8" s="130" customFormat="1" ht="14.25" customHeight="1">
      <c r="A1167" s="231"/>
      <c r="B1167" s="232"/>
      <c r="C1167" s="232"/>
      <c r="D1167" s="232"/>
      <c r="E1167" s="232"/>
      <c r="F1167" s="232"/>
      <c r="G1167" s="232"/>
      <c r="H1167" s="232"/>
    </row>
    <row r="1168" spans="1:8" s="130" customFormat="1" ht="12.75">
      <c r="A1168" s="233" t="s">
        <v>111</v>
      </c>
      <c r="B1168" s="232"/>
      <c r="C1168" s="232"/>
      <c r="D1168" s="232"/>
      <c r="E1168" s="232"/>
      <c r="F1168" s="232"/>
      <c r="G1168" s="232"/>
      <c r="H1168" s="232"/>
    </row>
    <row r="1169" spans="1:8" s="130" customFormat="1" ht="12.75">
      <c r="A1169" s="233"/>
      <c r="B1169" s="232"/>
      <c r="C1169" s="232"/>
      <c r="D1169" s="232"/>
      <c r="E1169" s="232"/>
      <c r="F1169" s="232"/>
      <c r="G1169" s="232"/>
      <c r="H1169" s="232"/>
    </row>
    <row r="1170" spans="1:8" s="130" customFormat="1" ht="12.75">
      <c r="A1170" s="234" t="s">
        <v>136</v>
      </c>
      <c r="B1170" s="232"/>
      <c r="C1170" s="232"/>
      <c r="D1170" s="232"/>
      <c r="E1170" s="232"/>
      <c r="F1170" s="232"/>
      <c r="G1170" s="232"/>
      <c r="H1170" s="232"/>
    </row>
    <row r="1171" spans="1:8" s="130" customFormat="1" ht="12.75">
      <c r="A1171" s="316" t="s">
        <v>207</v>
      </c>
      <c r="B1171" s="316"/>
      <c r="C1171" s="316"/>
      <c r="D1171" s="316"/>
      <c r="E1171" s="316"/>
      <c r="F1171" s="232"/>
      <c r="G1171" s="232"/>
      <c r="H1171" s="232"/>
    </row>
    <row r="1172" spans="1:8" s="130" customFormat="1" ht="25.5">
      <c r="A1172" s="235" t="s">
        <v>128</v>
      </c>
      <c r="B1172" s="235" t="s">
        <v>129</v>
      </c>
      <c r="C1172" s="287" t="s">
        <v>130</v>
      </c>
      <c r="D1172" s="235" t="s">
        <v>131</v>
      </c>
      <c r="E1172" s="235" t="s">
        <v>132</v>
      </c>
      <c r="F1172" s="232"/>
      <c r="G1172" s="232"/>
      <c r="H1172" s="232"/>
    </row>
    <row r="1173" spans="1:8" s="130" customFormat="1" ht="12.75">
      <c r="A1173" s="317" t="s">
        <v>133</v>
      </c>
      <c r="B1173" s="285" t="s">
        <v>214</v>
      </c>
      <c r="C1173" s="259"/>
      <c r="D1173" s="286">
        <v>16050</v>
      </c>
      <c r="E1173" s="286">
        <v>9629.75</v>
      </c>
      <c r="F1173" s="232"/>
      <c r="G1173" s="232"/>
      <c r="H1173" s="232"/>
    </row>
    <row r="1174" spans="1:8" s="130" customFormat="1" ht="12.75">
      <c r="A1174" s="318"/>
      <c r="B1174" s="285" t="s">
        <v>215</v>
      </c>
      <c r="C1174" s="259"/>
      <c r="D1174" s="286">
        <v>15059</v>
      </c>
      <c r="E1174" s="286">
        <v>9035.4</v>
      </c>
      <c r="F1174" s="232"/>
      <c r="G1174" s="232"/>
      <c r="H1174" s="232"/>
    </row>
    <row r="1175" spans="1:8" s="130" customFormat="1" ht="12.75">
      <c r="A1175" s="318"/>
      <c r="B1175" s="285" t="s">
        <v>216</v>
      </c>
      <c r="C1175" s="259"/>
      <c r="D1175" s="286">
        <v>12103</v>
      </c>
      <c r="E1175" s="286">
        <v>7261.8</v>
      </c>
      <c r="F1175" s="232"/>
      <c r="G1175" s="232"/>
      <c r="H1175" s="232"/>
    </row>
    <row r="1176" spans="1:8" s="130" customFormat="1" ht="12.75">
      <c r="A1176" s="318"/>
      <c r="B1176" s="285" t="s">
        <v>217</v>
      </c>
      <c r="C1176" s="259"/>
      <c r="D1176" s="286">
        <v>0</v>
      </c>
      <c r="E1176" s="286">
        <v>0</v>
      </c>
      <c r="F1176" s="232"/>
      <c r="G1176" s="232"/>
      <c r="H1176" s="232"/>
    </row>
    <row r="1177" spans="1:8" s="130" customFormat="1" ht="12.75">
      <c r="A1177" s="318"/>
      <c r="B1177" s="285" t="s">
        <v>218</v>
      </c>
      <c r="C1177" s="259"/>
      <c r="D1177" s="286">
        <v>0</v>
      </c>
      <c r="E1177" s="286">
        <v>0</v>
      </c>
      <c r="F1177" s="232"/>
      <c r="G1177" s="232"/>
      <c r="H1177" s="232"/>
    </row>
    <row r="1178" spans="1:8" s="130" customFormat="1" ht="12.75" customHeight="1">
      <c r="A1178" s="318"/>
      <c r="B1178" s="285" t="s">
        <v>135</v>
      </c>
      <c r="C1178" s="259"/>
      <c r="D1178" s="286">
        <v>3790</v>
      </c>
      <c r="E1178" s="286">
        <v>7328.21</v>
      </c>
      <c r="F1178" s="232"/>
      <c r="G1178" s="232"/>
      <c r="H1178" s="232"/>
    </row>
    <row r="1179" spans="1:8" s="130" customFormat="1" ht="12.75">
      <c r="A1179" s="318"/>
      <c r="B1179" s="285" t="s">
        <v>258</v>
      </c>
      <c r="C1179" s="259"/>
      <c r="D1179" s="286">
        <v>18975</v>
      </c>
      <c r="E1179" s="286">
        <v>11384.8</v>
      </c>
      <c r="F1179" s="232"/>
      <c r="G1179" s="232"/>
      <c r="H1179" s="232"/>
    </row>
    <row r="1180" spans="1:8" s="130" customFormat="1" ht="12.75">
      <c r="A1180" s="318"/>
      <c r="B1180" s="285" t="s">
        <v>219</v>
      </c>
      <c r="C1180" s="259"/>
      <c r="D1180" s="286">
        <v>573</v>
      </c>
      <c r="E1180" s="286">
        <v>553.13</v>
      </c>
      <c r="F1180" s="232"/>
      <c r="G1180" s="232"/>
      <c r="H1180" s="232"/>
    </row>
    <row r="1181" spans="1:8" s="130" customFormat="1" ht="13.5" customHeight="1">
      <c r="A1181" s="319"/>
      <c r="B1181" s="236" t="s">
        <v>134</v>
      </c>
      <c r="C1181" s="237"/>
      <c r="D1181" s="237">
        <f>SUM(D1173:D1180)</f>
        <v>66550</v>
      </c>
      <c r="E1181" s="237">
        <f>SUM(E1173:E1180)</f>
        <v>45193.090000000004</v>
      </c>
      <c r="F1181" s="232"/>
      <c r="G1181" s="232" t="s">
        <v>12</v>
      </c>
      <c r="H1181" s="232"/>
    </row>
    <row r="1182" spans="1:8" s="130" customFormat="1" ht="13.5" customHeight="1">
      <c r="A1182" s="233"/>
      <c r="B1182" s="232"/>
      <c r="C1182" s="232"/>
      <c r="D1182" s="232"/>
      <c r="E1182" s="232"/>
      <c r="F1182" s="232"/>
      <c r="G1182" s="232"/>
      <c r="H1182" s="232"/>
    </row>
    <row r="1183" spans="1:8" s="130" customFormat="1" ht="12.75">
      <c r="A1183" s="233"/>
      <c r="B1183" s="232"/>
      <c r="C1183" s="232"/>
      <c r="D1183" s="232"/>
      <c r="E1183" s="232"/>
      <c r="F1183" s="232"/>
      <c r="G1183" s="232"/>
      <c r="H1183" s="232"/>
    </row>
    <row r="1184" spans="1:8" s="190" customFormat="1" ht="12.75">
      <c r="A1184" s="238" t="s">
        <v>137</v>
      </c>
      <c r="B1184" s="239"/>
      <c r="C1184" s="239"/>
      <c r="D1184" s="239"/>
      <c r="E1184" s="239"/>
      <c r="F1184" s="239"/>
      <c r="G1184" s="239"/>
      <c r="H1184" s="240"/>
    </row>
    <row r="1185" spans="1:8" s="190" customFormat="1" ht="12.75">
      <c r="A1185" s="309" t="s">
        <v>100</v>
      </c>
      <c r="B1185" s="311" t="s">
        <v>101</v>
      </c>
      <c r="C1185" s="312"/>
      <c r="D1185" s="313" t="s">
        <v>102</v>
      </c>
      <c r="E1185" s="313"/>
      <c r="F1185" s="313" t="s">
        <v>103</v>
      </c>
      <c r="G1185" s="313"/>
      <c r="H1185" s="240"/>
    </row>
    <row r="1186" spans="1:8" s="190" customFormat="1" ht="12.75">
      <c r="A1186" s="310"/>
      <c r="B1186" s="278" t="s">
        <v>104</v>
      </c>
      <c r="C1186" s="279" t="s">
        <v>105</v>
      </c>
      <c r="D1186" s="276" t="s">
        <v>104</v>
      </c>
      <c r="E1186" s="276" t="s">
        <v>105</v>
      </c>
      <c r="F1186" s="276" t="s">
        <v>104</v>
      </c>
      <c r="G1186" s="276" t="s">
        <v>105</v>
      </c>
      <c r="H1186" s="240"/>
    </row>
    <row r="1187" spans="1:8" s="190" customFormat="1" ht="12.75">
      <c r="A1187" s="241" t="s">
        <v>259</v>
      </c>
      <c r="B1187" s="237">
        <v>66550</v>
      </c>
      <c r="C1187" s="237">
        <v>45193.090000000004</v>
      </c>
      <c r="D1187" s="237">
        <v>66550</v>
      </c>
      <c r="E1187" s="237">
        <v>45193.090000000004</v>
      </c>
      <c r="F1187" s="242">
        <f>(B1187-D1187)/B1187</f>
        <v>0</v>
      </c>
      <c r="G1187" s="242">
        <f>(C1187-E1187)/C1187</f>
        <v>0</v>
      </c>
      <c r="H1187" s="240"/>
    </row>
    <row r="1188" spans="1:8" s="190" customFormat="1" ht="12.75">
      <c r="A1188" s="243"/>
      <c r="B1188" s="239"/>
      <c r="C1188" s="239"/>
      <c r="D1188" s="239"/>
      <c r="E1188" s="239"/>
      <c r="F1188" s="239"/>
      <c r="G1188" s="239"/>
      <c r="H1188" s="240"/>
    </row>
    <row r="1189" spans="1:8" s="190" customFormat="1" ht="12.75">
      <c r="A1189" s="238" t="s">
        <v>208</v>
      </c>
      <c r="B1189" s="239"/>
      <c r="C1189" s="239"/>
      <c r="D1189" s="239"/>
      <c r="E1189" s="239"/>
      <c r="F1189" s="239"/>
      <c r="G1189" s="239"/>
      <c r="H1189" s="240"/>
    </row>
    <row r="1190" spans="1:8" s="190" customFormat="1" ht="25.5" customHeight="1">
      <c r="A1190" s="308" t="s">
        <v>209</v>
      </c>
      <c r="B1190" s="308"/>
      <c r="C1190" s="308" t="s">
        <v>210</v>
      </c>
      <c r="D1190" s="308"/>
      <c r="E1190" s="308" t="s">
        <v>106</v>
      </c>
      <c r="F1190" s="308"/>
      <c r="G1190" s="239"/>
      <c r="H1190" s="240"/>
    </row>
    <row r="1191" spans="1:8" s="190" customFormat="1" ht="12.75">
      <c r="A1191" s="277" t="s">
        <v>104</v>
      </c>
      <c r="B1191" s="277" t="s">
        <v>107</v>
      </c>
      <c r="C1191" s="277" t="s">
        <v>104</v>
      </c>
      <c r="D1191" s="277" t="s">
        <v>107</v>
      </c>
      <c r="E1191" s="277" t="s">
        <v>104</v>
      </c>
      <c r="F1191" s="277" t="s">
        <v>108</v>
      </c>
      <c r="G1191" s="239"/>
      <c r="H1191" s="240" t="s">
        <v>12</v>
      </c>
    </row>
    <row r="1192" spans="1:8" s="190" customFormat="1" ht="12.75">
      <c r="A1192" s="244">
        <v>1</v>
      </c>
      <c r="B1192" s="244">
        <v>2</v>
      </c>
      <c r="C1192" s="244">
        <v>3</v>
      </c>
      <c r="D1192" s="244">
        <v>4</v>
      </c>
      <c r="E1192" s="244">
        <v>5</v>
      </c>
      <c r="F1192" s="244">
        <v>6</v>
      </c>
      <c r="G1192" s="245"/>
      <c r="H1192" s="246"/>
    </row>
    <row r="1193" spans="1:8" s="190" customFormat="1" ht="12.75">
      <c r="A1193" s="288">
        <v>66550</v>
      </c>
      <c r="B1193" s="288">
        <v>45193.090000000004</v>
      </c>
      <c r="C1193" s="247">
        <v>55161</v>
      </c>
      <c r="D1193" s="193">
        <v>40311.54</v>
      </c>
      <c r="E1193" s="248">
        <f>C1193/A1193</f>
        <v>0.8288655146506386</v>
      </c>
      <c r="F1193" s="248">
        <f>D1193/B1193</f>
        <v>0.8919845932198927</v>
      </c>
      <c r="G1193" s="239"/>
      <c r="H1193" s="240"/>
    </row>
    <row r="1194" spans="1:8" s="190" customFormat="1" ht="12.75">
      <c r="A1194" s="249"/>
      <c r="B1194" s="250"/>
      <c r="C1194" s="251"/>
      <c r="D1194" s="251"/>
      <c r="E1194" s="252"/>
      <c r="F1194" s="253"/>
      <c r="G1194" s="254" t="s">
        <v>12</v>
      </c>
      <c r="H1194" s="240" t="s">
        <v>12</v>
      </c>
    </row>
    <row r="1195" spans="1:8" s="190" customFormat="1" ht="12.75">
      <c r="A1195" s="255" t="s">
        <v>109</v>
      </c>
      <c r="B1195" s="239"/>
      <c r="C1195" s="239"/>
      <c r="D1195" s="239" t="s">
        <v>12</v>
      </c>
      <c r="E1195" s="239"/>
      <c r="F1195" s="239"/>
      <c r="G1195" s="239"/>
      <c r="H1195" s="240"/>
    </row>
    <row r="1196" spans="1:8" s="190" customFormat="1" ht="12.75">
      <c r="A1196" s="238"/>
      <c r="B1196" s="239"/>
      <c r="C1196" s="239"/>
      <c r="D1196" s="239"/>
      <c r="E1196" s="239"/>
      <c r="F1196" s="239"/>
      <c r="G1196" s="239"/>
      <c r="H1196" s="240"/>
    </row>
    <row r="1197" spans="1:8" s="190" customFormat="1" ht="12.75">
      <c r="A1197" s="238" t="s">
        <v>126</v>
      </c>
      <c r="B1197" s="239"/>
      <c r="C1197" s="239"/>
      <c r="D1197" s="239"/>
      <c r="E1197" s="239"/>
      <c r="F1197" s="239"/>
      <c r="G1197" s="239"/>
      <c r="H1197" s="240"/>
    </row>
    <row r="1198" spans="1:8" s="190" customFormat="1" ht="12.75">
      <c r="A1198" s="309" t="s">
        <v>100</v>
      </c>
      <c r="B1198" s="311" t="s">
        <v>101</v>
      </c>
      <c r="C1198" s="312"/>
      <c r="D1198" s="313" t="s">
        <v>102</v>
      </c>
      <c r="E1198" s="313"/>
      <c r="F1198" s="313" t="s">
        <v>103</v>
      </c>
      <c r="G1198" s="313"/>
      <c r="H1198" s="240"/>
    </row>
    <row r="1199" spans="1:8" s="190" customFormat="1" ht="12.75">
      <c r="A1199" s="310"/>
      <c r="B1199" s="278" t="s">
        <v>104</v>
      </c>
      <c r="C1199" s="279" t="s">
        <v>105</v>
      </c>
      <c r="D1199" s="276" t="s">
        <v>104</v>
      </c>
      <c r="E1199" s="276" t="s">
        <v>105</v>
      </c>
      <c r="F1199" s="276" t="s">
        <v>104</v>
      </c>
      <c r="G1199" s="276" t="s">
        <v>105</v>
      </c>
      <c r="H1199" s="240"/>
    </row>
    <row r="1200" spans="1:8" s="190" customFormat="1" ht="12.75">
      <c r="A1200" s="256" t="s">
        <v>110</v>
      </c>
      <c r="B1200" s="194">
        <v>71956</v>
      </c>
      <c r="C1200" s="193">
        <v>3597.8</v>
      </c>
      <c r="D1200" s="257">
        <v>71956</v>
      </c>
      <c r="E1200" s="258">
        <v>3597.8</v>
      </c>
      <c r="F1200" s="242">
        <f>(B1200-D1200)/100</f>
        <v>0</v>
      </c>
      <c r="G1200" s="242">
        <f>(C1200-E1200)/100</f>
        <v>0</v>
      </c>
      <c r="H1200" s="240"/>
    </row>
    <row r="1201" spans="1:8" s="190" customFormat="1" ht="12.75">
      <c r="A1201" s="256" t="s">
        <v>139</v>
      </c>
      <c r="B1201" s="194">
        <v>67561</v>
      </c>
      <c r="C1201" s="193">
        <v>3378.0499999999997</v>
      </c>
      <c r="D1201" s="257">
        <v>67561</v>
      </c>
      <c r="E1201" s="258">
        <v>3378.0499999999997</v>
      </c>
      <c r="F1201" s="242">
        <f>(B1201-D1201)/100</f>
        <v>0</v>
      </c>
      <c r="G1201" s="242">
        <f>(C1201-E1201)/100</f>
        <v>0</v>
      </c>
      <c r="H1201" s="240"/>
    </row>
    <row r="1202" spans="1:8" s="190" customFormat="1" ht="12.75">
      <c r="A1202" s="243"/>
      <c r="B1202" s="239"/>
      <c r="C1202" s="239"/>
      <c r="D1202" s="239"/>
      <c r="E1202" s="239"/>
      <c r="F1202" s="239"/>
      <c r="G1202" s="239"/>
      <c r="H1202" s="240"/>
    </row>
    <row r="1203" spans="1:11" s="190" customFormat="1" ht="12.75">
      <c r="A1203" s="238" t="s">
        <v>211</v>
      </c>
      <c r="B1203" s="239"/>
      <c r="C1203" s="239"/>
      <c r="D1203" s="239"/>
      <c r="E1203" s="239"/>
      <c r="F1203" s="239"/>
      <c r="G1203" s="239"/>
      <c r="H1203" s="240"/>
      <c r="K1203" s="190" t="s">
        <v>12</v>
      </c>
    </row>
    <row r="1204" spans="1:8" s="190" customFormat="1" ht="12.75" customHeight="1">
      <c r="A1204" s="309" t="s">
        <v>100</v>
      </c>
      <c r="B1204" s="308" t="s">
        <v>120</v>
      </c>
      <c r="C1204" s="308"/>
      <c r="D1204" s="308" t="s">
        <v>212</v>
      </c>
      <c r="E1204" s="308"/>
      <c r="F1204" s="308" t="s">
        <v>106</v>
      </c>
      <c r="G1204" s="308"/>
      <c r="H1204" s="240"/>
    </row>
    <row r="1205" spans="1:8" s="190" customFormat="1" ht="12.75">
      <c r="A1205" s="310"/>
      <c r="B1205" s="283" t="s">
        <v>104</v>
      </c>
      <c r="C1205" s="283" t="s">
        <v>107</v>
      </c>
      <c r="D1205" s="283" t="s">
        <v>104</v>
      </c>
      <c r="E1205" s="283" t="s">
        <v>107</v>
      </c>
      <c r="F1205" s="283" t="s">
        <v>104</v>
      </c>
      <c r="G1205" s="283" t="s">
        <v>107</v>
      </c>
      <c r="H1205" s="240"/>
    </row>
    <row r="1206" spans="1:8" s="190" customFormat="1" ht="12.75">
      <c r="A1206" s="289">
        <v>1</v>
      </c>
      <c r="B1206" s="244">
        <v>2</v>
      </c>
      <c r="C1206" s="244">
        <v>3</v>
      </c>
      <c r="D1206" s="244">
        <v>4</v>
      </c>
      <c r="E1206" s="244">
        <v>5</v>
      </c>
      <c r="F1206" s="244">
        <v>6</v>
      </c>
      <c r="G1206" s="244">
        <v>7</v>
      </c>
      <c r="H1206" s="246"/>
    </row>
    <row r="1207" spans="1:8" s="130" customFormat="1" ht="12.75">
      <c r="A1207" s="256" t="s">
        <v>110</v>
      </c>
      <c r="B1207" s="194">
        <v>71956</v>
      </c>
      <c r="C1207" s="193">
        <v>3597.8</v>
      </c>
      <c r="D1207" s="257">
        <v>71956</v>
      </c>
      <c r="E1207" s="258">
        <v>3597.8</v>
      </c>
      <c r="F1207" s="131">
        <f>D1207/B1207</f>
        <v>1</v>
      </c>
      <c r="G1207" s="290">
        <f>E1207/C1207</f>
        <v>1</v>
      </c>
      <c r="H1207" s="260"/>
    </row>
    <row r="1208" spans="1:8" s="130" customFormat="1" ht="12.75">
      <c r="A1208" s="256" t="s">
        <v>139</v>
      </c>
      <c r="B1208" s="194">
        <v>67561</v>
      </c>
      <c r="C1208" s="193">
        <v>3378.0499999999997</v>
      </c>
      <c r="D1208" s="257">
        <v>67561</v>
      </c>
      <c r="E1208" s="258">
        <v>3378.0499999999997</v>
      </c>
      <c r="F1208" s="259">
        <v>0</v>
      </c>
      <c r="G1208" s="290">
        <v>0</v>
      </c>
      <c r="H1208" s="261"/>
    </row>
    <row r="1210" ht="14.25">
      <c r="F1210" s="10" t="s">
        <v>12</v>
      </c>
    </row>
  </sheetData>
  <sheetProtection/>
  <mergeCells count="37">
    <mergeCell ref="F1204:G1204"/>
    <mergeCell ref="D1204:E1204"/>
    <mergeCell ref="B1204:C1204"/>
    <mergeCell ref="A1204:A1205"/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27:D27"/>
    <mergeCell ref="A34:C34"/>
    <mergeCell ref="A35:G35"/>
    <mergeCell ref="A78:H78"/>
    <mergeCell ref="A122:H122"/>
    <mergeCell ref="A166:G166"/>
    <mergeCell ref="A209:F209"/>
    <mergeCell ref="A253:G253"/>
    <mergeCell ref="A296:F296"/>
    <mergeCell ref="A1148:B1148"/>
    <mergeCell ref="A1149:G1149"/>
    <mergeCell ref="A1171:E1171"/>
    <mergeCell ref="A1185:A1186"/>
    <mergeCell ref="B1185:C1185"/>
    <mergeCell ref="D1185:E1185"/>
    <mergeCell ref="F1185:G1185"/>
    <mergeCell ref="A1173:A1181"/>
    <mergeCell ref="A1190:B1190"/>
    <mergeCell ref="C1190:D1190"/>
    <mergeCell ref="E1190:F1190"/>
    <mergeCell ref="A1198:A1199"/>
    <mergeCell ref="B1198:C1198"/>
    <mergeCell ref="D1198:E1198"/>
    <mergeCell ref="F1198:G1198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0" r:id="rId4"/>
  <rowBreaks count="9" manualBreakCount="9">
    <brk id="120" max="7" man="1"/>
    <brk id="251" max="7" man="1"/>
    <brk id="381" max="7" man="1"/>
    <brk id="529" max="7" man="1"/>
    <brk id="676" max="7" man="1"/>
    <brk id="816" max="7" man="1"/>
    <brk id="952" max="7" man="1"/>
    <brk id="1043" max="7" man="1"/>
    <brk id="1148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0"/>
  <sheetViews>
    <sheetView tabSelected="1" view="pageBreakPreview" zoomScaleNormal="106" zoomScaleSheetLayoutView="100" zoomScalePageLayoutView="0" workbookViewId="0" topLeftCell="A550">
      <selection activeCell="A1" sqref="A1:H1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2" width="9.140625" style="10" customWidth="1"/>
    <col min="13" max="13" width="16.8515625" style="10" customWidth="1"/>
    <col min="14" max="16384" width="9.140625" style="10" customWidth="1"/>
  </cols>
  <sheetData>
    <row r="1" spans="1:8" ht="14.25">
      <c r="A1" s="324" t="s">
        <v>0</v>
      </c>
      <c r="B1" s="325"/>
      <c r="C1" s="325"/>
      <c r="D1" s="325"/>
      <c r="E1" s="325"/>
      <c r="F1" s="325"/>
      <c r="G1" s="325"/>
      <c r="H1" s="326"/>
    </row>
    <row r="2" spans="1:8" ht="14.25">
      <c r="A2" s="327" t="s">
        <v>1</v>
      </c>
      <c r="B2" s="328"/>
      <c r="C2" s="328"/>
      <c r="D2" s="328"/>
      <c r="E2" s="328"/>
      <c r="F2" s="328"/>
      <c r="G2" s="328"/>
      <c r="H2" s="329"/>
    </row>
    <row r="3" spans="1:8" ht="14.25">
      <c r="A3" s="327" t="s">
        <v>142</v>
      </c>
      <c r="B3" s="328"/>
      <c r="C3" s="328"/>
      <c r="D3" s="328"/>
      <c r="E3" s="328"/>
      <c r="F3" s="328"/>
      <c r="G3" s="328"/>
      <c r="H3" s="329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30" t="s">
        <v>213</v>
      </c>
      <c r="B5" s="331"/>
      <c r="C5" s="331"/>
      <c r="D5" s="331"/>
      <c r="E5" s="331"/>
      <c r="F5" s="331"/>
      <c r="G5" s="331"/>
      <c r="H5" s="332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33" t="s">
        <v>2</v>
      </c>
      <c r="B7" s="333"/>
      <c r="C7" s="333"/>
      <c r="D7" s="333"/>
      <c r="E7" s="333"/>
      <c r="F7" s="333"/>
      <c r="G7" s="333"/>
      <c r="H7" s="333"/>
    </row>
    <row r="8" ht="4.5" customHeight="1"/>
    <row r="9" spans="1:8" ht="14.25">
      <c r="A9" s="333" t="s">
        <v>143</v>
      </c>
      <c r="B9" s="333"/>
      <c r="C9" s="333"/>
      <c r="D9" s="333"/>
      <c r="E9" s="333"/>
      <c r="F9" s="333"/>
      <c r="G9" s="333"/>
      <c r="H9" s="333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20" t="s">
        <v>4</v>
      </c>
      <c r="B13" s="320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12" ht="66.75" customHeight="1" thickBot="1">
      <c r="A15" s="15" t="s">
        <v>5</v>
      </c>
      <c r="B15" s="16" t="s">
        <v>165</v>
      </c>
      <c r="C15" s="16" t="s">
        <v>144</v>
      </c>
      <c r="D15" s="16" t="s">
        <v>6</v>
      </c>
      <c r="E15" s="15" t="s">
        <v>7</v>
      </c>
      <c r="F15" s="11"/>
      <c r="G15" s="11"/>
      <c r="H15" s="11"/>
      <c r="L15" s="307"/>
    </row>
    <row r="16" spans="1:12" ht="16.5" thickBot="1">
      <c r="A16" s="19" t="s">
        <v>8</v>
      </c>
      <c r="B16" s="223">
        <v>9030199</v>
      </c>
      <c r="C16" s="213">
        <v>7985912.370892019</v>
      </c>
      <c r="D16" s="224">
        <f>C16-B16</f>
        <v>-1044286.629107981</v>
      </c>
      <c r="E16" s="21">
        <f>D16/B16</f>
        <v>-0.11564381129452198</v>
      </c>
      <c r="K16" s="305"/>
      <c r="L16" s="306"/>
    </row>
    <row r="17" spans="1:8" ht="14.25">
      <c r="A17" s="19" t="s">
        <v>9</v>
      </c>
      <c r="B17" s="223">
        <v>3781988</v>
      </c>
      <c r="C17" s="214">
        <v>3624424.693023256</v>
      </c>
      <c r="D17" s="224">
        <f>C17-B17</f>
        <v>-157563.30697674397</v>
      </c>
      <c r="E17" s="21">
        <f>D17/B17</f>
        <v>-0.04166150367921421</v>
      </c>
      <c r="F17" s="11"/>
      <c r="G17" s="13"/>
      <c r="H17" s="13"/>
    </row>
    <row r="18" spans="1:8" ht="14.25">
      <c r="A18" s="19" t="s">
        <v>127</v>
      </c>
      <c r="B18" s="223">
        <v>4000</v>
      </c>
      <c r="C18" s="214">
        <v>349</v>
      </c>
      <c r="D18" s="224">
        <f>C18-B18</f>
        <v>-3651</v>
      </c>
      <c r="E18" s="21">
        <f>D18/B18</f>
        <v>-0.91275</v>
      </c>
      <c r="F18" s="11"/>
      <c r="G18" s="13"/>
      <c r="H18" s="13"/>
    </row>
    <row r="19" spans="1:7" ht="14.25">
      <c r="A19" s="19" t="s">
        <v>10</v>
      </c>
      <c r="B19" s="179">
        <f>SUM(B16:B18)</f>
        <v>12816187</v>
      </c>
      <c r="C19" s="179">
        <f>SUM(C16:C18)</f>
        <v>11610686.063915275</v>
      </c>
      <c r="D19" s="224">
        <f>C19-B19</f>
        <v>-1205500.936084725</v>
      </c>
      <c r="E19" s="21">
        <f>D19/B19</f>
        <v>-0.09406081044890535</v>
      </c>
      <c r="G19" s="127"/>
    </row>
    <row r="20" spans="7:8" ht="13.5" customHeight="1">
      <c r="G20" s="31"/>
      <c r="H20" s="31"/>
    </row>
    <row r="21" spans="1:4" ht="15.75" customHeight="1">
      <c r="A21" s="320" t="s">
        <v>11</v>
      </c>
      <c r="B21" s="320"/>
      <c r="C21" s="320"/>
      <c r="D21" s="320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245</v>
      </c>
      <c r="C23" s="24">
        <v>213</v>
      </c>
      <c r="D23" s="20">
        <f>C23-B23</f>
        <v>-32</v>
      </c>
      <c r="E23" s="21">
        <f>D23/B23</f>
        <v>-0.1306122448979592</v>
      </c>
      <c r="G23" s="10" t="s">
        <v>12</v>
      </c>
    </row>
    <row r="24" spans="1:7" ht="15" customHeight="1">
      <c r="A24" s="23" t="s">
        <v>14</v>
      </c>
      <c r="B24" s="24">
        <v>245</v>
      </c>
      <c r="C24" s="24">
        <v>215</v>
      </c>
      <c r="D24" s="20">
        <f>C24-B24</f>
        <v>-30</v>
      </c>
      <c r="E24" s="21">
        <f>D24/B24</f>
        <v>-0.12244897959183673</v>
      </c>
      <c r="G24" s="10" t="s">
        <v>12</v>
      </c>
    </row>
    <row r="25" spans="1:5" ht="15" customHeight="1">
      <c r="A25" s="23" t="s">
        <v>127</v>
      </c>
      <c r="B25" s="24">
        <v>312</v>
      </c>
      <c r="C25" s="24">
        <v>148</v>
      </c>
      <c r="D25" s="20">
        <f>C25-B25</f>
        <v>-164</v>
      </c>
      <c r="E25" s="21">
        <f>D25/B25</f>
        <v>-0.5256410256410257</v>
      </c>
    </row>
    <row r="26" spans="1:5" ht="15" customHeight="1">
      <c r="A26" s="320"/>
      <c r="B26" s="320"/>
      <c r="C26" s="320"/>
      <c r="D26" s="320"/>
      <c r="E26" s="27"/>
    </row>
    <row r="27" spans="1:5" ht="16.5" customHeight="1">
      <c r="A27" s="322" t="s">
        <v>166</v>
      </c>
      <c r="B27" s="322"/>
      <c r="C27" s="322"/>
      <c r="D27" s="322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2212398755</v>
      </c>
      <c r="C29" s="195">
        <v>1700999335</v>
      </c>
      <c r="D29" s="20">
        <f>C29-B29</f>
        <v>-511399420</v>
      </c>
      <c r="E29" s="21">
        <f>D29/B29</f>
        <v>-0.2311515583907477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926587060</v>
      </c>
      <c r="C30" s="24">
        <v>779251309</v>
      </c>
      <c r="D30" s="20">
        <f>C30-B30</f>
        <v>-147335751</v>
      </c>
      <c r="E30" s="21">
        <f>D30/B30</f>
        <v>-0.15900907465726966</v>
      </c>
      <c r="G30" s="10" t="s">
        <v>12</v>
      </c>
      <c r="H30" s="10" t="s">
        <v>12</v>
      </c>
    </row>
    <row r="31" spans="1:5" ht="14.25">
      <c r="A31" s="19" t="s">
        <v>127</v>
      </c>
      <c r="B31" s="24">
        <f>B18*B25</f>
        <v>1248000</v>
      </c>
      <c r="C31" s="24">
        <v>51685</v>
      </c>
      <c r="D31" s="20">
        <f>C31-B31</f>
        <v>-1196315</v>
      </c>
      <c r="E31" s="21">
        <f>D31/B31</f>
        <v>-0.9585857371794871</v>
      </c>
    </row>
    <row r="32" spans="1:7" ht="17.25" customHeight="1">
      <c r="A32" s="19" t="s">
        <v>10</v>
      </c>
      <c r="B32" s="24">
        <f>SUM(B29:B31)</f>
        <v>3140233815</v>
      </c>
      <c r="C32" s="24">
        <f>SUM(C29:C31)</f>
        <v>2480302329</v>
      </c>
      <c r="D32" s="20">
        <f>C32-B32</f>
        <v>-659931486</v>
      </c>
      <c r="E32" s="21">
        <f>D32/B32</f>
        <v>-0.21015361430976756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23" t="s">
        <v>19</v>
      </c>
      <c r="B34" s="323"/>
      <c r="C34" s="323"/>
      <c r="D34" s="32"/>
      <c r="E34" s="33"/>
      <c r="G34" s="31"/>
    </row>
    <row r="35" spans="1:7" ht="18" customHeight="1">
      <c r="A35" s="320" t="s">
        <v>145</v>
      </c>
      <c r="B35" s="320"/>
      <c r="C35" s="320"/>
      <c r="D35" s="320"/>
      <c r="E35" s="320"/>
      <c r="F35" s="320"/>
      <c r="G35" s="320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6">
        <v>1</v>
      </c>
      <c r="B38" s="212" t="s">
        <v>220</v>
      </c>
      <c r="C38" s="196">
        <v>2173</v>
      </c>
      <c r="D38" s="196">
        <v>1992</v>
      </c>
      <c r="E38" s="196">
        <f>C38-D38</f>
        <v>181</v>
      </c>
      <c r="F38" s="215">
        <f>E38/C38</f>
        <v>0.08329498389323516</v>
      </c>
      <c r="G38" s="31"/>
    </row>
    <row r="39" spans="1:7" ht="12.75" customHeight="1">
      <c r="A39" s="196">
        <v>2</v>
      </c>
      <c r="B39" s="212" t="s">
        <v>221</v>
      </c>
      <c r="C39" s="196">
        <v>1392</v>
      </c>
      <c r="D39" s="196">
        <v>1277</v>
      </c>
      <c r="E39" s="196">
        <f aca="true" t="shared" si="0" ref="E39:E76">C39-D39</f>
        <v>115</v>
      </c>
      <c r="F39" s="215">
        <f aca="true" t="shared" si="1" ref="F39:F76">E39/C39</f>
        <v>0.08261494252873564</v>
      </c>
      <c r="G39" s="31"/>
    </row>
    <row r="40" spans="1:7" ht="12.75" customHeight="1">
      <c r="A40" s="196">
        <v>3</v>
      </c>
      <c r="B40" s="212" t="s">
        <v>222</v>
      </c>
      <c r="C40" s="196">
        <v>1208</v>
      </c>
      <c r="D40" s="196">
        <v>1064</v>
      </c>
      <c r="E40" s="196">
        <f t="shared" si="0"/>
        <v>144</v>
      </c>
      <c r="F40" s="215">
        <f t="shared" si="1"/>
        <v>0.11920529801324503</v>
      </c>
      <c r="G40" s="31"/>
    </row>
    <row r="41" spans="1:7" ht="12.75" customHeight="1">
      <c r="A41" s="196">
        <v>4</v>
      </c>
      <c r="B41" s="212" t="s">
        <v>223</v>
      </c>
      <c r="C41" s="196">
        <v>712</v>
      </c>
      <c r="D41" s="196">
        <v>654</v>
      </c>
      <c r="E41" s="196">
        <f t="shared" si="0"/>
        <v>58</v>
      </c>
      <c r="F41" s="215">
        <f t="shared" si="1"/>
        <v>0.08146067415730338</v>
      </c>
      <c r="G41" s="31"/>
    </row>
    <row r="42" spans="1:7" ht="12.75" customHeight="1">
      <c r="A42" s="196">
        <v>5</v>
      </c>
      <c r="B42" s="212" t="s">
        <v>224</v>
      </c>
      <c r="C42" s="196">
        <v>1303</v>
      </c>
      <c r="D42" s="196">
        <v>1283</v>
      </c>
      <c r="E42" s="196">
        <f t="shared" si="0"/>
        <v>20</v>
      </c>
      <c r="F42" s="215">
        <f t="shared" si="1"/>
        <v>0.015349194167306216</v>
      </c>
      <c r="G42" s="31"/>
    </row>
    <row r="43" spans="1:7" ht="12.75" customHeight="1">
      <c r="A43" s="196">
        <v>6</v>
      </c>
      <c r="B43" s="212" t="s">
        <v>225</v>
      </c>
      <c r="C43" s="196">
        <v>619</v>
      </c>
      <c r="D43" s="196">
        <v>603</v>
      </c>
      <c r="E43" s="196">
        <f t="shared" si="0"/>
        <v>16</v>
      </c>
      <c r="F43" s="215">
        <f t="shared" si="1"/>
        <v>0.025848142164781908</v>
      </c>
      <c r="G43" s="31"/>
    </row>
    <row r="44" spans="1:7" ht="12.75" customHeight="1">
      <c r="A44" s="196">
        <v>7</v>
      </c>
      <c r="B44" s="212" t="s">
        <v>226</v>
      </c>
      <c r="C44" s="196">
        <v>1768</v>
      </c>
      <c r="D44" s="196">
        <v>1698</v>
      </c>
      <c r="E44" s="196">
        <f t="shared" si="0"/>
        <v>70</v>
      </c>
      <c r="F44" s="215">
        <f t="shared" si="1"/>
        <v>0.03959276018099547</v>
      </c>
      <c r="G44" s="31"/>
    </row>
    <row r="45" spans="1:7" ht="12.75" customHeight="1">
      <c r="A45" s="196">
        <v>8</v>
      </c>
      <c r="B45" s="212" t="s">
        <v>227</v>
      </c>
      <c r="C45" s="196">
        <v>547</v>
      </c>
      <c r="D45" s="196">
        <v>547</v>
      </c>
      <c r="E45" s="196">
        <f t="shared" si="0"/>
        <v>0</v>
      </c>
      <c r="F45" s="215">
        <f t="shared" si="1"/>
        <v>0</v>
      </c>
      <c r="G45" s="31"/>
    </row>
    <row r="46" spans="1:7" ht="12.75" customHeight="1">
      <c r="A46" s="196">
        <v>9</v>
      </c>
      <c r="B46" s="212" t="s">
        <v>228</v>
      </c>
      <c r="C46" s="196">
        <v>345</v>
      </c>
      <c r="D46" s="196">
        <v>332</v>
      </c>
      <c r="E46" s="196">
        <f t="shared" si="0"/>
        <v>13</v>
      </c>
      <c r="F46" s="215">
        <f t="shared" si="1"/>
        <v>0.03768115942028986</v>
      </c>
      <c r="G46" s="31"/>
    </row>
    <row r="47" spans="1:7" ht="12.75" customHeight="1">
      <c r="A47" s="196">
        <v>10</v>
      </c>
      <c r="B47" s="212" t="s">
        <v>229</v>
      </c>
      <c r="C47" s="196">
        <v>1020</v>
      </c>
      <c r="D47" s="196">
        <v>979</v>
      </c>
      <c r="E47" s="196">
        <f t="shared" si="0"/>
        <v>41</v>
      </c>
      <c r="F47" s="215">
        <f t="shared" si="1"/>
        <v>0.04019607843137255</v>
      </c>
      <c r="G47" s="31"/>
    </row>
    <row r="48" spans="1:7" ht="12.75" customHeight="1">
      <c r="A48" s="196">
        <v>11</v>
      </c>
      <c r="B48" s="212" t="s">
        <v>230</v>
      </c>
      <c r="C48" s="196">
        <v>970</v>
      </c>
      <c r="D48" s="196">
        <v>919</v>
      </c>
      <c r="E48" s="196">
        <f t="shared" si="0"/>
        <v>51</v>
      </c>
      <c r="F48" s="215">
        <f t="shared" si="1"/>
        <v>0.05257731958762887</v>
      </c>
      <c r="G48" s="31"/>
    </row>
    <row r="49" spans="1:7" ht="12.75" customHeight="1">
      <c r="A49" s="196">
        <v>12</v>
      </c>
      <c r="B49" s="212" t="s">
        <v>231</v>
      </c>
      <c r="C49" s="196">
        <v>1525</v>
      </c>
      <c r="D49" s="196">
        <v>1458</v>
      </c>
      <c r="E49" s="196">
        <f t="shared" si="0"/>
        <v>67</v>
      </c>
      <c r="F49" s="215">
        <f t="shared" si="1"/>
        <v>0.043934426229508196</v>
      </c>
      <c r="G49" s="31"/>
    </row>
    <row r="50" spans="1:7" ht="12.75" customHeight="1">
      <c r="A50" s="196">
        <v>13</v>
      </c>
      <c r="B50" s="212" t="s">
        <v>232</v>
      </c>
      <c r="C50" s="196">
        <v>1243</v>
      </c>
      <c r="D50" s="196">
        <v>1223</v>
      </c>
      <c r="E50" s="196">
        <f t="shared" si="0"/>
        <v>20</v>
      </c>
      <c r="F50" s="215">
        <f t="shared" si="1"/>
        <v>0.016090104585679808</v>
      </c>
      <c r="G50" s="31"/>
    </row>
    <row r="51" spans="1:7" ht="12.75" customHeight="1">
      <c r="A51" s="196">
        <v>14</v>
      </c>
      <c r="B51" s="212" t="s">
        <v>233</v>
      </c>
      <c r="C51" s="196">
        <v>1119</v>
      </c>
      <c r="D51" s="196">
        <v>1080</v>
      </c>
      <c r="E51" s="196">
        <f t="shared" si="0"/>
        <v>39</v>
      </c>
      <c r="F51" s="215">
        <f t="shared" si="1"/>
        <v>0.03485254691689008</v>
      </c>
      <c r="G51" s="31"/>
    </row>
    <row r="52" spans="1:7" ht="12.75" customHeight="1">
      <c r="A52" s="196">
        <v>15</v>
      </c>
      <c r="B52" s="212" t="s">
        <v>234</v>
      </c>
      <c r="C52" s="196">
        <v>1710</v>
      </c>
      <c r="D52" s="196">
        <v>1649</v>
      </c>
      <c r="E52" s="196">
        <f t="shared" si="0"/>
        <v>61</v>
      </c>
      <c r="F52" s="215">
        <f t="shared" si="1"/>
        <v>0.03567251461988304</v>
      </c>
      <c r="G52" s="31"/>
    </row>
    <row r="53" spans="1:7" ht="12.75" customHeight="1">
      <c r="A53" s="196">
        <v>16</v>
      </c>
      <c r="B53" s="212" t="s">
        <v>235</v>
      </c>
      <c r="C53" s="196">
        <v>1209</v>
      </c>
      <c r="D53" s="196">
        <v>1176</v>
      </c>
      <c r="E53" s="196">
        <f t="shared" si="0"/>
        <v>33</v>
      </c>
      <c r="F53" s="215">
        <f t="shared" si="1"/>
        <v>0.02729528535980149</v>
      </c>
      <c r="G53" s="31"/>
    </row>
    <row r="54" spans="1:7" ht="12.75" customHeight="1">
      <c r="A54" s="196">
        <v>17</v>
      </c>
      <c r="B54" s="212" t="s">
        <v>236</v>
      </c>
      <c r="C54" s="196">
        <v>233</v>
      </c>
      <c r="D54" s="196">
        <v>191</v>
      </c>
      <c r="E54" s="196">
        <f t="shared" si="0"/>
        <v>42</v>
      </c>
      <c r="F54" s="215">
        <f t="shared" si="1"/>
        <v>0.18025751072961374</v>
      </c>
      <c r="G54" s="31"/>
    </row>
    <row r="55" spans="1:7" ht="12.75" customHeight="1">
      <c r="A55" s="196">
        <v>18</v>
      </c>
      <c r="B55" s="212" t="s">
        <v>237</v>
      </c>
      <c r="C55" s="196">
        <v>1118</v>
      </c>
      <c r="D55" s="196">
        <v>1067</v>
      </c>
      <c r="E55" s="196">
        <f t="shared" si="0"/>
        <v>51</v>
      </c>
      <c r="F55" s="215">
        <f t="shared" si="1"/>
        <v>0.04561717352415027</v>
      </c>
      <c r="G55" s="31"/>
    </row>
    <row r="56" spans="1:7" ht="12.75" customHeight="1">
      <c r="A56" s="196">
        <v>19</v>
      </c>
      <c r="B56" s="212" t="s">
        <v>238</v>
      </c>
      <c r="C56" s="196">
        <v>2058</v>
      </c>
      <c r="D56" s="196">
        <v>1962</v>
      </c>
      <c r="E56" s="196">
        <f t="shared" si="0"/>
        <v>96</v>
      </c>
      <c r="F56" s="215">
        <f t="shared" si="1"/>
        <v>0.04664723032069971</v>
      </c>
      <c r="G56" s="31"/>
    </row>
    <row r="57" spans="1:7" ht="12.75" customHeight="1">
      <c r="A57" s="196">
        <v>20</v>
      </c>
      <c r="B57" s="212" t="s">
        <v>239</v>
      </c>
      <c r="C57" s="196">
        <v>1721</v>
      </c>
      <c r="D57" s="196">
        <v>1641</v>
      </c>
      <c r="E57" s="196">
        <f t="shared" si="0"/>
        <v>80</v>
      </c>
      <c r="F57" s="215">
        <f t="shared" si="1"/>
        <v>0.046484601975595584</v>
      </c>
      <c r="G57" s="31"/>
    </row>
    <row r="58" spans="1:7" ht="12.75" customHeight="1">
      <c r="A58" s="196">
        <v>21</v>
      </c>
      <c r="B58" s="212" t="s">
        <v>240</v>
      </c>
      <c r="C58" s="196">
        <v>1511</v>
      </c>
      <c r="D58" s="196">
        <v>1422</v>
      </c>
      <c r="E58" s="196">
        <f t="shared" si="0"/>
        <v>89</v>
      </c>
      <c r="F58" s="215">
        <f t="shared" si="1"/>
        <v>0.05890138980807412</v>
      </c>
      <c r="G58" s="31"/>
    </row>
    <row r="59" spans="1:7" ht="12.75" customHeight="1">
      <c r="A59" s="196">
        <v>22</v>
      </c>
      <c r="B59" s="212" t="s">
        <v>241</v>
      </c>
      <c r="C59" s="196">
        <v>1981</v>
      </c>
      <c r="D59" s="196">
        <v>1903</v>
      </c>
      <c r="E59" s="196">
        <f t="shared" si="0"/>
        <v>78</v>
      </c>
      <c r="F59" s="215">
        <f t="shared" si="1"/>
        <v>0.03937405350832913</v>
      </c>
      <c r="G59" s="31"/>
    </row>
    <row r="60" spans="1:7" ht="12.75" customHeight="1">
      <c r="A60" s="196">
        <v>23</v>
      </c>
      <c r="B60" s="212" t="s">
        <v>242</v>
      </c>
      <c r="C60" s="196">
        <v>1668</v>
      </c>
      <c r="D60" s="196">
        <v>1576</v>
      </c>
      <c r="E60" s="196">
        <f t="shared" si="0"/>
        <v>92</v>
      </c>
      <c r="F60" s="215">
        <f t="shared" si="1"/>
        <v>0.05515587529976019</v>
      </c>
      <c r="G60" s="31"/>
    </row>
    <row r="61" spans="1:7" ht="12.75" customHeight="1">
      <c r="A61" s="196">
        <v>24</v>
      </c>
      <c r="B61" s="212" t="s">
        <v>243</v>
      </c>
      <c r="C61" s="196">
        <v>1383</v>
      </c>
      <c r="D61" s="196">
        <v>1297</v>
      </c>
      <c r="E61" s="196">
        <f t="shared" si="0"/>
        <v>86</v>
      </c>
      <c r="F61" s="215">
        <f t="shared" si="1"/>
        <v>0.06218365871294288</v>
      </c>
      <c r="G61" s="31"/>
    </row>
    <row r="62" spans="1:7" ht="12.75" customHeight="1">
      <c r="A62" s="196">
        <v>25</v>
      </c>
      <c r="B62" s="212" t="s">
        <v>244</v>
      </c>
      <c r="C62" s="196">
        <v>816</v>
      </c>
      <c r="D62" s="196">
        <v>718</v>
      </c>
      <c r="E62" s="196">
        <f t="shared" si="0"/>
        <v>98</v>
      </c>
      <c r="F62" s="215">
        <f t="shared" si="1"/>
        <v>0.12009803921568628</v>
      </c>
      <c r="G62" s="31"/>
    </row>
    <row r="63" spans="1:7" ht="12.75" customHeight="1">
      <c r="A63" s="196">
        <v>26</v>
      </c>
      <c r="B63" s="212" t="s">
        <v>245</v>
      </c>
      <c r="C63" s="196">
        <v>1312</v>
      </c>
      <c r="D63" s="196">
        <v>1146</v>
      </c>
      <c r="E63" s="196">
        <f t="shared" si="0"/>
        <v>166</v>
      </c>
      <c r="F63" s="215">
        <f t="shared" si="1"/>
        <v>0.12652439024390244</v>
      </c>
      <c r="G63" s="31"/>
    </row>
    <row r="64" spans="1:7" ht="12.75" customHeight="1">
      <c r="A64" s="196">
        <v>27</v>
      </c>
      <c r="B64" s="212" t="s">
        <v>246</v>
      </c>
      <c r="C64" s="196">
        <v>1278</v>
      </c>
      <c r="D64" s="196">
        <v>1194</v>
      </c>
      <c r="E64" s="196">
        <f t="shared" si="0"/>
        <v>84</v>
      </c>
      <c r="F64" s="215">
        <f t="shared" si="1"/>
        <v>0.06572769953051644</v>
      </c>
      <c r="G64" s="31"/>
    </row>
    <row r="65" spans="1:7" ht="12.75" customHeight="1">
      <c r="A65" s="196">
        <v>28</v>
      </c>
      <c r="B65" s="212" t="s">
        <v>247</v>
      </c>
      <c r="C65" s="196">
        <v>913</v>
      </c>
      <c r="D65" s="196">
        <v>830</v>
      </c>
      <c r="E65" s="196">
        <f t="shared" si="0"/>
        <v>83</v>
      </c>
      <c r="F65" s="215">
        <f t="shared" si="1"/>
        <v>0.09090909090909091</v>
      </c>
      <c r="G65" s="31"/>
    </row>
    <row r="66" spans="1:7" ht="12.75" customHeight="1">
      <c r="A66" s="196">
        <v>29</v>
      </c>
      <c r="B66" s="212" t="s">
        <v>248</v>
      </c>
      <c r="C66" s="196">
        <v>1161</v>
      </c>
      <c r="D66" s="196">
        <v>1077</v>
      </c>
      <c r="E66" s="196">
        <f t="shared" si="0"/>
        <v>84</v>
      </c>
      <c r="F66" s="215">
        <f t="shared" si="1"/>
        <v>0.07235142118863049</v>
      </c>
      <c r="G66" s="31"/>
    </row>
    <row r="67" spans="1:7" ht="12.75" customHeight="1">
      <c r="A67" s="196">
        <v>30</v>
      </c>
      <c r="B67" s="212" t="s">
        <v>249</v>
      </c>
      <c r="C67" s="196">
        <v>623</v>
      </c>
      <c r="D67" s="196">
        <v>532</v>
      </c>
      <c r="E67" s="196">
        <f t="shared" si="0"/>
        <v>91</v>
      </c>
      <c r="F67" s="215">
        <f t="shared" si="1"/>
        <v>0.14606741573033707</v>
      </c>
      <c r="G67" s="31"/>
    </row>
    <row r="68" spans="1:7" ht="12.75" customHeight="1">
      <c r="A68" s="196">
        <v>31</v>
      </c>
      <c r="B68" s="212" t="s">
        <v>250</v>
      </c>
      <c r="C68" s="196">
        <v>278</v>
      </c>
      <c r="D68" s="196">
        <v>243</v>
      </c>
      <c r="E68" s="196">
        <f t="shared" si="0"/>
        <v>35</v>
      </c>
      <c r="F68" s="215">
        <f t="shared" si="1"/>
        <v>0.12589928057553956</v>
      </c>
      <c r="G68" s="31"/>
    </row>
    <row r="69" spans="1:7" ht="12.75" customHeight="1">
      <c r="A69" s="196">
        <v>32</v>
      </c>
      <c r="B69" s="212" t="s">
        <v>251</v>
      </c>
      <c r="C69" s="196">
        <v>485</v>
      </c>
      <c r="D69" s="196">
        <v>463</v>
      </c>
      <c r="E69" s="196">
        <f t="shared" si="0"/>
        <v>22</v>
      </c>
      <c r="F69" s="215">
        <f t="shared" si="1"/>
        <v>0.04536082474226804</v>
      </c>
      <c r="G69" s="31"/>
    </row>
    <row r="70" spans="1:7" ht="12.75" customHeight="1">
      <c r="A70" s="196">
        <v>33</v>
      </c>
      <c r="B70" s="212" t="s">
        <v>252</v>
      </c>
      <c r="C70" s="196">
        <v>920</v>
      </c>
      <c r="D70" s="196">
        <v>823</v>
      </c>
      <c r="E70" s="196">
        <f t="shared" si="0"/>
        <v>97</v>
      </c>
      <c r="F70" s="215">
        <f t="shared" si="1"/>
        <v>0.10543478260869565</v>
      </c>
      <c r="G70" s="31"/>
    </row>
    <row r="71" spans="1:7" ht="12.75" customHeight="1">
      <c r="A71" s="196">
        <v>34</v>
      </c>
      <c r="B71" s="212" t="s">
        <v>253</v>
      </c>
      <c r="C71" s="196">
        <v>603</v>
      </c>
      <c r="D71" s="196">
        <v>543</v>
      </c>
      <c r="E71" s="196">
        <f t="shared" si="0"/>
        <v>60</v>
      </c>
      <c r="F71" s="215">
        <f t="shared" si="1"/>
        <v>0.09950248756218906</v>
      </c>
      <c r="G71" s="31"/>
    </row>
    <row r="72" spans="1:7" ht="12.75" customHeight="1">
      <c r="A72" s="196">
        <v>35</v>
      </c>
      <c r="B72" s="212" t="s">
        <v>254</v>
      </c>
      <c r="C72" s="196">
        <v>866</v>
      </c>
      <c r="D72" s="196">
        <v>761</v>
      </c>
      <c r="E72" s="196">
        <f t="shared" si="0"/>
        <v>105</v>
      </c>
      <c r="F72" s="215">
        <f t="shared" si="1"/>
        <v>0.12124711316397228</v>
      </c>
      <c r="G72" s="31"/>
    </row>
    <row r="73" spans="1:7" ht="12.75" customHeight="1">
      <c r="A73" s="196">
        <v>36</v>
      </c>
      <c r="B73" s="212" t="s">
        <v>255</v>
      </c>
      <c r="C73" s="196">
        <v>789</v>
      </c>
      <c r="D73" s="196">
        <v>763</v>
      </c>
      <c r="E73" s="196">
        <f t="shared" si="0"/>
        <v>26</v>
      </c>
      <c r="F73" s="215">
        <f t="shared" si="1"/>
        <v>0.032953105196451206</v>
      </c>
      <c r="G73" s="31" t="s">
        <v>12</v>
      </c>
    </row>
    <row r="74" spans="1:8" ht="12.75" customHeight="1">
      <c r="A74" s="196">
        <v>37</v>
      </c>
      <c r="B74" s="212" t="s">
        <v>256</v>
      </c>
      <c r="C74" s="196">
        <v>1088</v>
      </c>
      <c r="D74" s="196">
        <v>1032</v>
      </c>
      <c r="E74" s="196">
        <f t="shared" si="0"/>
        <v>56</v>
      </c>
      <c r="F74" s="215">
        <f t="shared" si="1"/>
        <v>0.051470588235294115</v>
      </c>
      <c r="G74" s="31"/>
      <c r="H74" s="10" t="s">
        <v>12</v>
      </c>
    </row>
    <row r="75" spans="1:7" ht="12.75" customHeight="1">
      <c r="A75" s="196">
        <v>38</v>
      </c>
      <c r="B75" s="212" t="s">
        <v>257</v>
      </c>
      <c r="C75" s="196">
        <v>842</v>
      </c>
      <c r="D75" s="196">
        <v>773</v>
      </c>
      <c r="E75" s="196">
        <f t="shared" si="0"/>
        <v>69</v>
      </c>
      <c r="F75" s="215">
        <f t="shared" si="1"/>
        <v>0.08194774346793349</v>
      </c>
      <c r="G75" s="31"/>
    </row>
    <row r="76" spans="1:7" ht="17.25" customHeight="1">
      <c r="A76" s="262"/>
      <c r="B76" s="263" t="s">
        <v>27</v>
      </c>
      <c r="C76" s="43">
        <v>42510</v>
      </c>
      <c r="D76" s="43">
        <v>39891</v>
      </c>
      <c r="E76" s="225">
        <f t="shared" si="0"/>
        <v>2619</v>
      </c>
      <c r="F76" s="264">
        <f t="shared" si="1"/>
        <v>0.0616090331686662</v>
      </c>
      <c r="G76" s="31"/>
    </row>
    <row r="77" spans="1:7" ht="12.75" customHeight="1">
      <c r="A77" s="25"/>
      <c r="B77" s="36"/>
      <c r="C77" s="37"/>
      <c r="D77" s="37"/>
      <c r="E77" s="37"/>
      <c r="F77" s="38"/>
      <c r="G77" s="31"/>
    </row>
    <row r="78" spans="1:8" ht="12.75" customHeight="1">
      <c r="A78" s="320" t="s">
        <v>146</v>
      </c>
      <c r="B78" s="320"/>
      <c r="C78" s="320"/>
      <c r="D78" s="320"/>
      <c r="E78" s="320"/>
      <c r="F78" s="320"/>
      <c r="G78" s="320"/>
      <c r="H78" s="320"/>
    </row>
    <row r="79" spans="1:7" ht="45.75" customHeight="1">
      <c r="A79" s="16" t="s">
        <v>20</v>
      </c>
      <c r="B79" s="16" t="s">
        <v>21</v>
      </c>
      <c r="C79" s="16" t="s">
        <v>22</v>
      </c>
      <c r="D79" s="16" t="s">
        <v>23</v>
      </c>
      <c r="E79" s="29" t="s">
        <v>24</v>
      </c>
      <c r="F79" s="16" t="s">
        <v>25</v>
      </c>
      <c r="G79" s="31"/>
    </row>
    <row r="80" spans="1:7" ht="12.75" customHeight="1">
      <c r="A80" s="16">
        <v>1</v>
      </c>
      <c r="B80" s="16">
        <v>2</v>
      </c>
      <c r="C80" s="16">
        <v>3</v>
      </c>
      <c r="D80" s="16">
        <v>4</v>
      </c>
      <c r="E80" s="16" t="s">
        <v>26</v>
      </c>
      <c r="F80" s="16">
        <v>6</v>
      </c>
      <c r="G80" s="31"/>
    </row>
    <row r="81" spans="1:7" ht="12.75" customHeight="1">
      <c r="A81" s="196">
        <v>1</v>
      </c>
      <c r="B81" s="212" t="s">
        <v>220</v>
      </c>
      <c r="C81" s="196">
        <v>1168</v>
      </c>
      <c r="D81" s="196">
        <v>1168</v>
      </c>
      <c r="E81" s="196">
        <f>C81-D81</f>
        <v>0</v>
      </c>
      <c r="F81" s="196">
        <v>0</v>
      </c>
      <c r="G81" s="31"/>
    </row>
    <row r="82" spans="1:7" ht="12.75" customHeight="1">
      <c r="A82" s="196">
        <v>2</v>
      </c>
      <c r="B82" s="212" t="s">
        <v>221</v>
      </c>
      <c r="C82" s="196">
        <v>866</v>
      </c>
      <c r="D82" s="196">
        <v>866</v>
      </c>
      <c r="E82" s="196">
        <f aca="true" t="shared" si="2" ref="E82:E119">C82-D82</f>
        <v>0</v>
      </c>
      <c r="F82" s="196">
        <v>0</v>
      </c>
      <c r="G82" s="31"/>
    </row>
    <row r="83" spans="1:7" ht="12.75" customHeight="1">
      <c r="A83" s="196">
        <v>3</v>
      </c>
      <c r="B83" s="212" t="s">
        <v>222</v>
      </c>
      <c r="C83" s="196">
        <v>821</v>
      </c>
      <c r="D83" s="196">
        <v>821</v>
      </c>
      <c r="E83" s="196">
        <f t="shared" si="2"/>
        <v>0</v>
      </c>
      <c r="F83" s="196">
        <v>0</v>
      </c>
      <c r="G83" s="31"/>
    </row>
    <row r="84" spans="1:7" ht="12.75" customHeight="1">
      <c r="A84" s="196">
        <v>4</v>
      </c>
      <c r="B84" s="212" t="s">
        <v>223</v>
      </c>
      <c r="C84" s="196">
        <v>479</v>
      </c>
      <c r="D84" s="196">
        <v>479</v>
      </c>
      <c r="E84" s="196">
        <f t="shared" si="2"/>
        <v>0</v>
      </c>
      <c r="F84" s="196">
        <v>0</v>
      </c>
      <c r="G84" s="31"/>
    </row>
    <row r="85" spans="1:7" ht="12.75" customHeight="1">
      <c r="A85" s="196">
        <v>5</v>
      </c>
      <c r="B85" s="212" t="s">
        <v>224</v>
      </c>
      <c r="C85" s="196">
        <v>837</v>
      </c>
      <c r="D85" s="196">
        <v>837</v>
      </c>
      <c r="E85" s="196">
        <f t="shared" si="2"/>
        <v>0</v>
      </c>
      <c r="F85" s="196">
        <v>0</v>
      </c>
      <c r="G85" s="31"/>
    </row>
    <row r="86" spans="1:7" ht="12.75" customHeight="1">
      <c r="A86" s="196">
        <v>6</v>
      </c>
      <c r="B86" s="212" t="s">
        <v>225</v>
      </c>
      <c r="C86" s="196">
        <v>598</v>
      </c>
      <c r="D86" s="196">
        <v>598</v>
      </c>
      <c r="E86" s="196">
        <f t="shared" si="2"/>
        <v>0</v>
      </c>
      <c r="F86" s="196">
        <v>0</v>
      </c>
      <c r="G86" s="31"/>
    </row>
    <row r="87" spans="1:7" ht="12.75" customHeight="1">
      <c r="A87" s="196">
        <v>7</v>
      </c>
      <c r="B87" s="212" t="s">
        <v>226</v>
      </c>
      <c r="C87" s="196">
        <v>1416</v>
      </c>
      <c r="D87" s="196">
        <v>1410</v>
      </c>
      <c r="E87" s="196">
        <f t="shared" si="2"/>
        <v>6</v>
      </c>
      <c r="F87" s="196">
        <v>0</v>
      </c>
      <c r="G87" s="31"/>
    </row>
    <row r="88" spans="1:7" ht="12.75" customHeight="1">
      <c r="A88" s="196">
        <v>8</v>
      </c>
      <c r="B88" s="212" t="s">
        <v>227</v>
      </c>
      <c r="C88" s="196">
        <v>350</v>
      </c>
      <c r="D88" s="196">
        <v>350</v>
      </c>
      <c r="E88" s="196">
        <f t="shared" si="2"/>
        <v>0</v>
      </c>
      <c r="F88" s="196">
        <v>0</v>
      </c>
      <c r="G88" s="31"/>
    </row>
    <row r="89" spans="1:7" ht="12.75" customHeight="1">
      <c r="A89" s="196">
        <v>9</v>
      </c>
      <c r="B89" s="212" t="s">
        <v>228</v>
      </c>
      <c r="C89" s="196">
        <v>192</v>
      </c>
      <c r="D89" s="196">
        <v>192</v>
      </c>
      <c r="E89" s="196">
        <f t="shared" si="2"/>
        <v>0</v>
      </c>
      <c r="F89" s="196">
        <v>0</v>
      </c>
      <c r="G89" s="31"/>
    </row>
    <row r="90" spans="1:7" ht="12.75" customHeight="1">
      <c r="A90" s="196">
        <v>10</v>
      </c>
      <c r="B90" s="212" t="s">
        <v>229</v>
      </c>
      <c r="C90" s="196">
        <v>709</v>
      </c>
      <c r="D90" s="196">
        <v>709</v>
      </c>
      <c r="E90" s="196">
        <f t="shared" si="2"/>
        <v>0</v>
      </c>
      <c r="F90" s="196">
        <v>0</v>
      </c>
      <c r="G90" s="31"/>
    </row>
    <row r="91" spans="1:7" ht="12.75" customHeight="1">
      <c r="A91" s="196">
        <v>11</v>
      </c>
      <c r="B91" s="212" t="s">
        <v>230</v>
      </c>
      <c r="C91" s="196">
        <v>1017</v>
      </c>
      <c r="D91" s="196">
        <v>1017</v>
      </c>
      <c r="E91" s="196">
        <f t="shared" si="2"/>
        <v>0</v>
      </c>
      <c r="F91" s="196">
        <v>0</v>
      </c>
      <c r="G91" s="31"/>
    </row>
    <row r="92" spans="1:7" ht="12.75" customHeight="1">
      <c r="A92" s="196">
        <v>12</v>
      </c>
      <c r="B92" s="212" t="s">
        <v>231</v>
      </c>
      <c r="C92" s="196">
        <v>1058</v>
      </c>
      <c r="D92" s="196">
        <v>1058</v>
      </c>
      <c r="E92" s="196">
        <f t="shared" si="2"/>
        <v>0</v>
      </c>
      <c r="F92" s="196">
        <v>0</v>
      </c>
      <c r="G92" s="31"/>
    </row>
    <row r="93" spans="1:7" ht="12.75" customHeight="1">
      <c r="A93" s="196">
        <v>13</v>
      </c>
      <c r="B93" s="212" t="s">
        <v>232</v>
      </c>
      <c r="C93" s="196">
        <v>901</v>
      </c>
      <c r="D93" s="196">
        <v>901</v>
      </c>
      <c r="E93" s="196">
        <f t="shared" si="2"/>
        <v>0</v>
      </c>
      <c r="F93" s="196">
        <v>0</v>
      </c>
      <c r="G93" s="31"/>
    </row>
    <row r="94" spans="1:7" ht="12.75" customHeight="1">
      <c r="A94" s="196">
        <v>14</v>
      </c>
      <c r="B94" s="212" t="s">
        <v>233</v>
      </c>
      <c r="C94" s="196">
        <v>651</v>
      </c>
      <c r="D94" s="196">
        <v>651</v>
      </c>
      <c r="E94" s="196">
        <f t="shared" si="2"/>
        <v>0</v>
      </c>
      <c r="F94" s="196">
        <v>0</v>
      </c>
      <c r="G94" s="31"/>
    </row>
    <row r="95" spans="1:8" ht="12.75" customHeight="1">
      <c r="A95" s="196">
        <v>15</v>
      </c>
      <c r="B95" s="212" t="s">
        <v>234</v>
      </c>
      <c r="C95" s="196">
        <v>1388</v>
      </c>
      <c r="D95" s="196">
        <v>1388</v>
      </c>
      <c r="E95" s="196">
        <f t="shared" si="2"/>
        <v>0</v>
      </c>
      <c r="F95" s="196">
        <v>0</v>
      </c>
      <c r="G95" s="31"/>
      <c r="H95" s="10" t="s">
        <v>12</v>
      </c>
    </row>
    <row r="96" spans="1:7" ht="12.75" customHeight="1">
      <c r="A96" s="196">
        <v>16</v>
      </c>
      <c r="B96" s="212" t="s">
        <v>235</v>
      </c>
      <c r="C96" s="196">
        <v>940</v>
      </c>
      <c r="D96" s="196">
        <v>940</v>
      </c>
      <c r="E96" s="196">
        <f t="shared" si="2"/>
        <v>0</v>
      </c>
      <c r="F96" s="196">
        <v>0</v>
      </c>
      <c r="G96" s="31"/>
    </row>
    <row r="97" spans="1:7" ht="12.75" customHeight="1">
      <c r="A97" s="196">
        <v>17</v>
      </c>
      <c r="B97" s="212" t="s">
        <v>236</v>
      </c>
      <c r="C97" s="196">
        <v>200</v>
      </c>
      <c r="D97" s="196">
        <v>200</v>
      </c>
      <c r="E97" s="196">
        <f t="shared" si="2"/>
        <v>0</v>
      </c>
      <c r="F97" s="196">
        <v>0</v>
      </c>
      <c r="G97" s="31"/>
    </row>
    <row r="98" spans="1:7" ht="12.75" customHeight="1">
      <c r="A98" s="196">
        <v>18</v>
      </c>
      <c r="B98" s="212" t="s">
        <v>237</v>
      </c>
      <c r="C98" s="196">
        <v>1049</v>
      </c>
      <c r="D98" s="196">
        <v>1049</v>
      </c>
      <c r="E98" s="196">
        <f t="shared" si="2"/>
        <v>0</v>
      </c>
      <c r="F98" s="196">
        <v>0</v>
      </c>
      <c r="G98" s="31"/>
    </row>
    <row r="99" spans="1:7" ht="12.75" customHeight="1">
      <c r="A99" s="196">
        <v>19</v>
      </c>
      <c r="B99" s="212" t="s">
        <v>238</v>
      </c>
      <c r="C99" s="196">
        <v>1373</v>
      </c>
      <c r="D99" s="196">
        <v>1373</v>
      </c>
      <c r="E99" s="196">
        <f t="shared" si="2"/>
        <v>0</v>
      </c>
      <c r="F99" s="196">
        <v>0</v>
      </c>
      <c r="G99" s="31"/>
    </row>
    <row r="100" spans="1:7" ht="12.75" customHeight="1">
      <c r="A100" s="196">
        <v>20</v>
      </c>
      <c r="B100" s="212" t="s">
        <v>239</v>
      </c>
      <c r="C100" s="196">
        <v>996</v>
      </c>
      <c r="D100" s="196">
        <v>996</v>
      </c>
      <c r="E100" s="196">
        <f t="shared" si="2"/>
        <v>0</v>
      </c>
      <c r="F100" s="196">
        <v>0</v>
      </c>
      <c r="G100" s="31"/>
    </row>
    <row r="101" spans="1:7" ht="12.75" customHeight="1">
      <c r="A101" s="196">
        <v>21</v>
      </c>
      <c r="B101" s="212" t="s">
        <v>240</v>
      </c>
      <c r="C101" s="196">
        <v>973</v>
      </c>
      <c r="D101" s="196">
        <v>973</v>
      </c>
      <c r="E101" s="196">
        <f t="shared" si="2"/>
        <v>0</v>
      </c>
      <c r="F101" s="196">
        <v>0</v>
      </c>
      <c r="G101" s="31"/>
    </row>
    <row r="102" spans="1:7" ht="12.75" customHeight="1">
      <c r="A102" s="196">
        <v>22</v>
      </c>
      <c r="B102" s="212" t="s">
        <v>241</v>
      </c>
      <c r="C102" s="196">
        <v>954</v>
      </c>
      <c r="D102" s="196">
        <v>954</v>
      </c>
      <c r="E102" s="196">
        <f t="shared" si="2"/>
        <v>0</v>
      </c>
      <c r="F102" s="196">
        <v>0</v>
      </c>
      <c r="G102" s="31"/>
    </row>
    <row r="103" spans="1:7" ht="12.75" customHeight="1">
      <c r="A103" s="196">
        <v>23</v>
      </c>
      <c r="B103" s="212" t="s">
        <v>242</v>
      </c>
      <c r="C103" s="196">
        <v>985</v>
      </c>
      <c r="D103" s="196">
        <v>985</v>
      </c>
      <c r="E103" s="196">
        <f t="shared" si="2"/>
        <v>0</v>
      </c>
      <c r="F103" s="196">
        <v>0</v>
      </c>
      <c r="G103" s="31"/>
    </row>
    <row r="104" spans="1:7" ht="12.75" customHeight="1">
      <c r="A104" s="196">
        <v>24</v>
      </c>
      <c r="B104" s="212" t="s">
        <v>243</v>
      </c>
      <c r="C104" s="196">
        <v>990</v>
      </c>
      <c r="D104" s="196">
        <v>990</v>
      </c>
      <c r="E104" s="196">
        <f t="shared" si="2"/>
        <v>0</v>
      </c>
      <c r="F104" s="196">
        <v>0</v>
      </c>
      <c r="G104" s="31"/>
    </row>
    <row r="105" spans="1:7" ht="12.75" customHeight="1">
      <c r="A105" s="196">
        <v>25</v>
      </c>
      <c r="B105" s="212" t="s">
        <v>244</v>
      </c>
      <c r="C105" s="196">
        <v>882</v>
      </c>
      <c r="D105" s="196">
        <v>882</v>
      </c>
      <c r="E105" s="196">
        <f t="shared" si="2"/>
        <v>0</v>
      </c>
      <c r="F105" s="196">
        <v>0</v>
      </c>
      <c r="G105" s="31"/>
    </row>
    <row r="106" spans="1:7" ht="12.75" customHeight="1">
      <c r="A106" s="196">
        <v>26</v>
      </c>
      <c r="B106" s="212" t="s">
        <v>245</v>
      </c>
      <c r="C106" s="196">
        <v>646</v>
      </c>
      <c r="D106" s="196">
        <v>646</v>
      </c>
      <c r="E106" s="196">
        <f t="shared" si="2"/>
        <v>0</v>
      </c>
      <c r="F106" s="196">
        <v>0</v>
      </c>
      <c r="G106" s="31"/>
    </row>
    <row r="107" spans="1:7" ht="12.75" customHeight="1">
      <c r="A107" s="196">
        <v>27</v>
      </c>
      <c r="B107" s="212" t="s">
        <v>246</v>
      </c>
      <c r="C107" s="196">
        <v>740</v>
      </c>
      <c r="D107" s="196">
        <v>734</v>
      </c>
      <c r="E107" s="196">
        <f t="shared" si="2"/>
        <v>6</v>
      </c>
      <c r="F107" s="196">
        <v>0</v>
      </c>
      <c r="G107" s="31"/>
    </row>
    <row r="108" spans="1:7" ht="12.75" customHeight="1">
      <c r="A108" s="196">
        <v>28</v>
      </c>
      <c r="B108" s="212" t="s">
        <v>247</v>
      </c>
      <c r="C108" s="196">
        <v>960</v>
      </c>
      <c r="D108" s="196">
        <v>960</v>
      </c>
      <c r="E108" s="196">
        <f t="shared" si="2"/>
        <v>0</v>
      </c>
      <c r="F108" s="196">
        <v>0</v>
      </c>
      <c r="G108" s="31"/>
    </row>
    <row r="109" spans="1:7" ht="12.75" customHeight="1">
      <c r="A109" s="196">
        <v>29</v>
      </c>
      <c r="B109" s="212" t="s">
        <v>248</v>
      </c>
      <c r="C109" s="196">
        <v>893</v>
      </c>
      <c r="D109" s="196">
        <v>893</v>
      </c>
      <c r="E109" s="196">
        <f t="shared" si="2"/>
        <v>0</v>
      </c>
      <c r="F109" s="196">
        <v>0</v>
      </c>
      <c r="G109" s="31"/>
    </row>
    <row r="110" spans="1:7" ht="12.75" customHeight="1">
      <c r="A110" s="196">
        <v>30</v>
      </c>
      <c r="B110" s="212" t="s">
        <v>249</v>
      </c>
      <c r="C110" s="196">
        <v>496</v>
      </c>
      <c r="D110" s="196">
        <v>496</v>
      </c>
      <c r="E110" s="196">
        <f t="shared" si="2"/>
        <v>0</v>
      </c>
      <c r="F110" s="196">
        <v>0</v>
      </c>
      <c r="G110" s="31"/>
    </row>
    <row r="111" spans="1:7" ht="12.75" customHeight="1">
      <c r="A111" s="196">
        <v>31</v>
      </c>
      <c r="B111" s="212" t="s">
        <v>250</v>
      </c>
      <c r="C111" s="196">
        <v>237</v>
      </c>
      <c r="D111" s="196">
        <v>237</v>
      </c>
      <c r="E111" s="196">
        <f t="shared" si="2"/>
        <v>0</v>
      </c>
      <c r="F111" s="196">
        <v>0</v>
      </c>
      <c r="G111" s="31"/>
    </row>
    <row r="112" spans="1:7" ht="12.75" customHeight="1">
      <c r="A112" s="196">
        <v>32</v>
      </c>
      <c r="B112" s="212" t="s">
        <v>251</v>
      </c>
      <c r="C112" s="196">
        <v>297</v>
      </c>
      <c r="D112" s="196">
        <v>297</v>
      </c>
      <c r="E112" s="196">
        <f t="shared" si="2"/>
        <v>0</v>
      </c>
      <c r="F112" s="196">
        <v>0</v>
      </c>
      <c r="G112" s="31"/>
    </row>
    <row r="113" spans="1:7" ht="12.75" customHeight="1">
      <c r="A113" s="196">
        <v>33</v>
      </c>
      <c r="B113" s="212" t="s">
        <v>252</v>
      </c>
      <c r="C113" s="196">
        <v>850</v>
      </c>
      <c r="D113" s="196">
        <v>850</v>
      </c>
      <c r="E113" s="196">
        <f t="shared" si="2"/>
        <v>0</v>
      </c>
      <c r="F113" s="196">
        <v>0</v>
      </c>
      <c r="G113" s="31"/>
    </row>
    <row r="114" spans="1:7" ht="12.75" customHeight="1">
      <c r="A114" s="196">
        <v>34</v>
      </c>
      <c r="B114" s="212" t="s">
        <v>253</v>
      </c>
      <c r="C114" s="196">
        <v>500</v>
      </c>
      <c r="D114" s="196">
        <v>500</v>
      </c>
      <c r="E114" s="196">
        <f t="shared" si="2"/>
        <v>0</v>
      </c>
      <c r="F114" s="196">
        <v>0</v>
      </c>
      <c r="G114" s="31"/>
    </row>
    <row r="115" spans="1:7" ht="12.75" customHeight="1">
      <c r="A115" s="196">
        <v>35</v>
      </c>
      <c r="B115" s="212" t="s">
        <v>254</v>
      </c>
      <c r="C115" s="196">
        <v>744</v>
      </c>
      <c r="D115" s="196">
        <v>743</v>
      </c>
      <c r="E115" s="196">
        <f t="shared" si="2"/>
        <v>1</v>
      </c>
      <c r="F115" s="196">
        <v>0</v>
      </c>
      <c r="G115" s="31"/>
    </row>
    <row r="116" spans="1:7" ht="12.75" customHeight="1">
      <c r="A116" s="196">
        <v>36</v>
      </c>
      <c r="B116" s="212" t="s">
        <v>255</v>
      </c>
      <c r="C116" s="196">
        <v>526</v>
      </c>
      <c r="D116" s="196">
        <v>526</v>
      </c>
      <c r="E116" s="196">
        <f t="shared" si="2"/>
        <v>0</v>
      </c>
      <c r="F116" s="196">
        <v>0</v>
      </c>
      <c r="G116" s="31"/>
    </row>
    <row r="117" spans="1:7" ht="12.75" customHeight="1">
      <c r="A117" s="196">
        <v>37</v>
      </c>
      <c r="B117" s="212" t="s">
        <v>256</v>
      </c>
      <c r="C117" s="196">
        <v>716</v>
      </c>
      <c r="D117" s="196">
        <v>716</v>
      </c>
      <c r="E117" s="196">
        <f t="shared" si="2"/>
        <v>0</v>
      </c>
      <c r="F117" s="196">
        <v>0</v>
      </c>
      <c r="G117" s="31"/>
    </row>
    <row r="118" spans="1:7" ht="12.75" customHeight="1">
      <c r="A118" s="196">
        <v>38</v>
      </c>
      <c r="B118" s="212" t="s">
        <v>257</v>
      </c>
      <c r="C118" s="196">
        <v>730</v>
      </c>
      <c r="D118" s="196">
        <v>730</v>
      </c>
      <c r="E118" s="196">
        <f t="shared" si="2"/>
        <v>0</v>
      </c>
      <c r="F118" s="196">
        <v>0</v>
      </c>
      <c r="G118" s="31"/>
    </row>
    <row r="119" spans="1:17" ht="12.75" customHeight="1">
      <c r="A119" s="262"/>
      <c r="B119" s="263" t="s">
        <v>27</v>
      </c>
      <c r="C119" s="225">
        <v>30128</v>
      </c>
      <c r="D119" s="225">
        <v>30115</v>
      </c>
      <c r="E119" s="225">
        <f t="shared" si="2"/>
        <v>13</v>
      </c>
      <c r="F119" s="225">
        <v>0</v>
      </c>
      <c r="G119" s="31"/>
      <c r="J119" s="43">
        <v>319</v>
      </c>
      <c r="K119" s="43">
        <v>289</v>
      </c>
      <c r="L119" s="10">
        <f>C119+J119</f>
        <v>30447</v>
      </c>
      <c r="M119" s="10">
        <f>D119+K119</f>
        <v>30404</v>
      </c>
      <c r="N119" s="43">
        <v>42510</v>
      </c>
      <c r="O119" s="43">
        <v>39891</v>
      </c>
      <c r="P119" s="10">
        <f>L119+N119</f>
        <v>72957</v>
      </c>
      <c r="Q119" s="10">
        <f>M119+O119</f>
        <v>70295</v>
      </c>
    </row>
    <row r="120" spans="1:7" ht="12.75" customHeight="1">
      <c r="A120" s="40"/>
      <c r="B120" s="2"/>
      <c r="C120" s="37"/>
      <c r="D120" s="37"/>
      <c r="E120" s="41"/>
      <c r="F120" s="42"/>
      <c r="G120" s="31"/>
    </row>
    <row r="121" spans="1:7" ht="12.75" customHeight="1">
      <c r="A121" s="40"/>
      <c r="B121" s="2"/>
      <c r="C121" s="37"/>
      <c r="D121" s="37"/>
      <c r="E121" s="41"/>
      <c r="F121" s="42"/>
      <c r="G121" s="31"/>
    </row>
    <row r="122" spans="1:8" ht="12.75" customHeight="1">
      <c r="A122" s="320" t="s">
        <v>147</v>
      </c>
      <c r="B122" s="320"/>
      <c r="C122" s="320"/>
      <c r="D122" s="320"/>
      <c r="E122" s="320"/>
      <c r="F122" s="320"/>
      <c r="G122" s="320"/>
      <c r="H122" s="320"/>
    </row>
    <row r="123" spans="1:7" ht="45.75" customHeight="1">
      <c r="A123" s="16" t="s">
        <v>20</v>
      </c>
      <c r="B123" s="16" t="s">
        <v>21</v>
      </c>
      <c r="C123" s="16" t="s">
        <v>22</v>
      </c>
      <c r="D123" s="16" t="s">
        <v>23</v>
      </c>
      <c r="E123" s="29" t="s">
        <v>24</v>
      </c>
      <c r="F123" s="16" t="s">
        <v>25</v>
      </c>
      <c r="G123" s="31"/>
    </row>
    <row r="124" spans="1:7" ht="15" customHeight="1">
      <c r="A124" s="16">
        <v>1</v>
      </c>
      <c r="B124" s="16">
        <v>2</v>
      </c>
      <c r="C124" s="16">
        <v>3</v>
      </c>
      <c r="D124" s="16">
        <v>4</v>
      </c>
      <c r="E124" s="16" t="s">
        <v>26</v>
      </c>
      <c r="F124" s="16">
        <v>6</v>
      </c>
      <c r="G124" s="31"/>
    </row>
    <row r="125" spans="1:7" ht="12.75" customHeight="1">
      <c r="A125" s="18">
        <v>1</v>
      </c>
      <c r="B125" s="212" t="s">
        <v>220</v>
      </c>
      <c r="C125" s="18">
        <v>24</v>
      </c>
      <c r="D125" s="18">
        <v>20</v>
      </c>
      <c r="E125" s="196">
        <f>C125-D125</f>
        <v>4</v>
      </c>
      <c r="F125" s="146">
        <f>E125/C125</f>
        <v>0.16666666666666666</v>
      </c>
      <c r="G125" s="31"/>
    </row>
    <row r="126" spans="1:7" ht="12.75" customHeight="1">
      <c r="A126" s="18">
        <v>2</v>
      </c>
      <c r="B126" s="212" t="s">
        <v>221</v>
      </c>
      <c r="C126" s="18">
        <v>9</v>
      </c>
      <c r="D126" s="18">
        <v>9</v>
      </c>
      <c r="E126" s="196">
        <f aca="true" t="shared" si="3" ref="E126:E141">C126-D126</f>
        <v>0</v>
      </c>
      <c r="F126" s="146">
        <f aca="true" t="shared" si="4" ref="F126:F141">E126/C126</f>
        <v>0</v>
      </c>
      <c r="G126" s="31"/>
    </row>
    <row r="127" spans="1:7" ht="12.75" customHeight="1">
      <c r="A127" s="18">
        <v>3</v>
      </c>
      <c r="B127" s="212" t="s">
        <v>222</v>
      </c>
      <c r="C127" s="18">
        <v>9</v>
      </c>
      <c r="D127" s="18">
        <v>1</v>
      </c>
      <c r="E127" s="196">
        <f t="shared" si="3"/>
        <v>8</v>
      </c>
      <c r="F127" s="146">
        <f t="shared" si="4"/>
        <v>0.8888888888888888</v>
      </c>
      <c r="G127" s="31"/>
    </row>
    <row r="128" spans="1:7" ht="12.75" customHeight="1">
      <c r="A128" s="18">
        <v>4</v>
      </c>
      <c r="B128" s="212" t="s">
        <v>223</v>
      </c>
      <c r="C128" s="18">
        <v>23</v>
      </c>
      <c r="D128" s="18">
        <v>23</v>
      </c>
      <c r="E128" s="196">
        <f t="shared" si="3"/>
        <v>0</v>
      </c>
      <c r="F128" s="146">
        <f t="shared" si="4"/>
        <v>0</v>
      </c>
      <c r="G128" s="31"/>
    </row>
    <row r="129" spans="1:7" ht="12.75" customHeight="1">
      <c r="A129" s="18">
        <v>5</v>
      </c>
      <c r="B129" s="212" t="s">
        <v>224</v>
      </c>
      <c r="C129" s="18">
        <v>13</v>
      </c>
      <c r="D129" s="18">
        <v>13</v>
      </c>
      <c r="E129" s="196">
        <f t="shared" si="3"/>
        <v>0</v>
      </c>
      <c r="F129" s="146">
        <f t="shared" si="4"/>
        <v>0</v>
      </c>
      <c r="G129" s="31"/>
    </row>
    <row r="130" spans="1:7" ht="12.75" customHeight="1">
      <c r="A130" s="18">
        <v>6</v>
      </c>
      <c r="B130" s="212" t="s">
        <v>225</v>
      </c>
      <c r="C130" s="18">
        <v>8</v>
      </c>
      <c r="D130" s="18">
        <v>8</v>
      </c>
      <c r="E130" s="196">
        <f t="shared" si="3"/>
        <v>0</v>
      </c>
      <c r="F130" s="146">
        <f t="shared" si="4"/>
        <v>0</v>
      </c>
      <c r="G130" s="31"/>
    </row>
    <row r="131" spans="1:7" ht="12.75" customHeight="1">
      <c r="A131" s="18">
        <v>7</v>
      </c>
      <c r="B131" s="212" t="s">
        <v>226</v>
      </c>
      <c r="C131" s="18">
        <v>14</v>
      </c>
      <c r="D131" s="18">
        <v>13</v>
      </c>
      <c r="E131" s="196">
        <f t="shared" si="3"/>
        <v>1</v>
      </c>
      <c r="F131" s="146">
        <f t="shared" si="4"/>
        <v>0.07142857142857142</v>
      </c>
      <c r="G131" s="31"/>
    </row>
    <row r="132" spans="1:7" ht="12.75" customHeight="1">
      <c r="A132" s="18">
        <v>8</v>
      </c>
      <c r="B132" s="212" t="s">
        <v>227</v>
      </c>
      <c r="C132" s="18">
        <v>7</v>
      </c>
      <c r="D132" s="18">
        <v>7</v>
      </c>
      <c r="E132" s="196">
        <f t="shared" si="3"/>
        <v>0</v>
      </c>
      <c r="F132" s="146">
        <f t="shared" si="4"/>
        <v>0</v>
      </c>
      <c r="G132" s="31"/>
    </row>
    <row r="133" spans="1:7" ht="12.75" customHeight="1">
      <c r="A133" s="18">
        <v>9</v>
      </c>
      <c r="B133" s="212" t="s">
        <v>228</v>
      </c>
      <c r="C133" s="18">
        <v>4</v>
      </c>
      <c r="D133" s="18">
        <v>4</v>
      </c>
      <c r="E133" s="196">
        <f t="shared" si="3"/>
        <v>0</v>
      </c>
      <c r="F133" s="146">
        <f t="shared" si="4"/>
        <v>0</v>
      </c>
      <c r="G133" s="31"/>
    </row>
    <row r="134" spans="1:7" ht="12.75" customHeight="1">
      <c r="A134" s="18">
        <v>10</v>
      </c>
      <c r="B134" s="212" t="s">
        <v>229</v>
      </c>
      <c r="C134" s="18">
        <v>3</v>
      </c>
      <c r="D134" s="18">
        <v>3</v>
      </c>
      <c r="E134" s="196">
        <f t="shared" si="3"/>
        <v>0</v>
      </c>
      <c r="F134" s="146">
        <f t="shared" si="4"/>
        <v>0</v>
      </c>
      <c r="G134" s="31"/>
    </row>
    <row r="135" spans="1:7" ht="12.75" customHeight="1">
      <c r="A135" s="18">
        <v>11</v>
      </c>
      <c r="B135" s="212" t="s">
        <v>230</v>
      </c>
      <c r="C135" s="18">
        <v>15</v>
      </c>
      <c r="D135" s="18">
        <v>14</v>
      </c>
      <c r="E135" s="196">
        <f t="shared" si="3"/>
        <v>1</v>
      </c>
      <c r="F135" s="146">
        <f t="shared" si="4"/>
        <v>0.06666666666666667</v>
      </c>
      <c r="G135" s="31"/>
    </row>
    <row r="136" spans="1:7" ht="12.75" customHeight="1">
      <c r="A136" s="18">
        <v>12</v>
      </c>
      <c r="B136" s="212" t="s">
        <v>231</v>
      </c>
      <c r="C136" s="18">
        <v>26</v>
      </c>
      <c r="D136" s="18">
        <v>26</v>
      </c>
      <c r="E136" s="196">
        <f t="shared" si="3"/>
        <v>0</v>
      </c>
      <c r="F136" s="146">
        <f t="shared" si="4"/>
        <v>0</v>
      </c>
      <c r="G136" s="31"/>
    </row>
    <row r="137" spans="1:7" ht="12.75" customHeight="1">
      <c r="A137" s="18">
        <v>13</v>
      </c>
      <c r="B137" s="212" t="s">
        <v>232</v>
      </c>
      <c r="C137" s="18">
        <v>20</v>
      </c>
      <c r="D137" s="18">
        <v>20</v>
      </c>
      <c r="E137" s="196">
        <f t="shared" si="3"/>
        <v>0</v>
      </c>
      <c r="F137" s="146">
        <f t="shared" si="4"/>
        <v>0</v>
      </c>
      <c r="G137" s="31"/>
    </row>
    <row r="138" spans="1:7" ht="12.75" customHeight="1">
      <c r="A138" s="18">
        <v>14</v>
      </c>
      <c r="B138" s="212" t="s">
        <v>233</v>
      </c>
      <c r="C138" s="18">
        <v>7</v>
      </c>
      <c r="D138" s="18">
        <v>6</v>
      </c>
      <c r="E138" s="196">
        <f t="shared" si="3"/>
        <v>1</v>
      </c>
      <c r="F138" s="146">
        <f t="shared" si="4"/>
        <v>0.14285714285714285</v>
      </c>
      <c r="G138" s="31"/>
    </row>
    <row r="139" spans="1:7" ht="12.75" customHeight="1">
      <c r="A139" s="18">
        <v>15</v>
      </c>
      <c r="B139" s="212" t="s">
        <v>234</v>
      </c>
      <c r="C139" s="18">
        <v>6</v>
      </c>
      <c r="D139" s="18">
        <v>5</v>
      </c>
      <c r="E139" s="196">
        <f t="shared" si="3"/>
        <v>1</v>
      </c>
      <c r="F139" s="146">
        <f t="shared" si="4"/>
        <v>0.16666666666666666</v>
      </c>
      <c r="G139" s="31"/>
    </row>
    <row r="140" spans="1:7" ht="12.75" customHeight="1">
      <c r="A140" s="18">
        <v>16</v>
      </c>
      <c r="B140" s="212" t="s">
        <v>235</v>
      </c>
      <c r="C140" s="18">
        <v>8</v>
      </c>
      <c r="D140" s="18">
        <v>8</v>
      </c>
      <c r="E140" s="196">
        <f t="shared" si="3"/>
        <v>0</v>
      </c>
      <c r="F140" s="146">
        <f t="shared" si="4"/>
        <v>0</v>
      </c>
      <c r="G140" s="31"/>
    </row>
    <row r="141" spans="1:7" ht="12.75" customHeight="1">
      <c r="A141" s="18">
        <v>17</v>
      </c>
      <c r="B141" s="212" t="s">
        <v>236</v>
      </c>
      <c r="C141" s="18">
        <v>2</v>
      </c>
      <c r="D141" s="18">
        <v>1</v>
      </c>
      <c r="E141" s="196">
        <f t="shared" si="3"/>
        <v>1</v>
      </c>
      <c r="F141" s="146">
        <f t="shared" si="4"/>
        <v>0.5</v>
      </c>
      <c r="G141" s="31"/>
    </row>
    <row r="142" spans="1:7" ht="12.75" customHeight="1">
      <c r="A142" s="18">
        <v>18</v>
      </c>
      <c r="B142" s="212" t="s">
        <v>237</v>
      </c>
      <c r="C142" s="18">
        <v>3</v>
      </c>
      <c r="D142" s="18">
        <v>2</v>
      </c>
      <c r="E142" s="196">
        <f>C142-D142</f>
        <v>1</v>
      </c>
      <c r="F142" s="146">
        <f>E142/C142</f>
        <v>0.3333333333333333</v>
      </c>
      <c r="G142" s="31"/>
    </row>
    <row r="143" spans="1:7" ht="12.75" customHeight="1">
      <c r="A143" s="18">
        <v>19</v>
      </c>
      <c r="B143" s="212" t="s">
        <v>238</v>
      </c>
      <c r="C143" s="196">
        <v>10</v>
      </c>
      <c r="D143" s="196">
        <v>10</v>
      </c>
      <c r="E143" s="196">
        <f aca="true" t="shared" si="5" ref="E143:E162">C143-D143</f>
        <v>0</v>
      </c>
      <c r="F143" s="215">
        <f aca="true" t="shared" si="6" ref="F143:F162">E143/C143</f>
        <v>0</v>
      </c>
      <c r="G143" s="31"/>
    </row>
    <row r="144" spans="1:8" ht="12.75" customHeight="1">
      <c r="A144" s="18">
        <v>20</v>
      </c>
      <c r="B144" s="212" t="s">
        <v>239</v>
      </c>
      <c r="C144" s="196">
        <v>14</v>
      </c>
      <c r="D144" s="196">
        <v>14</v>
      </c>
      <c r="E144" s="196">
        <f t="shared" si="5"/>
        <v>0</v>
      </c>
      <c r="F144" s="215">
        <f t="shared" si="6"/>
        <v>0</v>
      </c>
      <c r="G144" s="31"/>
      <c r="H144" s="10" t="s">
        <v>12</v>
      </c>
    </row>
    <row r="145" spans="1:8" ht="12.75" customHeight="1">
      <c r="A145" s="18">
        <v>21</v>
      </c>
      <c r="B145" s="212" t="s">
        <v>240</v>
      </c>
      <c r="C145" s="196">
        <v>12</v>
      </c>
      <c r="D145" s="196">
        <v>11</v>
      </c>
      <c r="E145" s="196">
        <f t="shared" si="5"/>
        <v>1</v>
      </c>
      <c r="F145" s="146">
        <f t="shared" si="6"/>
        <v>0.08333333333333333</v>
      </c>
      <c r="G145" s="31"/>
      <c r="H145" s="10" t="s">
        <v>12</v>
      </c>
    </row>
    <row r="146" spans="1:7" ht="12.75" customHeight="1">
      <c r="A146" s="18">
        <v>22</v>
      </c>
      <c r="B146" s="212" t="s">
        <v>241</v>
      </c>
      <c r="C146" s="196">
        <v>5</v>
      </c>
      <c r="D146" s="196">
        <v>5</v>
      </c>
      <c r="E146" s="196">
        <f t="shared" si="5"/>
        <v>0</v>
      </c>
      <c r="F146" s="215">
        <f t="shared" si="6"/>
        <v>0</v>
      </c>
      <c r="G146" s="31"/>
    </row>
    <row r="147" spans="1:7" ht="12.75" customHeight="1">
      <c r="A147" s="18">
        <v>23</v>
      </c>
      <c r="B147" s="212" t="s">
        <v>242</v>
      </c>
      <c r="C147" s="196">
        <v>20</v>
      </c>
      <c r="D147" s="196">
        <v>19</v>
      </c>
      <c r="E147" s="196">
        <f t="shared" si="5"/>
        <v>1</v>
      </c>
      <c r="F147" s="215">
        <f t="shared" si="6"/>
        <v>0.05</v>
      </c>
      <c r="G147" s="31"/>
    </row>
    <row r="148" spans="1:7" ht="12.75" customHeight="1">
      <c r="A148" s="18">
        <v>24</v>
      </c>
      <c r="B148" s="212" t="s">
        <v>243</v>
      </c>
      <c r="C148" s="196">
        <v>0</v>
      </c>
      <c r="D148" s="196">
        <v>0</v>
      </c>
      <c r="E148" s="196">
        <f t="shared" si="5"/>
        <v>0</v>
      </c>
      <c r="F148" s="146" t="e">
        <f t="shared" si="6"/>
        <v>#DIV/0!</v>
      </c>
      <c r="G148" s="31"/>
    </row>
    <row r="149" spans="1:7" ht="12.75" customHeight="1">
      <c r="A149" s="18">
        <v>25</v>
      </c>
      <c r="B149" s="212" t="s">
        <v>244</v>
      </c>
      <c r="C149" s="196">
        <v>1</v>
      </c>
      <c r="D149" s="196">
        <v>0</v>
      </c>
      <c r="E149" s="196">
        <f t="shared" si="5"/>
        <v>1</v>
      </c>
      <c r="F149" s="215">
        <f t="shared" si="6"/>
        <v>1</v>
      </c>
      <c r="G149" s="31"/>
    </row>
    <row r="150" spans="1:7" ht="12.75" customHeight="1">
      <c r="A150" s="18">
        <v>26</v>
      </c>
      <c r="B150" s="212" t="s">
        <v>245</v>
      </c>
      <c r="C150" s="196">
        <v>1</v>
      </c>
      <c r="D150" s="196">
        <v>0</v>
      </c>
      <c r="E150" s="196">
        <f t="shared" si="5"/>
        <v>1</v>
      </c>
      <c r="F150" s="215">
        <f t="shared" si="6"/>
        <v>1</v>
      </c>
      <c r="G150" s="31"/>
    </row>
    <row r="151" spans="1:7" ht="12.75" customHeight="1">
      <c r="A151" s="18">
        <v>27</v>
      </c>
      <c r="B151" s="212" t="s">
        <v>246</v>
      </c>
      <c r="C151" s="196">
        <v>1</v>
      </c>
      <c r="D151" s="196">
        <v>0</v>
      </c>
      <c r="E151" s="196">
        <f t="shared" si="5"/>
        <v>1</v>
      </c>
      <c r="F151" s="146">
        <f t="shared" si="6"/>
        <v>1</v>
      </c>
      <c r="G151" s="31"/>
    </row>
    <row r="152" spans="1:7" ht="12.75" customHeight="1">
      <c r="A152" s="18">
        <v>28</v>
      </c>
      <c r="B152" s="212" t="s">
        <v>247</v>
      </c>
      <c r="C152" s="196">
        <v>10</v>
      </c>
      <c r="D152" s="196">
        <v>9</v>
      </c>
      <c r="E152" s="196">
        <f t="shared" si="5"/>
        <v>1</v>
      </c>
      <c r="F152" s="215">
        <f t="shared" si="6"/>
        <v>0.1</v>
      </c>
      <c r="G152" s="31"/>
    </row>
    <row r="153" spans="1:7" ht="12.75" customHeight="1">
      <c r="A153" s="18">
        <v>29</v>
      </c>
      <c r="B153" s="212" t="s">
        <v>248</v>
      </c>
      <c r="C153" s="196">
        <v>0</v>
      </c>
      <c r="D153" s="196">
        <v>0</v>
      </c>
      <c r="E153" s="196">
        <f t="shared" si="5"/>
        <v>0</v>
      </c>
      <c r="F153" s="146" t="e">
        <f t="shared" si="6"/>
        <v>#DIV/0!</v>
      </c>
      <c r="G153" s="31"/>
    </row>
    <row r="154" spans="1:7" ht="12.75" customHeight="1">
      <c r="A154" s="18">
        <v>30</v>
      </c>
      <c r="B154" s="212" t="s">
        <v>249</v>
      </c>
      <c r="C154" s="196">
        <v>6</v>
      </c>
      <c r="D154" s="196">
        <v>4</v>
      </c>
      <c r="E154" s="196">
        <f t="shared" si="5"/>
        <v>2</v>
      </c>
      <c r="F154" s="215">
        <f t="shared" si="6"/>
        <v>0.3333333333333333</v>
      </c>
      <c r="G154" s="31"/>
    </row>
    <row r="155" spans="1:7" ht="12.75" customHeight="1">
      <c r="A155" s="18">
        <v>31</v>
      </c>
      <c r="B155" s="212" t="s">
        <v>250</v>
      </c>
      <c r="C155" s="196">
        <v>2</v>
      </c>
      <c r="D155" s="196">
        <v>2</v>
      </c>
      <c r="E155" s="196">
        <f t="shared" si="5"/>
        <v>0</v>
      </c>
      <c r="F155" s="146">
        <f t="shared" si="6"/>
        <v>0</v>
      </c>
      <c r="G155" s="31"/>
    </row>
    <row r="156" spans="1:7" ht="12.75" customHeight="1">
      <c r="A156" s="18">
        <v>32</v>
      </c>
      <c r="B156" s="212" t="s">
        <v>251</v>
      </c>
      <c r="C156" s="196">
        <v>1</v>
      </c>
      <c r="D156" s="196">
        <v>1</v>
      </c>
      <c r="E156" s="196">
        <f t="shared" si="5"/>
        <v>0</v>
      </c>
      <c r="F156" s="215">
        <f t="shared" si="6"/>
        <v>0</v>
      </c>
      <c r="G156" s="31"/>
    </row>
    <row r="157" spans="1:7" ht="12.75" customHeight="1">
      <c r="A157" s="18">
        <v>33</v>
      </c>
      <c r="B157" s="212" t="s">
        <v>252</v>
      </c>
      <c r="C157" s="196">
        <v>1</v>
      </c>
      <c r="D157" s="196">
        <v>0</v>
      </c>
      <c r="E157" s="196">
        <f t="shared" si="5"/>
        <v>1</v>
      </c>
      <c r="F157" s="146">
        <f t="shared" si="6"/>
        <v>1</v>
      </c>
      <c r="G157" s="31"/>
    </row>
    <row r="158" spans="1:7" ht="12.75" customHeight="1">
      <c r="A158" s="18">
        <v>34</v>
      </c>
      <c r="B158" s="212" t="s">
        <v>253</v>
      </c>
      <c r="C158" s="196">
        <v>4</v>
      </c>
      <c r="D158" s="196">
        <v>4</v>
      </c>
      <c r="E158" s="196">
        <f t="shared" si="5"/>
        <v>0</v>
      </c>
      <c r="F158" s="215">
        <f t="shared" si="6"/>
        <v>0</v>
      </c>
      <c r="G158" s="31"/>
    </row>
    <row r="159" spans="1:7" ht="12.75" customHeight="1">
      <c r="A159" s="18">
        <v>35</v>
      </c>
      <c r="B159" s="212" t="s">
        <v>254</v>
      </c>
      <c r="C159" s="196">
        <v>2</v>
      </c>
      <c r="D159" s="196">
        <v>2</v>
      </c>
      <c r="E159" s="196">
        <f t="shared" si="5"/>
        <v>0</v>
      </c>
      <c r="F159" s="146">
        <f t="shared" si="6"/>
        <v>0</v>
      </c>
      <c r="G159" s="31"/>
    </row>
    <row r="160" spans="1:7" ht="12.75" customHeight="1">
      <c r="A160" s="18">
        <v>36</v>
      </c>
      <c r="B160" s="212" t="s">
        <v>255</v>
      </c>
      <c r="C160" s="196">
        <v>3</v>
      </c>
      <c r="D160" s="196">
        <v>0</v>
      </c>
      <c r="E160" s="196">
        <f t="shared" si="5"/>
        <v>3</v>
      </c>
      <c r="F160" s="215">
        <f t="shared" si="6"/>
        <v>1</v>
      </c>
      <c r="G160" s="31"/>
    </row>
    <row r="161" spans="1:7" ht="12.75" customHeight="1">
      <c r="A161" s="18">
        <v>37</v>
      </c>
      <c r="B161" s="212" t="s">
        <v>256</v>
      </c>
      <c r="C161" s="196">
        <v>13</v>
      </c>
      <c r="D161" s="196">
        <v>13</v>
      </c>
      <c r="E161" s="196">
        <f t="shared" si="5"/>
        <v>0</v>
      </c>
      <c r="F161" s="215">
        <f t="shared" si="6"/>
        <v>0</v>
      </c>
      <c r="G161" s="31"/>
    </row>
    <row r="162" spans="1:7" ht="12.75" customHeight="1">
      <c r="A162" s="18">
        <v>38</v>
      </c>
      <c r="B162" s="212" t="s">
        <v>257</v>
      </c>
      <c r="C162" s="196">
        <v>12</v>
      </c>
      <c r="D162" s="196">
        <v>12</v>
      </c>
      <c r="E162" s="196">
        <f t="shared" si="5"/>
        <v>0</v>
      </c>
      <c r="F162" s="215">
        <f t="shared" si="6"/>
        <v>0</v>
      </c>
      <c r="G162" s="31"/>
    </row>
    <row r="163" spans="1:7" ht="17.25" customHeight="1">
      <c r="A163" s="34"/>
      <c r="B163" s="1" t="s">
        <v>27</v>
      </c>
      <c r="C163" s="43">
        <v>319</v>
      </c>
      <c r="D163" s="43">
        <v>289</v>
      </c>
      <c r="E163" s="225">
        <f>C163-D163</f>
        <v>30</v>
      </c>
      <c r="F163" s="145">
        <f>E163/C163</f>
        <v>0.09404388714733543</v>
      </c>
      <c r="G163" s="31"/>
    </row>
    <row r="164" spans="1:7" ht="12.75" customHeight="1">
      <c r="A164" s="40"/>
      <c r="B164" s="2"/>
      <c r="C164" s="37"/>
      <c r="D164" s="37"/>
      <c r="E164" s="41"/>
      <c r="F164" s="42"/>
      <c r="G164" s="31"/>
    </row>
    <row r="165" spans="1:7" ht="12.75" customHeight="1">
      <c r="A165" s="40"/>
      <c r="B165" s="2"/>
      <c r="C165" s="37"/>
      <c r="D165" s="37"/>
      <c r="E165" s="41"/>
      <c r="F165" s="42"/>
      <c r="G165" s="31"/>
    </row>
    <row r="166" spans="1:7" ht="12.75" customHeight="1">
      <c r="A166" s="321" t="s">
        <v>148</v>
      </c>
      <c r="B166" s="321"/>
      <c r="C166" s="321"/>
      <c r="D166" s="321"/>
      <c r="E166" s="321"/>
      <c r="F166" s="321"/>
      <c r="G166" s="321"/>
    </row>
    <row r="167" spans="1:7" ht="64.5" customHeight="1">
      <c r="A167" s="16" t="s">
        <v>20</v>
      </c>
      <c r="B167" s="16" t="s">
        <v>21</v>
      </c>
      <c r="C167" s="16" t="s">
        <v>150</v>
      </c>
      <c r="D167" s="133" t="s">
        <v>99</v>
      </c>
      <c r="E167" s="29" t="s">
        <v>6</v>
      </c>
      <c r="F167" s="16" t="s">
        <v>28</v>
      </c>
      <c r="G167" s="31"/>
    </row>
    <row r="168" spans="1:7" ht="12.75" customHeight="1">
      <c r="A168" s="16">
        <v>1</v>
      </c>
      <c r="B168" s="16">
        <v>2</v>
      </c>
      <c r="C168" s="16">
        <v>3</v>
      </c>
      <c r="D168" s="16">
        <v>4</v>
      </c>
      <c r="E168" s="16" t="s">
        <v>29</v>
      </c>
      <c r="F168" s="16">
        <v>6</v>
      </c>
      <c r="G168" s="31"/>
    </row>
    <row r="169" spans="1:8" ht="12.75" customHeight="1">
      <c r="A169" s="196">
        <v>1</v>
      </c>
      <c r="B169" s="212" t="s">
        <v>239</v>
      </c>
      <c r="C169" s="196">
        <v>512009</v>
      </c>
      <c r="D169" s="265">
        <v>364081.65893637144</v>
      </c>
      <c r="E169" s="265">
        <f aca="true" t="shared" si="7" ref="E169:E207">D169-C169</f>
        <v>-147927.34106362856</v>
      </c>
      <c r="F169" s="215">
        <f aca="true" t="shared" si="8" ref="F169:F207">E169/C169</f>
        <v>-0.2889155094219605</v>
      </c>
      <c r="G169" s="266"/>
      <c r="H169" s="198"/>
    </row>
    <row r="170" spans="1:8" ht="12.75" customHeight="1">
      <c r="A170" s="196">
        <v>2</v>
      </c>
      <c r="B170" s="212" t="s">
        <v>225</v>
      </c>
      <c r="C170" s="196">
        <v>178886</v>
      </c>
      <c r="D170" s="265">
        <v>122592.0995909031</v>
      </c>
      <c r="E170" s="265">
        <f t="shared" si="7"/>
        <v>-56293.900409096896</v>
      </c>
      <c r="F170" s="215">
        <f t="shared" si="8"/>
        <v>-0.31469148177664485</v>
      </c>
      <c r="G170" s="266"/>
      <c r="H170" s="198"/>
    </row>
    <row r="171" spans="1:8" ht="12.75" customHeight="1">
      <c r="A171" s="196">
        <v>3</v>
      </c>
      <c r="B171" s="212" t="s">
        <v>232</v>
      </c>
      <c r="C171" s="196">
        <v>307133</v>
      </c>
      <c r="D171" s="265">
        <v>205929.8164922326</v>
      </c>
      <c r="E171" s="265">
        <f t="shared" si="7"/>
        <v>-101203.18350776739</v>
      </c>
      <c r="F171" s="215">
        <f t="shared" si="8"/>
        <v>-0.32950931195204486</v>
      </c>
      <c r="G171" s="266"/>
      <c r="H171" s="198"/>
    </row>
    <row r="172" spans="1:8" ht="12.75" customHeight="1">
      <c r="A172" s="196">
        <v>4</v>
      </c>
      <c r="B172" s="212" t="s">
        <v>238</v>
      </c>
      <c r="C172" s="196">
        <v>705385</v>
      </c>
      <c r="D172" s="265">
        <v>468740.44666148006</v>
      </c>
      <c r="E172" s="265">
        <f t="shared" si="7"/>
        <v>-236644.55333851994</v>
      </c>
      <c r="F172" s="215">
        <f t="shared" si="8"/>
        <v>-0.3354828261708428</v>
      </c>
      <c r="G172" s="266"/>
      <c r="H172" s="198"/>
    </row>
    <row r="173" spans="1:8" ht="12.75" customHeight="1">
      <c r="A173" s="196">
        <v>5</v>
      </c>
      <c r="B173" s="212" t="s">
        <v>240</v>
      </c>
      <c r="C173" s="196">
        <v>472407</v>
      </c>
      <c r="D173" s="265">
        <v>309840.0194884287</v>
      </c>
      <c r="E173" s="265">
        <f t="shared" si="7"/>
        <v>-162566.98051157128</v>
      </c>
      <c r="F173" s="215">
        <f t="shared" si="8"/>
        <v>-0.344124834118824</v>
      </c>
      <c r="G173" s="266"/>
      <c r="H173" s="198"/>
    </row>
    <row r="174" spans="1:8" ht="12.75" customHeight="1">
      <c r="A174" s="196">
        <v>6</v>
      </c>
      <c r="B174" s="212" t="s">
        <v>249</v>
      </c>
      <c r="C174" s="196">
        <v>144777</v>
      </c>
      <c r="D174" s="265">
        <v>94405.4289782841</v>
      </c>
      <c r="E174" s="265">
        <f t="shared" si="7"/>
        <v>-50371.57102171591</v>
      </c>
      <c r="F174" s="215">
        <f t="shared" si="8"/>
        <v>-0.34792522998622644</v>
      </c>
      <c r="G174" s="266"/>
      <c r="H174" s="198"/>
    </row>
    <row r="175" spans="1:8" ht="12.75" customHeight="1">
      <c r="A175" s="196">
        <v>7</v>
      </c>
      <c r="B175" s="212" t="s">
        <v>253</v>
      </c>
      <c r="C175" s="196">
        <v>225946</v>
      </c>
      <c r="D175" s="265">
        <v>147263.5882942839</v>
      </c>
      <c r="E175" s="265">
        <f t="shared" si="7"/>
        <v>-78682.4117057161</v>
      </c>
      <c r="F175" s="215">
        <f t="shared" si="8"/>
        <v>-0.34823547089001844</v>
      </c>
      <c r="G175" s="266"/>
      <c r="H175" s="198"/>
    </row>
    <row r="176" spans="1:8" ht="12.75" customHeight="1">
      <c r="A176" s="196">
        <v>8</v>
      </c>
      <c r="B176" s="212" t="s">
        <v>254</v>
      </c>
      <c r="C176" s="196">
        <v>351056</v>
      </c>
      <c r="D176" s="265">
        <v>226785.27622059316</v>
      </c>
      <c r="E176" s="265">
        <f t="shared" si="7"/>
        <v>-124270.72377940684</v>
      </c>
      <c r="F176" s="215">
        <f t="shared" si="8"/>
        <v>-0.3539911688716525</v>
      </c>
      <c r="G176" s="266"/>
      <c r="H176" s="198"/>
    </row>
    <row r="177" spans="1:8" ht="12.75" customHeight="1">
      <c r="A177" s="196">
        <v>9</v>
      </c>
      <c r="B177" s="212" t="s">
        <v>234</v>
      </c>
      <c r="C177" s="196">
        <v>538956</v>
      </c>
      <c r="D177" s="265">
        <v>348160.220139687</v>
      </c>
      <c r="E177" s="265">
        <f t="shared" si="7"/>
        <v>-190795.779860313</v>
      </c>
      <c r="F177" s="215">
        <f t="shared" si="8"/>
        <v>-0.3540099374722853</v>
      </c>
      <c r="G177" s="266"/>
      <c r="H177" s="198"/>
    </row>
    <row r="178" spans="1:8" ht="12.75" customHeight="1">
      <c r="A178" s="196">
        <v>10</v>
      </c>
      <c r="B178" s="212" t="s">
        <v>257</v>
      </c>
      <c r="C178" s="196">
        <v>269551</v>
      </c>
      <c r="D178" s="265">
        <v>174125.82958866228</v>
      </c>
      <c r="E178" s="265">
        <f t="shared" si="7"/>
        <v>-95425.17041133772</v>
      </c>
      <c r="F178" s="215">
        <f t="shared" si="8"/>
        <v>-0.3540152713636296</v>
      </c>
      <c r="G178" s="266"/>
      <c r="H178" s="198"/>
    </row>
    <row r="179" spans="1:8" ht="12.75" customHeight="1">
      <c r="A179" s="196">
        <v>11</v>
      </c>
      <c r="B179" s="212" t="s">
        <v>233</v>
      </c>
      <c r="C179" s="196">
        <v>300820</v>
      </c>
      <c r="D179" s="265">
        <v>194188.9126575941</v>
      </c>
      <c r="E179" s="265">
        <f t="shared" si="7"/>
        <v>-106631.0873424059</v>
      </c>
      <c r="F179" s="215">
        <f t="shared" si="8"/>
        <v>-0.35446807839374345</v>
      </c>
      <c r="G179" s="266"/>
      <c r="H179" s="198"/>
    </row>
    <row r="180" spans="1:8" ht="12.75" customHeight="1">
      <c r="A180" s="196">
        <v>12</v>
      </c>
      <c r="B180" s="212" t="s">
        <v>223</v>
      </c>
      <c r="C180" s="196">
        <v>186226</v>
      </c>
      <c r="D180" s="265">
        <v>120075.0985890807</v>
      </c>
      <c r="E180" s="265">
        <f t="shared" si="7"/>
        <v>-66150.9014109193</v>
      </c>
      <c r="F180" s="215">
        <f t="shared" si="8"/>
        <v>-0.35521839813409134</v>
      </c>
      <c r="G180" s="266"/>
      <c r="H180" s="198"/>
    </row>
    <row r="181" spans="1:8" ht="12.75" customHeight="1">
      <c r="A181" s="196">
        <v>13</v>
      </c>
      <c r="B181" s="212" t="s">
        <v>220</v>
      </c>
      <c r="C181" s="196">
        <v>477379</v>
      </c>
      <c r="D181" s="265">
        <v>304377.4988268419</v>
      </c>
      <c r="E181" s="265">
        <f t="shared" si="7"/>
        <v>-173001.50117315812</v>
      </c>
      <c r="F181" s="215">
        <f t="shared" si="8"/>
        <v>-0.3623986416938284</v>
      </c>
      <c r="G181" s="266"/>
      <c r="H181" s="198"/>
    </row>
    <row r="182" spans="1:8" ht="12.75" customHeight="1">
      <c r="A182" s="196">
        <v>14</v>
      </c>
      <c r="B182" s="212" t="s">
        <v>231</v>
      </c>
      <c r="C182" s="196">
        <v>504641</v>
      </c>
      <c r="D182" s="265">
        <v>320664.78540047316</v>
      </c>
      <c r="E182" s="265">
        <f t="shared" si="7"/>
        <v>-183976.21459952684</v>
      </c>
      <c r="F182" s="215">
        <f t="shared" si="8"/>
        <v>-0.36456850434175353</v>
      </c>
      <c r="G182" s="266"/>
      <c r="H182" s="198"/>
    </row>
    <row r="183" spans="1:8" ht="12.75" customHeight="1">
      <c r="A183" s="196">
        <v>15</v>
      </c>
      <c r="B183" s="212" t="s">
        <v>242</v>
      </c>
      <c r="C183" s="196">
        <v>476110</v>
      </c>
      <c r="D183" s="265">
        <v>302484.68247964047</v>
      </c>
      <c r="E183" s="265">
        <f t="shared" si="7"/>
        <v>-173625.31752035953</v>
      </c>
      <c r="F183" s="215">
        <f t="shared" si="8"/>
        <v>-0.36467479683341986</v>
      </c>
      <c r="G183" s="266"/>
      <c r="H183" s="198"/>
    </row>
    <row r="184" spans="1:8" ht="12.75" customHeight="1">
      <c r="A184" s="196">
        <v>16</v>
      </c>
      <c r="B184" s="212" t="s">
        <v>250</v>
      </c>
      <c r="C184" s="196">
        <v>74459</v>
      </c>
      <c r="D184" s="265">
        <v>47170.69771468144</v>
      </c>
      <c r="E184" s="265">
        <f t="shared" si="7"/>
        <v>-27288.30228531856</v>
      </c>
      <c r="F184" s="215">
        <f t="shared" si="8"/>
        <v>-0.36648762789345224</v>
      </c>
      <c r="G184" s="266"/>
      <c r="H184" s="198"/>
    </row>
    <row r="185" spans="1:8" ht="12.75" customHeight="1">
      <c r="A185" s="196">
        <v>17</v>
      </c>
      <c r="B185" s="212" t="s">
        <v>221</v>
      </c>
      <c r="C185" s="196">
        <v>310784</v>
      </c>
      <c r="D185" s="265">
        <v>193945.1272309595</v>
      </c>
      <c r="E185" s="265">
        <f t="shared" si="7"/>
        <v>-116838.87276904049</v>
      </c>
      <c r="F185" s="215">
        <f t="shared" si="8"/>
        <v>-0.37594880292756544</v>
      </c>
      <c r="G185" s="266"/>
      <c r="H185" s="198"/>
    </row>
    <row r="186" spans="1:8" ht="12.75" customHeight="1">
      <c r="A186" s="196">
        <v>18</v>
      </c>
      <c r="B186" s="212" t="s">
        <v>229</v>
      </c>
      <c r="C186" s="196">
        <v>272817</v>
      </c>
      <c r="D186" s="265">
        <v>170093.06430023303</v>
      </c>
      <c r="E186" s="265">
        <f t="shared" si="7"/>
        <v>-102723.93569976697</v>
      </c>
      <c r="F186" s="215">
        <f t="shared" si="8"/>
        <v>-0.3765305523474232</v>
      </c>
      <c r="G186" s="266"/>
      <c r="H186" s="198"/>
    </row>
    <row r="187" spans="1:8" ht="12.75" customHeight="1">
      <c r="A187" s="196">
        <v>19</v>
      </c>
      <c r="B187" s="212" t="s">
        <v>247</v>
      </c>
      <c r="C187" s="196">
        <v>367728</v>
      </c>
      <c r="D187" s="265">
        <v>226960.93318995746</v>
      </c>
      <c r="E187" s="265">
        <f t="shared" si="7"/>
        <v>-140767.06681004254</v>
      </c>
      <c r="F187" s="215">
        <f t="shared" si="8"/>
        <v>-0.38280214400329193</v>
      </c>
      <c r="G187" s="266"/>
      <c r="H187" s="198"/>
    </row>
    <row r="188" spans="1:8" s="229" customFormat="1" ht="12.75" customHeight="1">
      <c r="A188" s="196">
        <v>20</v>
      </c>
      <c r="B188" s="212" t="s">
        <v>224</v>
      </c>
      <c r="C188" s="196">
        <v>325823</v>
      </c>
      <c r="D188" s="265">
        <v>201068.48655158572</v>
      </c>
      <c r="E188" s="265">
        <f t="shared" si="7"/>
        <v>-124754.51344841428</v>
      </c>
      <c r="F188" s="215">
        <f t="shared" si="8"/>
        <v>-0.3828904449606513</v>
      </c>
      <c r="G188" s="266"/>
      <c r="H188" s="198"/>
    </row>
    <row r="189" spans="1:8" ht="12.75" customHeight="1">
      <c r="A189" s="196">
        <v>21</v>
      </c>
      <c r="B189" s="212" t="s">
        <v>248</v>
      </c>
      <c r="C189" s="196">
        <v>240550</v>
      </c>
      <c r="D189" s="265">
        <v>148322.9490359925</v>
      </c>
      <c r="E189" s="265">
        <f t="shared" si="7"/>
        <v>-92227.0509640075</v>
      </c>
      <c r="F189" s="215">
        <f t="shared" si="8"/>
        <v>-0.3834007522926938</v>
      </c>
      <c r="G189" s="266"/>
      <c r="H189" s="198"/>
    </row>
    <row r="190" spans="1:8" ht="12.75" customHeight="1">
      <c r="A190" s="196">
        <v>22</v>
      </c>
      <c r="B190" s="212" t="s">
        <v>241</v>
      </c>
      <c r="C190" s="196">
        <v>653348</v>
      </c>
      <c r="D190" s="265">
        <v>402037.39322681143</v>
      </c>
      <c r="E190" s="265">
        <f t="shared" si="7"/>
        <v>-251310.60677318857</v>
      </c>
      <c r="F190" s="215">
        <f t="shared" si="8"/>
        <v>-0.3846504569895195</v>
      </c>
      <c r="G190" s="266"/>
      <c r="H190" s="198"/>
    </row>
    <row r="191" spans="1:8" ht="12.75" customHeight="1">
      <c r="A191" s="196">
        <v>23</v>
      </c>
      <c r="B191" s="212" t="s">
        <v>252</v>
      </c>
      <c r="C191" s="196">
        <v>278263</v>
      </c>
      <c r="D191" s="265">
        <v>167172.26931782876</v>
      </c>
      <c r="E191" s="265">
        <f t="shared" si="7"/>
        <v>-111090.73068217124</v>
      </c>
      <c r="F191" s="215">
        <f t="shared" si="8"/>
        <v>-0.3992292567900556</v>
      </c>
      <c r="G191" s="266"/>
      <c r="H191" s="198"/>
    </row>
    <row r="192" spans="1:8" ht="12.75" customHeight="1">
      <c r="A192" s="196">
        <v>24</v>
      </c>
      <c r="B192" s="212" t="s">
        <v>227</v>
      </c>
      <c r="C192" s="196">
        <v>119235</v>
      </c>
      <c r="D192" s="265">
        <v>71077.31997731999</v>
      </c>
      <c r="E192" s="265">
        <f t="shared" si="7"/>
        <v>-48157.68002268001</v>
      </c>
      <c r="F192" s="215">
        <f t="shared" si="8"/>
        <v>-0.40388879123311117</v>
      </c>
      <c r="G192" s="266"/>
      <c r="H192" s="198"/>
    </row>
    <row r="193" spans="1:8" ht="12.75" customHeight="1">
      <c r="A193" s="196">
        <v>25</v>
      </c>
      <c r="B193" s="212" t="s">
        <v>255</v>
      </c>
      <c r="C193" s="196">
        <v>283376</v>
      </c>
      <c r="D193" s="265">
        <v>168189.72602739724</v>
      </c>
      <c r="E193" s="265">
        <f t="shared" si="7"/>
        <v>-115186.27397260276</v>
      </c>
      <c r="F193" s="215">
        <f t="shared" si="8"/>
        <v>-0.4064785795995524</v>
      </c>
      <c r="G193" s="266"/>
      <c r="H193" s="198"/>
    </row>
    <row r="194" spans="1:8" ht="12.75" customHeight="1">
      <c r="A194" s="196">
        <v>26</v>
      </c>
      <c r="B194" s="212" t="s">
        <v>222</v>
      </c>
      <c r="C194" s="196">
        <v>294359</v>
      </c>
      <c r="D194" s="265">
        <v>173232.15294592414</v>
      </c>
      <c r="E194" s="265">
        <f t="shared" si="7"/>
        <v>-121126.84705407586</v>
      </c>
      <c r="F194" s="215">
        <f t="shared" si="8"/>
        <v>-0.4114936083288632</v>
      </c>
      <c r="G194" s="266"/>
      <c r="H194" s="198"/>
    </row>
    <row r="195" spans="1:8" ht="12.75" customHeight="1">
      <c r="A195" s="196">
        <v>27</v>
      </c>
      <c r="B195" s="212" t="s">
        <v>256</v>
      </c>
      <c r="C195" s="196">
        <v>305366</v>
      </c>
      <c r="D195" s="265">
        <v>179595.20557300912</v>
      </c>
      <c r="E195" s="265">
        <f t="shared" si="7"/>
        <v>-125770.79442699088</v>
      </c>
      <c r="F195" s="215">
        <f t="shared" si="8"/>
        <v>-0.41186901759524924</v>
      </c>
      <c r="G195" s="266"/>
      <c r="H195" s="198"/>
    </row>
    <row r="196" spans="1:8" ht="12.75" customHeight="1">
      <c r="A196" s="196">
        <v>28</v>
      </c>
      <c r="B196" s="212" t="s">
        <v>235</v>
      </c>
      <c r="C196" s="196">
        <v>513238</v>
      </c>
      <c r="D196" s="265">
        <v>299854.23354156653</v>
      </c>
      <c r="E196" s="265">
        <f t="shared" si="7"/>
        <v>-213383.76645843347</v>
      </c>
      <c r="F196" s="215">
        <f t="shared" si="8"/>
        <v>-0.415759874480131</v>
      </c>
      <c r="G196" s="266"/>
      <c r="H196" s="198"/>
    </row>
    <row r="197" spans="1:8" ht="12.75" customHeight="1">
      <c r="A197" s="196">
        <v>29</v>
      </c>
      <c r="B197" s="212" t="s">
        <v>226</v>
      </c>
      <c r="C197" s="196">
        <v>521110</v>
      </c>
      <c r="D197" s="265">
        <v>303675.8800287356</v>
      </c>
      <c r="E197" s="265">
        <f t="shared" si="7"/>
        <v>-217434.1199712644</v>
      </c>
      <c r="F197" s="215">
        <f t="shared" si="8"/>
        <v>-0.4172518661535269</v>
      </c>
      <c r="G197" s="266"/>
      <c r="H197" s="198"/>
    </row>
    <row r="198" spans="1:8" ht="12.75" customHeight="1">
      <c r="A198" s="196">
        <v>30</v>
      </c>
      <c r="B198" s="212" t="s">
        <v>251</v>
      </c>
      <c r="C198" s="196">
        <v>142980</v>
      </c>
      <c r="D198" s="265">
        <v>83316.85358060272</v>
      </c>
      <c r="E198" s="265">
        <f t="shared" si="7"/>
        <v>-59663.14641939728</v>
      </c>
      <c r="F198" s="215">
        <f t="shared" si="8"/>
        <v>-0.41728316141696237</v>
      </c>
      <c r="G198" s="266"/>
      <c r="H198" s="198"/>
    </row>
    <row r="199" spans="1:8" ht="12.75" customHeight="1">
      <c r="A199" s="196">
        <v>31</v>
      </c>
      <c r="B199" s="212" t="s">
        <v>230</v>
      </c>
      <c r="C199" s="196">
        <v>342646</v>
      </c>
      <c r="D199" s="265">
        <v>197935.5239707717</v>
      </c>
      <c r="E199" s="265">
        <f t="shared" si="7"/>
        <v>-144710.4760292283</v>
      </c>
      <c r="F199" s="215">
        <f t="shared" si="8"/>
        <v>-0.4223323080649659</v>
      </c>
      <c r="G199" s="266"/>
      <c r="H199" s="198"/>
    </row>
    <row r="200" spans="1:8" ht="12.75" customHeight="1">
      <c r="A200" s="196">
        <v>32</v>
      </c>
      <c r="B200" s="212" t="s">
        <v>243</v>
      </c>
      <c r="C200" s="196">
        <v>477208</v>
      </c>
      <c r="D200" s="265">
        <v>273885.64167059684</v>
      </c>
      <c r="E200" s="265">
        <f t="shared" si="7"/>
        <v>-203322.35832940316</v>
      </c>
      <c r="F200" s="215">
        <f t="shared" si="8"/>
        <v>-0.42606653352291485</v>
      </c>
      <c r="G200" s="266"/>
      <c r="H200" s="198"/>
    </row>
    <row r="201" spans="1:8" ht="12.75" customHeight="1">
      <c r="A201" s="196">
        <v>33</v>
      </c>
      <c r="B201" s="212" t="s">
        <v>245</v>
      </c>
      <c r="C201" s="196">
        <v>404018</v>
      </c>
      <c r="D201" s="265">
        <v>231516.61949838977</v>
      </c>
      <c r="E201" s="265">
        <f t="shared" si="7"/>
        <v>-172501.38050161023</v>
      </c>
      <c r="F201" s="215">
        <f t="shared" si="8"/>
        <v>-0.4269645919281077</v>
      </c>
      <c r="G201" s="266"/>
      <c r="H201" s="198"/>
    </row>
    <row r="202" spans="1:8" ht="12.75" customHeight="1">
      <c r="A202" s="196">
        <v>34</v>
      </c>
      <c r="B202" s="212" t="s">
        <v>244</v>
      </c>
      <c r="C202" s="196">
        <v>264110</v>
      </c>
      <c r="D202" s="265">
        <v>148041.62355375788</v>
      </c>
      <c r="E202" s="265">
        <f t="shared" si="7"/>
        <v>-116068.37644624212</v>
      </c>
      <c r="F202" s="215">
        <f t="shared" si="8"/>
        <v>-0.43946982865564393</v>
      </c>
      <c r="G202" s="266"/>
      <c r="H202" s="198"/>
    </row>
    <row r="203" spans="1:8" ht="12.75" customHeight="1">
      <c r="A203" s="196">
        <v>35</v>
      </c>
      <c r="B203" s="212" t="s">
        <v>237</v>
      </c>
      <c r="C203" s="196">
        <v>370484</v>
      </c>
      <c r="D203" s="265">
        <v>204999.563913873</v>
      </c>
      <c r="E203" s="265">
        <f t="shared" si="7"/>
        <v>-165484.436086127</v>
      </c>
      <c r="F203" s="215">
        <f t="shared" si="8"/>
        <v>-0.4466709387885226</v>
      </c>
      <c r="G203" s="266"/>
      <c r="H203" s="198" t="s">
        <v>12</v>
      </c>
    </row>
    <row r="204" spans="1:8" ht="12.75" customHeight="1">
      <c r="A204" s="196">
        <v>36</v>
      </c>
      <c r="B204" s="212" t="s">
        <v>228</v>
      </c>
      <c r="C204" s="196">
        <v>91518</v>
      </c>
      <c r="D204" s="265">
        <v>49671.48462162893</v>
      </c>
      <c r="E204" s="265">
        <f t="shared" si="7"/>
        <v>-41846.51537837107</v>
      </c>
      <c r="F204" s="215">
        <f t="shared" si="8"/>
        <v>-0.4572490152578845</v>
      </c>
      <c r="G204" s="266"/>
      <c r="H204" s="198"/>
    </row>
    <row r="205" spans="1:8" ht="12.75" customHeight="1">
      <c r="A205" s="196">
        <v>37</v>
      </c>
      <c r="B205" s="212" t="s">
        <v>236</v>
      </c>
      <c r="C205" s="196">
        <v>147342</v>
      </c>
      <c r="D205" s="265">
        <v>65092.69980455338</v>
      </c>
      <c r="E205" s="265">
        <f t="shared" si="7"/>
        <v>-82249.30019544662</v>
      </c>
      <c r="F205" s="215">
        <f t="shared" si="8"/>
        <v>-0.5582203322572424</v>
      </c>
      <c r="G205" s="266"/>
      <c r="H205" s="198"/>
    </row>
    <row r="206" spans="1:8" ht="12.75" customHeight="1">
      <c r="A206" s="196">
        <v>38</v>
      </c>
      <c r="B206" s="212" t="s">
        <v>246</v>
      </c>
      <c r="C206" s="196">
        <v>618028</v>
      </c>
      <c r="D206" s="265">
        <v>257598.17971539192</v>
      </c>
      <c r="E206" s="265">
        <f t="shared" si="7"/>
        <v>-360429.82028460805</v>
      </c>
      <c r="F206" s="215">
        <f t="shared" si="8"/>
        <v>-0.5831933509235958</v>
      </c>
      <c r="G206" s="266"/>
      <c r="H206" s="198"/>
    </row>
    <row r="207" spans="1:8" ht="12.75" customHeight="1">
      <c r="A207" s="34"/>
      <c r="B207" s="1" t="s">
        <v>27</v>
      </c>
      <c r="C207" s="16">
        <v>13070072</v>
      </c>
      <c r="D207" s="147">
        <v>7985912.370892019</v>
      </c>
      <c r="E207" s="147">
        <f t="shared" si="7"/>
        <v>-5084159.629107981</v>
      </c>
      <c r="F207" s="145">
        <f t="shared" si="8"/>
        <v>-0.38899247296479933</v>
      </c>
      <c r="G207" s="31"/>
      <c r="H207" s="10" t="s">
        <v>12</v>
      </c>
    </row>
    <row r="208" spans="1:7" ht="12.75" customHeight="1">
      <c r="A208" s="25"/>
      <c r="B208" s="36"/>
      <c r="C208" s="37"/>
      <c r="D208" s="37"/>
      <c r="E208" s="37"/>
      <c r="F208" s="38"/>
      <c r="G208" s="31"/>
    </row>
    <row r="209" spans="1:7" ht="15.75" customHeight="1">
      <c r="A209" s="320" t="s">
        <v>149</v>
      </c>
      <c r="B209" s="320"/>
      <c r="C209" s="320"/>
      <c r="D209" s="320"/>
      <c r="E209" s="320"/>
      <c r="F209" s="320"/>
      <c r="G209" s="31"/>
    </row>
    <row r="210" spans="1:7" ht="75.75" customHeight="1">
      <c r="A210" s="16" t="s">
        <v>20</v>
      </c>
      <c r="B210" s="16" t="s">
        <v>21</v>
      </c>
      <c r="C210" s="16" t="s">
        <v>150</v>
      </c>
      <c r="D210" s="16" t="s">
        <v>99</v>
      </c>
      <c r="E210" s="29" t="s">
        <v>6</v>
      </c>
      <c r="F210" s="16" t="s">
        <v>28</v>
      </c>
      <c r="G210" s="31"/>
    </row>
    <row r="211" spans="1:7" ht="12.75" customHeight="1">
      <c r="A211" s="16">
        <v>1</v>
      </c>
      <c r="B211" s="16">
        <v>2</v>
      </c>
      <c r="C211" s="16">
        <v>3</v>
      </c>
      <c r="D211" s="16">
        <v>4</v>
      </c>
      <c r="E211" s="16" t="s">
        <v>29</v>
      </c>
      <c r="F211" s="16">
        <v>6</v>
      </c>
      <c r="G211" s="31"/>
    </row>
    <row r="212" spans="1:7" ht="12.75" customHeight="1">
      <c r="A212" s="196">
        <v>1</v>
      </c>
      <c r="B212" s="212" t="s">
        <v>239</v>
      </c>
      <c r="C212" s="196">
        <v>205050</v>
      </c>
      <c r="D212" s="265">
        <v>144715.31946234583</v>
      </c>
      <c r="E212" s="265">
        <f aca="true" t="shared" si="9" ref="E212:E250">D212-C212</f>
        <v>-60334.680537654174</v>
      </c>
      <c r="F212" s="215">
        <f aca="true" t="shared" si="10" ref="F212:F250">E212/C212</f>
        <v>-0.2942437480500082</v>
      </c>
      <c r="G212" s="31"/>
    </row>
    <row r="213" spans="1:7" ht="12.75" customHeight="1">
      <c r="A213" s="196">
        <v>2</v>
      </c>
      <c r="B213" s="212" t="s">
        <v>232</v>
      </c>
      <c r="C213" s="196">
        <v>185559</v>
      </c>
      <c r="D213" s="265">
        <v>93147.50873922162</v>
      </c>
      <c r="E213" s="265">
        <f t="shared" si="9"/>
        <v>-92411.49126077838</v>
      </c>
      <c r="F213" s="215">
        <f t="shared" si="10"/>
        <v>-0.49801675618416985</v>
      </c>
      <c r="G213" s="31"/>
    </row>
    <row r="214" spans="1:7" ht="12.75" customHeight="1">
      <c r="A214" s="196">
        <v>3</v>
      </c>
      <c r="B214" s="212" t="s">
        <v>231</v>
      </c>
      <c r="C214" s="196">
        <v>274154</v>
      </c>
      <c r="D214" s="265">
        <v>86601.16245277534</v>
      </c>
      <c r="E214" s="265">
        <f t="shared" si="9"/>
        <v>-187552.83754722466</v>
      </c>
      <c r="F214" s="215">
        <f t="shared" si="10"/>
        <v>-0.6841149045690548</v>
      </c>
      <c r="G214" s="31"/>
    </row>
    <row r="215" spans="1:7" ht="12.75" customHeight="1">
      <c r="A215" s="196">
        <v>4</v>
      </c>
      <c r="B215" s="212" t="s">
        <v>238</v>
      </c>
      <c r="C215" s="196">
        <v>325540</v>
      </c>
      <c r="D215" s="265">
        <v>64858.949208921484</v>
      </c>
      <c r="E215" s="265">
        <f t="shared" si="9"/>
        <v>-260681.0507910785</v>
      </c>
      <c r="F215" s="215">
        <f t="shared" si="10"/>
        <v>-0.8007650389846978</v>
      </c>
      <c r="G215" s="31"/>
    </row>
    <row r="216" spans="1:7" ht="12.75" customHeight="1">
      <c r="A216" s="196">
        <v>5</v>
      </c>
      <c r="B216" s="212" t="s">
        <v>233</v>
      </c>
      <c r="C216" s="196">
        <v>154626</v>
      </c>
      <c r="D216" s="265">
        <v>108579.13685152057</v>
      </c>
      <c r="E216" s="265">
        <f t="shared" si="9"/>
        <v>-46046.86314847943</v>
      </c>
      <c r="F216" s="215">
        <f t="shared" si="10"/>
        <v>-0.2977950871682604</v>
      </c>
      <c r="G216" s="31"/>
    </row>
    <row r="217" spans="1:7" ht="12.75" customHeight="1">
      <c r="A217" s="196">
        <v>6</v>
      </c>
      <c r="B217" s="212" t="s">
        <v>240</v>
      </c>
      <c r="C217" s="196">
        <v>228100</v>
      </c>
      <c r="D217" s="265">
        <v>67795.58433521923</v>
      </c>
      <c r="E217" s="265">
        <f t="shared" si="9"/>
        <v>-160304.41566478077</v>
      </c>
      <c r="F217" s="215">
        <f t="shared" si="10"/>
        <v>-0.7027813049749266</v>
      </c>
      <c r="G217" s="31"/>
    </row>
    <row r="218" spans="1:7" ht="12.75" customHeight="1">
      <c r="A218" s="196">
        <v>7</v>
      </c>
      <c r="B218" s="212" t="s">
        <v>225</v>
      </c>
      <c r="C218" s="196">
        <v>110964</v>
      </c>
      <c r="D218" s="265">
        <v>126296.89808633734</v>
      </c>
      <c r="E218" s="265">
        <f t="shared" si="9"/>
        <v>15332.898086337344</v>
      </c>
      <c r="F218" s="215">
        <f t="shared" si="10"/>
        <v>0.13817903181515936</v>
      </c>
      <c r="G218" s="31"/>
    </row>
    <row r="219" spans="1:7" ht="12.75" customHeight="1">
      <c r="A219" s="196">
        <v>8</v>
      </c>
      <c r="B219" s="212" t="s">
        <v>221</v>
      </c>
      <c r="C219" s="196">
        <v>153422</v>
      </c>
      <c r="D219" s="265">
        <v>34340.213373262835</v>
      </c>
      <c r="E219" s="265">
        <f t="shared" si="9"/>
        <v>-119081.78662673716</v>
      </c>
      <c r="F219" s="215">
        <f t="shared" si="10"/>
        <v>-0.7761715179487763</v>
      </c>
      <c r="G219" s="31"/>
    </row>
    <row r="220" spans="1:7" ht="12.75" customHeight="1">
      <c r="A220" s="196">
        <v>9</v>
      </c>
      <c r="B220" s="212" t="s">
        <v>249</v>
      </c>
      <c r="C220" s="196">
        <v>80383</v>
      </c>
      <c r="D220" s="265">
        <v>24099.72397827442</v>
      </c>
      <c r="E220" s="265">
        <f t="shared" si="9"/>
        <v>-56283.276021725585</v>
      </c>
      <c r="F220" s="215">
        <f t="shared" si="10"/>
        <v>-0.7001887964087629</v>
      </c>
      <c r="G220" s="31"/>
    </row>
    <row r="221" spans="1:7" ht="12.75" customHeight="1">
      <c r="A221" s="196">
        <v>10</v>
      </c>
      <c r="B221" s="212" t="s">
        <v>223</v>
      </c>
      <c r="C221" s="196">
        <v>108326</v>
      </c>
      <c r="D221" s="265">
        <v>71863.25128509292</v>
      </c>
      <c r="E221" s="265">
        <f t="shared" si="9"/>
        <v>-36462.74871490708</v>
      </c>
      <c r="F221" s="215">
        <f t="shared" si="10"/>
        <v>-0.3366020042732777</v>
      </c>
      <c r="G221" s="31"/>
    </row>
    <row r="222" spans="1:7" ht="12.75" customHeight="1">
      <c r="A222" s="196">
        <v>11</v>
      </c>
      <c r="B222" s="212" t="s">
        <v>230</v>
      </c>
      <c r="C222" s="196">
        <v>190002</v>
      </c>
      <c r="D222" s="265">
        <v>113150.08591842273</v>
      </c>
      <c r="E222" s="265">
        <f t="shared" si="9"/>
        <v>-76851.91408157727</v>
      </c>
      <c r="F222" s="215">
        <f t="shared" si="10"/>
        <v>-0.4044795006451367</v>
      </c>
      <c r="G222" s="31"/>
    </row>
    <row r="223" spans="1:7" ht="12.75" customHeight="1">
      <c r="A223" s="196">
        <v>12</v>
      </c>
      <c r="B223" s="212" t="s">
        <v>247</v>
      </c>
      <c r="C223" s="196">
        <v>184209</v>
      </c>
      <c r="D223" s="265">
        <v>170849.0237130763</v>
      </c>
      <c r="E223" s="265">
        <f t="shared" si="9"/>
        <v>-13359.976286923687</v>
      </c>
      <c r="F223" s="215">
        <f t="shared" si="10"/>
        <v>-0.0725261864888452</v>
      </c>
      <c r="G223" s="31"/>
    </row>
    <row r="224" spans="1:7" ht="12.75" customHeight="1">
      <c r="A224" s="196">
        <v>13</v>
      </c>
      <c r="B224" s="212" t="s">
        <v>235</v>
      </c>
      <c r="C224" s="196">
        <v>238115</v>
      </c>
      <c r="D224" s="265">
        <v>117198.71882240697</v>
      </c>
      <c r="E224" s="265">
        <f t="shared" si="9"/>
        <v>-120916.28117759303</v>
      </c>
      <c r="F224" s="215">
        <f t="shared" si="10"/>
        <v>-0.5078062330285493</v>
      </c>
      <c r="G224" s="31"/>
    </row>
    <row r="225" spans="1:7" ht="12.75" customHeight="1">
      <c r="A225" s="196">
        <v>14</v>
      </c>
      <c r="B225" s="212" t="s">
        <v>254</v>
      </c>
      <c r="C225" s="196">
        <v>192957</v>
      </c>
      <c r="D225" s="265">
        <v>94970.14255895544</v>
      </c>
      <c r="E225" s="265">
        <f t="shared" si="9"/>
        <v>-97986.85744104456</v>
      </c>
      <c r="F225" s="215">
        <f t="shared" si="10"/>
        <v>-0.5078170651546435</v>
      </c>
      <c r="G225" s="31"/>
    </row>
    <row r="226" spans="1:7" ht="12.75" customHeight="1">
      <c r="A226" s="196">
        <v>15</v>
      </c>
      <c r="B226" s="212" t="s">
        <v>252</v>
      </c>
      <c r="C226" s="196">
        <v>122648</v>
      </c>
      <c r="D226" s="265">
        <v>173740.07550083654</v>
      </c>
      <c r="E226" s="265">
        <f t="shared" si="9"/>
        <v>51092.07550083654</v>
      </c>
      <c r="F226" s="215">
        <f t="shared" si="10"/>
        <v>0.4165748768902594</v>
      </c>
      <c r="G226" s="31"/>
    </row>
    <row r="227" spans="1:7" ht="12.75" customHeight="1">
      <c r="A227" s="196">
        <v>16</v>
      </c>
      <c r="B227" s="212" t="s">
        <v>234</v>
      </c>
      <c r="C227" s="196">
        <v>298547</v>
      </c>
      <c r="D227" s="265">
        <v>141223.10359568705</v>
      </c>
      <c r="E227" s="265">
        <f t="shared" si="9"/>
        <v>-157323.89640431295</v>
      </c>
      <c r="F227" s="215">
        <f t="shared" si="10"/>
        <v>-0.5269652564062374</v>
      </c>
      <c r="G227" s="31"/>
    </row>
    <row r="228" spans="1:7" ht="12.75" customHeight="1">
      <c r="A228" s="196">
        <v>17</v>
      </c>
      <c r="B228" s="212" t="s">
        <v>248</v>
      </c>
      <c r="C228" s="196">
        <v>124027</v>
      </c>
      <c r="D228" s="265">
        <v>30885.46869750252</v>
      </c>
      <c r="E228" s="265">
        <f t="shared" si="9"/>
        <v>-93141.53130249747</v>
      </c>
      <c r="F228" s="215">
        <f t="shared" si="10"/>
        <v>-0.750977862098555</v>
      </c>
      <c r="G228" s="31"/>
    </row>
    <row r="229" spans="1:7" ht="12.75" customHeight="1">
      <c r="A229" s="196">
        <v>18</v>
      </c>
      <c r="B229" s="212" t="s">
        <v>257</v>
      </c>
      <c r="C229" s="18">
        <v>121879</v>
      </c>
      <c r="D229" s="148">
        <v>102114.99165877631</v>
      </c>
      <c r="E229" s="148">
        <f t="shared" si="9"/>
        <v>-19764.008341223685</v>
      </c>
      <c r="F229" s="146">
        <f t="shared" si="10"/>
        <v>-0.16216090008306341</v>
      </c>
      <c r="G229" s="31"/>
    </row>
    <row r="230" spans="1:7" ht="12.75" customHeight="1">
      <c r="A230" s="196">
        <v>19</v>
      </c>
      <c r="B230" s="212" t="s">
        <v>220</v>
      </c>
      <c r="C230" s="196">
        <v>252088</v>
      </c>
      <c r="D230" s="265">
        <v>201088.46712018142</v>
      </c>
      <c r="E230" s="265">
        <f t="shared" si="9"/>
        <v>-50999.53287981858</v>
      </c>
      <c r="F230" s="215">
        <f t="shared" si="10"/>
        <v>-0.20230845133373496</v>
      </c>
      <c r="G230" s="31"/>
    </row>
    <row r="231" spans="1:7" ht="12.75" customHeight="1">
      <c r="A231" s="196">
        <v>20</v>
      </c>
      <c r="B231" s="212" t="s">
        <v>253</v>
      </c>
      <c r="C231" s="196">
        <v>103104</v>
      </c>
      <c r="D231" s="265">
        <v>129692.36767385685</v>
      </c>
      <c r="E231" s="265">
        <f t="shared" si="9"/>
        <v>26588.367673856847</v>
      </c>
      <c r="F231" s="215">
        <f t="shared" si="10"/>
        <v>0.2578791091893316</v>
      </c>
      <c r="G231" s="31"/>
    </row>
    <row r="232" spans="1:7" ht="12.75" customHeight="1">
      <c r="A232" s="196">
        <v>21</v>
      </c>
      <c r="B232" s="212" t="s">
        <v>224</v>
      </c>
      <c r="C232" s="196">
        <v>191847</v>
      </c>
      <c r="D232" s="265">
        <v>139734.51318944845</v>
      </c>
      <c r="E232" s="265">
        <f t="shared" si="9"/>
        <v>-52112.48681055155</v>
      </c>
      <c r="F232" s="215">
        <f t="shared" si="10"/>
        <v>-0.27163566180629123</v>
      </c>
      <c r="G232" s="31"/>
    </row>
    <row r="233" spans="1:7" ht="12.75" customHeight="1">
      <c r="A233" s="196">
        <v>22</v>
      </c>
      <c r="B233" s="212" t="s">
        <v>241</v>
      </c>
      <c r="C233" s="196">
        <v>324975</v>
      </c>
      <c r="D233" s="265">
        <v>181589.9251123315</v>
      </c>
      <c r="E233" s="265">
        <f t="shared" si="9"/>
        <v>-143385.0748876685</v>
      </c>
      <c r="F233" s="215">
        <f t="shared" si="10"/>
        <v>-0.4412187857148043</v>
      </c>
      <c r="G233" s="31"/>
    </row>
    <row r="234" spans="1:7" ht="12.75" customHeight="1">
      <c r="A234" s="196">
        <v>23</v>
      </c>
      <c r="B234" s="212" t="s">
        <v>242</v>
      </c>
      <c r="C234" s="196">
        <v>265799</v>
      </c>
      <c r="D234" s="265">
        <v>148161.73380035025</v>
      </c>
      <c r="E234" s="265">
        <f t="shared" si="9"/>
        <v>-117637.26619964975</v>
      </c>
      <c r="F234" s="215">
        <f t="shared" si="10"/>
        <v>-0.44257979224771254</v>
      </c>
      <c r="G234" s="31"/>
    </row>
    <row r="235" spans="1:7" ht="12.75" customHeight="1">
      <c r="A235" s="196">
        <v>24</v>
      </c>
      <c r="B235" s="212" t="s">
        <v>250</v>
      </c>
      <c r="C235" s="196">
        <v>38900</v>
      </c>
      <c r="D235" s="265">
        <v>92310.90299277606</v>
      </c>
      <c r="E235" s="265">
        <f t="shared" si="9"/>
        <v>53410.90299277606</v>
      </c>
      <c r="F235" s="215">
        <f t="shared" si="10"/>
        <v>1.373030925264166</v>
      </c>
      <c r="G235" s="31"/>
    </row>
    <row r="236" spans="1:7" ht="12.75" customHeight="1">
      <c r="A236" s="196">
        <v>25</v>
      </c>
      <c r="B236" s="212" t="s">
        <v>222</v>
      </c>
      <c r="C236" s="196">
        <v>165259</v>
      </c>
      <c r="D236" s="265">
        <v>54855.08602760446</v>
      </c>
      <c r="E236" s="265">
        <f t="shared" si="9"/>
        <v>-110403.91397239553</v>
      </c>
      <c r="F236" s="215">
        <f t="shared" si="10"/>
        <v>-0.66806596900862</v>
      </c>
      <c r="G236" s="31"/>
    </row>
    <row r="237" spans="1:7" ht="12.75" customHeight="1">
      <c r="A237" s="196">
        <v>26</v>
      </c>
      <c r="B237" s="212" t="s">
        <v>236</v>
      </c>
      <c r="C237" s="196">
        <v>59046</v>
      </c>
      <c r="D237" s="265">
        <v>65518.959107806695</v>
      </c>
      <c r="E237" s="265">
        <f t="shared" si="9"/>
        <v>6472.959107806695</v>
      </c>
      <c r="F237" s="215">
        <f t="shared" si="10"/>
        <v>0.10962570043367366</v>
      </c>
      <c r="G237" s="31"/>
    </row>
    <row r="238" spans="1:7" ht="12.75" customHeight="1">
      <c r="A238" s="196">
        <v>27</v>
      </c>
      <c r="B238" s="212" t="s">
        <v>229</v>
      </c>
      <c r="C238" s="196">
        <v>138785</v>
      </c>
      <c r="D238" s="265">
        <v>96010.41718462533</v>
      </c>
      <c r="E238" s="265">
        <f t="shared" si="9"/>
        <v>-42774.58281537467</v>
      </c>
      <c r="F238" s="215">
        <f t="shared" si="10"/>
        <v>-0.30820753550725705</v>
      </c>
      <c r="G238" s="31"/>
    </row>
    <row r="239" spans="1:7" ht="12.75" customHeight="1">
      <c r="A239" s="196">
        <v>28</v>
      </c>
      <c r="B239" s="212" t="s">
        <v>226</v>
      </c>
      <c r="C239" s="196">
        <v>244303</v>
      </c>
      <c r="D239" s="265">
        <v>109618.11465579276</v>
      </c>
      <c r="E239" s="265">
        <f t="shared" si="9"/>
        <v>-134684.88534420723</v>
      </c>
      <c r="F239" s="215">
        <f t="shared" si="10"/>
        <v>-0.5513026256092116</v>
      </c>
      <c r="G239" s="31"/>
    </row>
    <row r="240" spans="1:7" ht="12.75" customHeight="1">
      <c r="A240" s="196">
        <v>29</v>
      </c>
      <c r="B240" s="212" t="s">
        <v>244</v>
      </c>
      <c r="C240" s="196">
        <v>106155</v>
      </c>
      <c r="D240" s="265">
        <v>71707.0221521758</v>
      </c>
      <c r="E240" s="265">
        <f t="shared" si="9"/>
        <v>-34447.97784782419</v>
      </c>
      <c r="F240" s="215">
        <f t="shared" si="10"/>
        <v>-0.3245064090040431</v>
      </c>
      <c r="G240" s="31"/>
    </row>
    <row r="241" spans="1:7" ht="12.75" customHeight="1">
      <c r="A241" s="196">
        <v>30</v>
      </c>
      <c r="B241" s="212" t="s">
        <v>227</v>
      </c>
      <c r="C241" s="196">
        <v>66537</v>
      </c>
      <c r="D241" s="265">
        <v>48300.83667421997</v>
      </c>
      <c r="E241" s="265">
        <f t="shared" si="9"/>
        <v>-18236.163325780028</v>
      </c>
      <c r="F241" s="215">
        <f t="shared" si="10"/>
        <v>-0.27407552678629976</v>
      </c>
      <c r="G241" s="31"/>
    </row>
    <row r="242" spans="1:7" ht="12.75" customHeight="1">
      <c r="A242" s="196">
        <v>31</v>
      </c>
      <c r="B242" s="212" t="s">
        <v>251</v>
      </c>
      <c r="C242" s="196">
        <v>68391</v>
      </c>
      <c r="D242" s="265">
        <v>20792.797098357158</v>
      </c>
      <c r="E242" s="265">
        <f t="shared" si="9"/>
        <v>-47598.20290164284</v>
      </c>
      <c r="F242" s="215">
        <f t="shared" si="10"/>
        <v>-0.6959717346089813</v>
      </c>
      <c r="G242" s="31"/>
    </row>
    <row r="243" spans="1:7" ht="12.75" customHeight="1">
      <c r="A243" s="196">
        <v>32</v>
      </c>
      <c r="B243" s="212" t="s">
        <v>255</v>
      </c>
      <c r="C243" s="196">
        <v>113175</v>
      </c>
      <c r="D243" s="265">
        <v>34530.034400635086</v>
      </c>
      <c r="E243" s="265">
        <f t="shared" si="9"/>
        <v>-78644.96559936492</v>
      </c>
      <c r="F243" s="215">
        <f t="shared" si="10"/>
        <v>-0.6948969790091886</v>
      </c>
      <c r="G243" s="31"/>
    </row>
    <row r="244" spans="1:7" ht="12.75" customHeight="1">
      <c r="A244" s="196">
        <v>33</v>
      </c>
      <c r="B244" s="212" t="s">
        <v>237</v>
      </c>
      <c r="C244" s="196">
        <v>206255</v>
      </c>
      <c r="D244" s="265">
        <v>71563.39812485708</v>
      </c>
      <c r="E244" s="265">
        <f t="shared" si="9"/>
        <v>-134691.60187514292</v>
      </c>
      <c r="F244" s="215">
        <f t="shared" si="10"/>
        <v>-0.6530343597737893</v>
      </c>
      <c r="G244" s="31"/>
    </row>
    <row r="245" spans="1:8" ht="12.75" customHeight="1">
      <c r="A245" s="196">
        <v>34</v>
      </c>
      <c r="B245" s="212" t="s">
        <v>243</v>
      </c>
      <c r="C245" s="196">
        <v>187865</v>
      </c>
      <c r="D245" s="265">
        <v>59165.60275649454</v>
      </c>
      <c r="E245" s="265">
        <f t="shared" si="9"/>
        <v>-128699.39724350546</v>
      </c>
      <c r="F245" s="215">
        <f t="shared" si="10"/>
        <v>-0.6850631956112393</v>
      </c>
      <c r="G245" s="31" t="s">
        <v>12</v>
      </c>
      <c r="H245" s="10" t="s">
        <v>12</v>
      </c>
    </row>
    <row r="246" spans="1:8" ht="12.75" customHeight="1">
      <c r="A246" s="196">
        <v>35</v>
      </c>
      <c r="B246" s="212" t="s">
        <v>245</v>
      </c>
      <c r="C246" s="196">
        <v>135617</v>
      </c>
      <c r="D246" s="265">
        <v>113820.24496020589</v>
      </c>
      <c r="E246" s="265">
        <f t="shared" si="9"/>
        <v>-21796.75503979411</v>
      </c>
      <c r="F246" s="215">
        <f t="shared" si="10"/>
        <v>-0.16072288164311338</v>
      </c>
      <c r="G246" s="31"/>
      <c r="H246" s="10" t="s">
        <v>12</v>
      </c>
    </row>
    <row r="247" spans="1:7" ht="12.75" customHeight="1">
      <c r="A247" s="196">
        <v>36</v>
      </c>
      <c r="B247" s="212" t="s">
        <v>256</v>
      </c>
      <c r="C247" s="196">
        <v>134780</v>
      </c>
      <c r="D247" s="265">
        <v>56169.0140094817</v>
      </c>
      <c r="E247" s="265">
        <f t="shared" si="9"/>
        <v>-78610.9859905183</v>
      </c>
      <c r="F247" s="215">
        <f t="shared" si="10"/>
        <v>-0.583254088073292</v>
      </c>
      <c r="G247" s="31"/>
    </row>
    <row r="248" spans="1:7" ht="12.75" customHeight="1">
      <c r="A248" s="196">
        <v>37</v>
      </c>
      <c r="B248" s="212" t="s">
        <v>228</v>
      </c>
      <c r="C248" s="196">
        <v>53468</v>
      </c>
      <c r="D248" s="265">
        <v>64076.63849603311</v>
      </c>
      <c r="E248" s="265">
        <f t="shared" si="9"/>
        <v>10608.638496033112</v>
      </c>
      <c r="F248" s="215">
        <f t="shared" si="10"/>
        <v>0.19841098406585458</v>
      </c>
      <c r="G248" s="31"/>
    </row>
    <row r="249" spans="1:8" ht="12.75" customHeight="1">
      <c r="A249" s="196">
        <v>38</v>
      </c>
      <c r="B249" s="212" t="s">
        <v>246</v>
      </c>
      <c r="C249" s="196">
        <v>278120</v>
      </c>
      <c r="D249" s="265">
        <v>69985.38278123137</v>
      </c>
      <c r="E249" s="265">
        <f t="shared" si="9"/>
        <v>-208134.61721876863</v>
      </c>
      <c r="F249" s="215">
        <f t="shared" si="10"/>
        <v>-0.748362639216053</v>
      </c>
      <c r="G249" s="31"/>
      <c r="H249" s="10" t="s">
        <v>12</v>
      </c>
    </row>
    <row r="250" spans="1:7" ht="12.75" customHeight="1">
      <c r="A250" s="34"/>
      <c r="B250" s="1" t="s">
        <v>27</v>
      </c>
      <c r="C250" s="16">
        <v>6432977</v>
      </c>
      <c r="D250" s="147">
        <v>3624424.693023256</v>
      </c>
      <c r="E250" s="147">
        <f t="shared" si="9"/>
        <v>-2808552.306976744</v>
      </c>
      <c r="F250" s="145">
        <f t="shared" si="10"/>
        <v>-0.436586716690693</v>
      </c>
      <c r="G250" s="31"/>
    </row>
    <row r="251" spans="1:7" ht="12.75" customHeight="1">
      <c r="A251" s="40"/>
      <c r="B251" s="2"/>
      <c r="C251" s="44"/>
      <c r="D251" s="45"/>
      <c r="E251" s="46"/>
      <c r="F251" s="38"/>
      <c r="G251" s="31"/>
    </row>
    <row r="252" spans="1:7" ht="12.75" customHeight="1">
      <c r="A252" s="25"/>
      <c r="B252" s="32"/>
      <c r="C252" s="32"/>
      <c r="D252" s="32"/>
      <c r="E252" s="32"/>
      <c r="G252" s="31"/>
    </row>
    <row r="253" spans="1:7" ht="12.75" customHeight="1">
      <c r="A253" s="320" t="s">
        <v>151</v>
      </c>
      <c r="B253" s="320"/>
      <c r="C253" s="320"/>
      <c r="D253" s="320"/>
      <c r="E253" s="320"/>
      <c r="F253" s="320"/>
      <c r="G253" s="320"/>
    </row>
    <row r="254" spans="1:7" ht="69.75" customHeight="1">
      <c r="A254" s="16" t="s">
        <v>20</v>
      </c>
      <c r="B254" s="16" t="s">
        <v>21</v>
      </c>
      <c r="C254" s="16" t="s">
        <v>152</v>
      </c>
      <c r="D254" s="16" t="s">
        <v>99</v>
      </c>
      <c r="E254" s="29" t="s">
        <v>6</v>
      </c>
      <c r="F254" s="16" t="s">
        <v>28</v>
      </c>
      <c r="G254" s="31"/>
    </row>
    <row r="255" spans="1:7" ht="12.75" customHeight="1">
      <c r="A255" s="16">
        <v>1</v>
      </c>
      <c r="B255" s="16">
        <v>2</v>
      </c>
      <c r="C255" s="16">
        <v>3</v>
      </c>
      <c r="D255" s="16">
        <v>4</v>
      </c>
      <c r="E255" s="16" t="s">
        <v>29</v>
      </c>
      <c r="F255" s="16">
        <v>6</v>
      </c>
      <c r="G255" s="31"/>
    </row>
    <row r="256" spans="1:7" ht="12.75" customHeight="1">
      <c r="A256" s="18">
        <v>1</v>
      </c>
      <c r="B256" s="212" t="s">
        <v>220</v>
      </c>
      <c r="C256" s="148">
        <v>327966</v>
      </c>
      <c r="D256" s="265">
        <v>304377.4988268419</v>
      </c>
      <c r="E256" s="148">
        <f>D256-C256</f>
        <v>-23588.501173158118</v>
      </c>
      <c r="F256" s="146">
        <f>E256/C256</f>
        <v>-0.07192361761023434</v>
      </c>
      <c r="G256" s="31"/>
    </row>
    <row r="257" spans="1:7" ht="12.75" customHeight="1">
      <c r="A257" s="18">
        <v>2</v>
      </c>
      <c r="B257" s="212" t="s">
        <v>221</v>
      </c>
      <c r="C257" s="148">
        <v>221456</v>
      </c>
      <c r="D257" s="265">
        <v>193945.1272309595</v>
      </c>
      <c r="E257" s="148">
        <f aca="true" t="shared" si="11" ref="E257:E293">D257-C257</f>
        <v>-27510.872769040492</v>
      </c>
      <c r="F257" s="146">
        <f aca="true" t="shared" si="12" ref="F257:F293">E257/C257</f>
        <v>-0.12422726306372595</v>
      </c>
      <c r="G257" s="31"/>
    </row>
    <row r="258" spans="1:7" ht="12.75" customHeight="1">
      <c r="A258" s="18">
        <v>3</v>
      </c>
      <c r="B258" s="212" t="s">
        <v>222</v>
      </c>
      <c r="C258" s="148">
        <v>198052</v>
      </c>
      <c r="D258" s="265">
        <v>173232.15294592414</v>
      </c>
      <c r="E258" s="148">
        <f t="shared" si="11"/>
        <v>-24819.847054075857</v>
      </c>
      <c r="F258" s="146">
        <f t="shared" si="12"/>
        <v>-0.125319850615373</v>
      </c>
      <c r="G258" s="31"/>
    </row>
    <row r="259" spans="1:7" ht="12.75" customHeight="1">
      <c r="A259" s="18">
        <v>4</v>
      </c>
      <c r="B259" s="212" t="s">
        <v>223</v>
      </c>
      <c r="C259" s="148">
        <v>136746</v>
      </c>
      <c r="D259" s="265">
        <v>120075.0985890807</v>
      </c>
      <c r="E259" s="148">
        <f t="shared" si="11"/>
        <v>-16670.901410919294</v>
      </c>
      <c r="F259" s="146">
        <f t="shared" si="12"/>
        <v>-0.1219114373430981</v>
      </c>
      <c r="G259" s="31"/>
    </row>
    <row r="260" spans="1:7" ht="12.75" customHeight="1">
      <c r="A260" s="18">
        <v>5</v>
      </c>
      <c r="B260" s="212" t="s">
        <v>224</v>
      </c>
      <c r="C260" s="148">
        <v>229495</v>
      </c>
      <c r="D260" s="265">
        <v>201068.48655158572</v>
      </c>
      <c r="E260" s="148">
        <f t="shared" si="11"/>
        <v>-28426.513448414276</v>
      </c>
      <c r="F260" s="146">
        <f t="shared" si="12"/>
        <v>-0.1238655022916154</v>
      </c>
      <c r="G260" s="31"/>
    </row>
    <row r="261" spans="1:7" ht="12.75" customHeight="1">
      <c r="A261" s="18">
        <v>6</v>
      </c>
      <c r="B261" s="212" t="s">
        <v>225</v>
      </c>
      <c r="C261" s="148">
        <v>139051</v>
      </c>
      <c r="D261" s="265">
        <v>122592.0995909031</v>
      </c>
      <c r="E261" s="148">
        <f t="shared" si="11"/>
        <v>-16458.900409096896</v>
      </c>
      <c r="F261" s="146">
        <f t="shared" si="12"/>
        <v>-0.11836592623639453</v>
      </c>
      <c r="G261" s="31"/>
    </row>
    <row r="262" spans="1:7" ht="12.75" customHeight="1">
      <c r="A262" s="18">
        <v>7</v>
      </c>
      <c r="B262" s="212" t="s">
        <v>226</v>
      </c>
      <c r="C262" s="148">
        <v>344565</v>
      </c>
      <c r="D262" s="265">
        <v>303675.8800287356</v>
      </c>
      <c r="E262" s="148">
        <f t="shared" si="11"/>
        <v>-40889.11997126439</v>
      </c>
      <c r="F262" s="146">
        <f t="shared" si="12"/>
        <v>-0.11866881421869425</v>
      </c>
      <c r="G262" s="31"/>
    </row>
    <row r="263" spans="1:7" ht="12.75" customHeight="1">
      <c r="A263" s="18">
        <v>8</v>
      </c>
      <c r="B263" s="212" t="s">
        <v>227</v>
      </c>
      <c r="C263" s="148">
        <v>81236</v>
      </c>
      <c r="D263" s="265">
        <v>71077.31997731999</v>
      </c>
      <c r="E263" s="148">
        <f t="shared" si="11"/>
        <v>-10158.680022680011</v>
      </c>
      <c r="F263" s="146">
        <f t="shared" si="12"/>
        <v>-0.12505145529912862</v>
      </c>
      <c r="G263" s="31"/>
    </row>
    <row r="264" spans="1:7" ht="12.75" customHeight="1">
      <c r="A264" s="18">
        <v>9</v>
      </c>
      <c r="B264" s="212" t="s">
        <v>228</v>
      </c>
      <c r="C264" s="148">
        <v>56500</v>
      </c>
      <c r="D264" s="265">
        <v>49671.48462162893</v>
      </c>
      <c r="E264" s="148">
        <f t="shared" si="11"/>
        <v>-6828.51537837107</v>
      </c>
      <c r="F264" s="146">
        <f t="shared" si="12"/>
        <v>-0.12085867926320479</v>
      </c>
      <c r="G264" s="31"/>
    </row>
    <row r="265" spans="1:7" ht="12.75" customHeight="1">
      <c r="A265" s="18">
        <v>10</v>
      </c>
      <c r="B265" s="212" t="s">
        <v>229</v>
      </c>
      <c r="C265" s="148">
        <v>194661</v>
      </c>
      <c r="D265" s="265">
        <v>170093.06430023303</v>
      </c>
      <c r="E265" s="148">
        <f t="shared" si="11"/>
        <v>-24567.935699766967</v>
      </c>
      <c r="F265" s="146">
        <f t="shared" si="12"/>
        <v>-0.12620882302961028</v>
      </c>
      <c r="G265" s="31"/>
    </row>
    <row r="266" spans="1:7" ht="12.75" customHeight="1">
      <c r="A266" s="18">
        <v>11</v>
      </c>
      <c r="B266" s="212" t="s">
        <v>230</v>
      </c>
      <c r="C266" s="148">
        <v>223862</v>
      </c>
      <c r="D266" s="265">
        <v>197935.5239707717</v>
      </c>
      <c r="E266" s="148">
        <f t="shared" si="11"/>
        <v>-25926.476029228303</v>
      </c>
      <c r="F266" s="146">
        <f t="shared" si="12"/>
        <v>-0.11581454659222334</v>
      </c>
      <c r="G266" s="31"/>
    </row>
    <row r="267" spans="1:7" ht="12.75" customHeight="1">
      <c r="A267" s="18">
        <v>12</v>
      </c>
      <c r="B267" s="212" t="s">
        <v>231</v>
      </c>
      <c r="C267" s="148">
        <v>362068</v>
      </c>
      <c r="D267" s="265">
        <v>320664.78540047316</v>
      </c>
      <c r="E267" s="148">
        <f t="shared" si="11"/>
        <v>-41403.21459952684</v>
      </c>
      <c r="F267" s="146">
        <f t="shared" si="12"/>
        <v>-0.1143520404993726</v>
      </c>
      <c r="G267" s="31"/>
    </row>
    <row r="268" spans="1:7" ht="12.75" customHeight="1">
      <c r="A268" s="18">
        <v>13</v>
      </c>
      <c r="B268" s="212" t="s">
        <v>232</v>
      </c>
      <c r="C268" s="148">
        <v>233242</v>
      </c>
      <c r="D268" s="265">
        <v>205929.8164922326</v>
      </c>
      <c r="E268" s="148">
        <f t="shared" si="11"/>
        <v>-27312.18350776739</v>
      </c>
      <c r="F268" s="146">
        <f t="shared" si="12"/>
        <v>-0.11709805055593499</v>
      </c>
      <c r="G268" s="31"/>
    </row>
    <row r="269" spans="1:7" ht="12.75" customHeight="1">
      <c r="A269" s="18">
        <v>14</v>
      </c>
      <c r="B269" s="212" t="s">
        <v>233</v>
      </c>
      <c r="C269" s="148">
        <v>219753</v>
      </c>
      <c r="D269" s="265">
        <v>194188.9126575941</v>
      </c>
      <c r="E269" s="148">
        <f t="shared" si="11"/>
        <v>-25564.087342405895</v>
      </c>
      <c r="F269" s="146">
        <f t="shared" si="12"/>
        <v>-0.11633100500291643</v>
      </c>
      <c r="G269" s="31"/>
    </row>
    <row r="270" spans="1:7" ht="12.75" customHeight="1">
      <c r="A270" s="18">
        <v>15</v>
      </c>
      <c r="B270" s="212" t="s">
        <v>234</v>
      </c>
      <c r="C270" s="148">
        <v>394123</v>
      </c>
      <c r="D270" s="265">
        <v>348160.220139687</v>
      </c>
      <c r="E270" s="148">
        <f t="shared" si="11"/>
        <v>-45962.77986031299</v>
      </c>
      <c r="F270" s="146">
        <f t="shared" si="12"/>
        <v>-0.11662039480140209</v>
      </c>
      <c r="G270" s="31"/>
    </row>
    <row r="271" spans="1:7" ht="12.75" customHeight="1">
      <c r="A271" s="18">
        <v>16</v>
      </c>
      <c r="B271" s="212" t="s">
        <v>235</v>
      </c>
      <c r="C271" s="148">
        <v>337105</v>
      </c>
      <c r="D271" s="265">
        <v>299854.23354156653</v>
      </c>
      <c r="E271" s="148">
        <f t="shared" si="11"/>
        <v>-37250.76645843347</v>
      </c>
      <c r="F271" s="146">
        <f t="shared" si="12"/>
        <v>-0.1105019695893964</v>
      </c>
      <c r="G271" s="31"/>
    </row>
    <row r="272" spans="1:7" ht="12.75" customHeight="1">
      <c r="A272" s="18">
        <v>17</v>
      </c>
      <c r="B272" s="212" t="s">
        <v>236</v>
      </c>
      <c r="C272" s="148">
        <v>73607</v>
      </c>
      <c r="D272" s="265">
        <v>65092.69980455338</v>
      </c>
      <c r="E272" s="148">
        <f t="shared" si="11"/>
        <v>-8514.300195446624</v>
      </c>
      <c r="F272" s="146">
        <f t="shared" si="12"/>
        <v>-0.11567242511509264</v>
      </c>
      <c r="G272" s="31"/>
    </row>
    <row r="273" spans="1:7" ht="12.75" customHeight="1">
      <c r="A273" s="18">
        <v>18</v>
      </c>
      <c r="B273" s="212" t="s">
        <v>237</v>
      </c>
      <c r="C273" s="148">
        <v>233939</v>
      </c>
      <c r="D273" s="265">
        <v>204999.563913873</v>
      </c>
      <c r="E273" s="148">
        <f t="shared" si="11"/>
        <v>-28939.43608612701</v>
      </c>
      <c r="F273" s="146">
        <f t="shared" si="12"/>
        <v>-0.12370505168495638</v>
      </c>
      <c r="G273" s="31"/>
    </row>
    <row r="274" spans="1:7" ht="12.75" customHeight="1">
      <c r="A274" s="18">
        <v>19</v>
      </c>
      <c r="B274" s="212" t="s">
        <v>238</v>
      </c>
      <c r="C274" s="148">
        <v>530748</v>
      </c>
      <c r="D274" s="265">
        <v>468740.44666148006</v>
      </c>
      <c r="E274" s="148">
        <f t="shared" si="11"/>
        <v>-62007.55333851994</v>
      </c>
      <c r="F274" s="146">
        <f t="shared" si="12"/>
        <v>-0.11683049835047883</v>
      </c>
      <c r="G274" s="31"/>
    </row>
    <row r="275" spans="1:7" ht="12.75" customHeight="1">
      <c r="A275" s="18">
        <v>20</v>
      </c>
      <c r="B275" s="212" t="s">
        <v>239</v>
      </c>
      <c r="C275" s="148">
        <v>417249</v>
      </c>
      <c r="D275" s="265">
        <v>364081.65893637144</v>
      </c>
      <c r="E275" s="148">
        <f t="shared" si="11"/>
        <v>-53167.341063628555</v>
      </c>
      <c r="F275" s="146">
        <f t="shared" si="12"/>
        <v>-0.1274235314251887</v>
      </c>
      <c r="G275" s="31"/>
    </row>
    <row r="276" spans="1:7" ht="12.75" customHeight="1">
      <c r="A276" s="18">
        <v>21</v>
      </c>
      <c r="B276" s="212" t="s">
        <v>240</v>
      </c>
      <c r="C276" s="148">
        <v>349409</v>
      </c>
      <c r="D276" s="265">
        <v>309840.0194884287</v>
      </c>
      <c r="E276" s="148">
        <f t="shared" si="11"/>
        <v>-39568.98051157128</v>
      </c>
      <c r="F276" s="146">
        <f t="shared" si="12"/>
        <v>-0.11324545306952964</v>
      </c>
      <c r="G276" s="31"/>
    </row>
    <row r="277" spans="1:7" ht="12.75" customHeight="1">
      <c r="A277" s="18">
        <v>22</v>
      </c>
      <c r="B277" s="212" t="s">
        <v>241</v>
      </c>
      <c r="C277" s="148">
        <v>457845</v>
      </c>
      <c r="D277" s="265">
        <v>402037.39322681143</v>
      </c>
      <c r="E277" s="148">
        <f t="shared" si="11"/>
        <v>-55807.60677318857</v>
      </c>
      <c r="F277" s="146">
        <f t="shared" si="12"/>
        <v>-0.12189192144325825</v>
      </c>
      <c r="G277" s="31"/>
    </row>
    <row r="278" spans="1:7" ht="12.75" customHeight="1">
      <c r="A278" s="18">
        <v>23</v>
      </c>
      <c r="B278" s="212" t="s">
        <v>242</v>
      </c>
      <c r="C278" s="148">
        <v>347606</v>
      </c>
      <c r="D278" s="265">
        <v>302484.68247964047</v>
      </c>
      <c r="E278" s="148">
        <f t="shared" si="11"/>
        <v>-45121.31752035953</v>
      </c>
      <c r="F278" s="146">
        <f t="shared" si="12"/>
        <v>-0.1298059225685389</v>
      </c>
      <c r="G278" s="31"/>
    </row>
    <row r="279" spans="1:7" ht="12.75" customHeight="1">
      <c r="A279" s="18">
        <v>24</v>
      </c>
      <c r="B279" s="212" t="s">
        <v>243</v>
      </c>
      <c r="C279" s="148">
        <v>309458</v>
      </c>
      <c r="D279" s="265">
        <v>273885.64167059684</v>
      </c>
      <c r="E279" s="148">
        <f t="shared" si="11"/>
        <v>-35572.358329403156</v>
      </c>
      <c r="F279" s="146">
        <f t="shared" si="12"/>
        <v>-0.11495052100576865</v>
      </c>
      <c r="G279" s="31"/>
    </row>
    <row r="280" spans="1:7" ht="12.75" customHeight="1">
      <c r="A280" s="18">
        <v>25</v>
      </c>
      <c r="B280" s="212" t="s">
        <v>244</v>
      </c>
      <c r="C280" s="148">
        <v>168498</v>
      </c>
      <c r="D280" s="265">
        <v>148041.62355375788</v>
      </c>
      <c r="E280" s="148">
        <f t="shared" si="11"/>
        <v>-20456.376446242124</v>
      </c>
      <c r="F280" s="146">
        <f t="shared" si="12"/>
        <v>-0.1214042685743577</v>
      </c>
      <c r="G280" s="31"/>
    </row>
    <row r="281" spans="1:7" ht="12.75" customHeight="1">
      <c r="A281" s="18">
        <v>26</v>
      </c>
      <c r="B281" s="212" t="s">
        <v>245</v>
      </c>
      <c r="C281" s="148">
        <v>263258</v>
      </c>
      <c r="D281" s="265">
        <v>231516.61949838977</v>
      </c>
      <c r="E281" s="148">
        <f t="shared" si="11"/>
        <v>-31741.380501610227</v>
      </c>
      <c r="F281" s="146">
        <f t="shared" si="12"/>
        <v>-0.12057138055295652</v>
      </c>
      <c r="G281" s="31"/>
    </row>
    <row r="282" spans="1:7" ht="12.75" customHeight="1">
      <c r="A282" s="18">
        <v>27</v>
      </c>
      <c r="B282" s="212" t="s">
        <v>246</v>
      </c>
      <c r="C282" s="148">
        <v>287589</v>
      </c>
      <c r="D282" s="265">
        <v>257598.17971539192</v>
      </c>
      <c r="E282" s="148">
        <f t="shared" si="11"/>
        <v>-29990.820284608082</v>
      </c>
      <c r="F282" s="146">
        <f t="shared" si="12"/>
        <v>-0.10428361406245747</v>
      </c>
      <c r="G282" s="31"/>
    </row>
    <row r="283" spans="1:7" ht="12.75" customHeight="1">
      <c r="A283" s="18">
        <v>28</v>
      </c>
      <c r="B283" s="212" t="s">
        <v>247</v>
      </c>
      <c r="C283" s="148">
        <v>257707</v>
      </c>
      <c r="D283" s="265">
        <v>226960.93318995746</v>
      </c>
      <c r="E283" s="148">
        <f t="shared" si="11"/>
        <v>-30746.06681004254</v>
      </c>
      <c r="F283" s="146">
        <f t="shared" si="12"/>
        <v>-0.1193062928443641</v>
      </c>
      <c r="G283" s="31"/>
    </row>
    <row r="284" spans="1:7" ht="12.75" customHeight="1">
      <c r="A284" s="18">
        <v>29</v>
      </c>
      <c r="B284" s="212" t="s">
        <v>248</v>
      </c>
      <c r="C284" s="148">
        <v>167712</v>
      </c>
      <c r="D284" s="265">
        <v>148322.9490359925</v>
      </c>
      <c r="E284" s="148">
        <f t="shared" si="11"/>
        <v>-19389.050964007503</v>
      </c>
      <c r="F284" s="146">
        <f t="shared" si="12"/>
        <v>-0.11560920485121819</v>
      </c>
      <c r="G284" s="31"/>
    </row>
    <row r="285" spans="1:7" ht="12.75" customHeight="1">
      <c r="A285" s="18">
        <v>30</v>
      </c>
      <c r="B285" s="212" t="s">
        <v>249</v>
      </c>
      <c r="C285" s="148">
        <v>107242</v>
      </c>
      <c r="D285" s="265">
        <v>94405.4289782841</v>
      </c>
      <c r="E285" s="148">
        <f t="shared" si="11"/>
        <v>-12836.571021715907</v>
      </c>
      <c r="F285" s="146">
        <f t="shared" si="12"/>
        <v>-0.11969723635997004</v>
      </c>
      <c r="G285" s="31"/>
    </row>
    <row r="286" spans="1:7" ht="12.75" customHeight="1">
      <c r="A286" s="18">
        <v>31</v>
      </c>
      <c r="B286" s="212" t="s">
        <v>250</v>
      </c>
      <c r="C286" s="148">
        <v>53773</v>
      </c>
      <c r="D286" s="265">
        <v>47170.69771468144</v>
      </c>
      <c r="E286" s="148">
        <f t="shared" si="11"/>
        <v>-6602.302285318561</v>
      </c>
      <c r="F286" s="146">
        <f t="shared" si="12"/>
        <v>-0.12278099204653936</v>
      </c>
      <c r="G286" s="31"/>
    </row>
    <row r="287" spans="1:7" ht="12.75" customHeight="1">
      <c r="A287" s="18">
        <v>32</v>
      </c>
      <c r="B287" s="212" t="s">
        <v>251</v>
      </c>
      <c r="C287" s="148">
        <v>96780</v>
      </c>
      <c r="D287" s="265">
        <v>83316.85358060272</v>
      </c>
      <c r="E287" s="148">
        <f t="shared" si="11"/>
        <v>-13463.146419397279</v>
      </c>
      <c r="F287" s="146">
        <f t="shared" si="12"/>
        <v>-0.13911083301712418</v>
      </c>
      <c r="G287" s="31"/>
    </row>
    <row r="288" spans="1:7" ht="12.75" customHeight="1">
      <c r="A288" s="18">
        <v>33</v>
      </c>
      <c r="B288" s="212" t="s">
        <v>252</v>
      </c>
      <c r="C288" s="148">
        <v>190989</v>
      </c>
      <c r="D288" s="265">
        <v>167172.26931782876</v>
      </c>
      <c r="E288" s="148">
        <f t="shared" si="11"/>
        <v>-23816.73068217124</v>
      </c>
      <c r="F288" s="146">
        <f t="shared" si="12"/>
        <v>-0.12470210683427443</v>
      </c>
      <c r="G288" s="31"/>
    </row>
    <row r="289" spans="1:7" ht="12.75" customHeight="1">
      <c r="A289" s="18">
        <v>34</v>
      </c>
      <c r="B289" s="212" t="s">
        <v>253</v>
      </c>
      <c r="C289" s="148">
        <v>166177</v>
      </c>
      <c r="D289" s="265">
        <v>147263.5882942839</v>
      </c>
      <c r="E289" s="148">
        <f t="shared" si="11"/>
        <v>-18913.411705716106</v>
      </c>
      <c r="F289" s="146">
        <f t="shared" si="12"/>
        <v>-0.11381485828794662</v>
      </c>
      <c r="G289" s="31"/>
    </row>
    <row r="290" spans="1:7" ht="12.75" customHeight="1">
      <c r="A290" s="18">
        <v>35</v>
      </c>
      <c r="B290" s="212" t="s">
        <v>254</v>
      </c>
      <c r="C290" s="148">
        <v>259248</v>
      </c>
      <c r="D290" s="265">
        <v>226785.27622059316</v>
      </c>
      <c r="E290" s="148">
        <f t="shared" si="11"/>
        <v>-32462.723779406835</v>
      </c>
      <c r="F290" s="146">
        <f t="shared" si="12"/>
        <v>-0.12521880122279375</v>
      </c>
      <c r="G290" s="31"/>
    </row>
    <row r="291" spans="1:7" ht="12.75" customHeight="1">
      <c r="A291" s="18">
        <v>36</v>
      </c>
      <c r="B291" s="212" t="s">
        <v>255</v>
      </c>
      <c r="C291" s="148">
        <v>191071</v>
      </c>
      <c r="D291" s="265">
        <v>168189.72602739724</v>
      </c>
      <c r="E291" s="148">
        <f t="shared" si="11"/>
        <v>-22881.273972602765</v>
      </c>
      <c r="F291" s="146">
        <f t="shared" si="12"/>
        <v>-0.11975273051694273</v>
      </c>
      <c r="G291" s="31"/>
    </row>
    <row r="292" spans="1:7" ht="12.75" customHeight="1">
      <c r="A292" s="18">
        <v>37</v>
      </c>
      <c r="B292" s="212" t="s">
        <v>256</v>
      </c>
      <c r="C292" s="148">
        <v>203622</v>
      </c>
      <c r="D292" s="265">
        <v>179595.20557300912</v>
      </c>
      <c r="E292" s="148">
        <f t="shared" si="11"/>
        <v>-24026.794426990877</v>
      </c>
      <c r="F292" s="146">
        <f t="shared" si="12"/>
        <v>-0.1179970456384422</v>
      </c>
      <c r="G292" s="31"/>
    </row>
    <row r="293" spans="1:7" ht="12.75" customHeight="1">
      <c r="A293" s="18">
        <v>38</v>
      </c>
      <c r="B293" s="212" t="s">
        <v>257</v>
      </c>
      <c r="C293" s="148">
        <v>196791</v>
      </c>
      <c r="D293" s="265">
        <v>174125.82958866228</v>
      </c>
      <c r="E293" s="148">
        <f t="shared" si="11"/>
        <v>-22665.17041133772</v>
      </c>
      <c r="F293" s="146">
        <f t="shared" si="12"/>
        <v>-0.11517381593333903</v>
      </c>
      <c r="G293" s="31"/>
    </row>
    <row r="294" spans="1:7" ht="12.75" customHeight="1">
      <c r="A294" s="34"/>
      <c r="B294" s="1" t="s">
        <v>27</v>
      </c>
      <c r="C294" s="147">
        <v>9030199</v>
      </c>
      <c r="D294" s="267">
        <v>7985912.370892019</v>
      </c>
      <c r="E294" s="147">
        <f>D294-C294</f>
        <v>-1044286.629107981</v>
      </c>
      <c r="F294" s="145">
        <f>E294/C294</f>
        <v>-0.11564381129452198</v>
      </c>
      <c r="G294" s="31"/>
    </row>
    <row r="295" spans="1:7" ht="12.75" customHeight="1">
      <c r="A295" s="25"/>
      <c r="B295" s="36"/>
      <c r="C295" s="37"/>
      <c r="D295" s="37"/>
      <c r="E295" s="37"/>
      <c r="F295" s="38"/>
      <c r="G295" s="31"/>
    </row>
    <row r="296" spans="1:7" ht="12.75" customHeight="1" thickBot="1">
      <c r="A296" s="320" t="s">
        <v>153</v>
      </c>
      <c r="B296" s="320"/>
      <c r="C296" s="320"/>
      <c r="D296" s="320"/>
      <c r="E296" s="320"/>
      <c r="F296" s="320"/>
      <c r="G296" s="31"/>
    </row>
    <row r="297" spans="1:11" ht="70.5" customHeight="1" thickBot="1">
      <c r="A297" s="16" t="s">
        <v>20</v>
      </c>
      <c r="B297" s="16" t="s">
        <v>21</v>
      </c>
      <c r="C297" s="16" t="s">
        <v>152</v>
      </c>
      <c r="D297" s="16" t="s">
        <v>99</v>
      </c>
      <c r="E297" s="29" t="s">
        <v>6</v>
      </c>
      <c r="F297" s="16" t="s">
        <v>28</v>
      </c>
      <c r="G297" s="31"/>
      <c r="J297" s="297">
        <v>13070072</v>
      </c>
      <c r="K297" s="298">
        <v>9030199</v>
      </c>
    </row>
    <row r="298" spans="1:7" ht="12.75" customHeight="1">
      <c r="A298" s="16">
        <v>1</v>
      </c>
      <c r="B298" s="16">
        <v>2</v>
      </c>
      <c r="C298" s="16">
        <v>3</v>
      </c>
      <c r="D298" s="16">
        <v>4</v>
      </c>
      <c r="E298" s="16" t="s">
        <v>29</v>
      </c>
      <c r="F298" s="16">
        <v>6</v>
      </c>
      <c r="G298" s="31"/>
    </row>
    <row r="299" spans="1:7" ht="12.75" customHeight="1">
      <c r="A299" s="196">
        <v>1</v>
      </c>
      <c r="B299" s="212" t="s">
        <v>220</v>
      </c>
      <c r="C299" s="196">
        <v>171093</v>
      </c>
      <c r="D299" s="265">
        <v>144715.31946234583</v>
      </c>
      <c r="E299" s="265">
        <f aca="true" t="shared" si="13" ref="E299:E336">D299-C299</f>
        <v>-26377.680537654174</v>
      </c>
      <c r="F299" s="215">
        <f aca="true" t="shared" si="14" ref="F299:F336">E299/C299</f>
        <v>-0.15417159403163294</v>
      </c>
      <c r="G299" s="31"/>
    </row>
    <row r="300" spans="1:7" ht="12.75" customHeight="1">
      <c r="A300" s="196">
        <v>2</v>
      </c>
      <c r="B300" s="212" t="s">
        <v>221</v>
      </c>
      <c r="C300" s="196">
        <v>98244</v>
      </c>
      <c r="D300" s="265">
        <v>93147.50873922162</v>
      </c>
      <c r="E300" s="265">
        <f t="shared" si="13"/>
        <v>-5096.491260778377</v>
      </c>
      <c r="F300" s="215">
        <f t="shared" si="14"/>
        <v>-0.05187585257907228</v>
      </c>
      <c r="G300" s="31"/>
    </row>
    <row r="301" spans="1:7" ht="12.75" customHeight="1">
      <c r="A301" s="196">
        <v>3</v>
      </c>
      <c r="B301" s="212" t="s">
        <v>222</v>
      </c>
      <c r="C301" s="196">
        <v>91175</v>
      </c>
      <c r="D301" s="265">
        <v>86601.16245277534</v>
      </c>
      <c r="E301" s="265">
        <f t="shared" si="13"/>
        <v>-4573.837547224655</v>
      </c>
      <c r="F301" s="215">
        <f t="shared" si="14"/>
        <v>-0.05016547899341547</v>
      </c>
      <c r="G301" s="31"/>
    </row>
    <row r="302" spans="1:7" ht="12.75" customHeight="1">
      <c r="A302" s="196">
        <v>4</v>
      </c>
      <c r="B302" s="212" t="s">
        <v>223</v>
      </c>
      <c r="C302" s="196">
        <v>67945</v>
      </c>
      <c r="D302" s="265">
        <v>64858.949208921484</v>
      </c>
      <c r="E302" s="265">
        <f t="shared" si="13"/>
        <v>-3086.0507910785163</v>
      </c>
      <c r="F302" s="215">
        <f t="shared" si="14"/>
        <v>-0.04541983650126597</v>
      </c>
      <c r="G302" s="31"/>
    </row>
    <row r="303" spans="1:7" ht="12.75" customHeight="1">
      <c r="A303" s="196">
        <v>5</v>
      </c>
      <c r="B303" s="212" t="s">
        <v>224</v>
      </c>
      <c r="C303" s="196">
        <v>114404</v>
      </c>
      <c r="D303" s="265">
        <v>108579.13685152057</v>
      </c>
      <c r="E303" s="265">
        <f t="shared" si="13"/>
        <v>-5824.863148479431</v>
      </c>
      <c r="F303" s="215">
        <f t="shared" si="14"/>
        <v>-0.05091485567357288</v>
      </c>
      <c r="G303" s="31"/>
    </row>
    <row r="304" spans="1:7" ht="12.75" customHeight="1">
      <c r="A304" s="196">
        <v>6</v>
      </c>
      <c r="B304" s="212" t="s">
        <v>225</v>
      </c>
      <c r="C304" s="196">
        <v>70992</v>
      </c>
      <c r="D304" s="265">
        <v>67795.58433521923</v>
      </c>
      <c r="E304" s="265">
        <f t="shared" si="13"/>
        <v>-3196.4156647807686</v>
      </c>
      <c r="F304" s="215">
        <f t="shared" si="14"/>
        <v>-0.04502501218138338</v>
      </c>
      <c r="G304" s="31"/>
    </row>
    <row r="305" spans="1:7" ht="12.75" customHeight="1">
      <c r="A305" s="196">
        <v>7</v>
      </c>
      <c r="B305" s="212" t="s">
        <v>226</v>
      </c>
      <c r="C305" s="196">
        <v>131525</v>
      </c>
      <c r="D305" s="265">
        <v>126296.89808633734</v>
      </c>
      <c r="E305" s="265">
        <f t="shared" si="13"/>
        <v>-5228.101913662656</v>
      </c>
      <c r="F305" s="215">
        <f t="shared" si="14"/>
        <v>-0.039749871991352645</v>
      </c>
      <c r="G305" s="31"/>
    </row>
    <row r="306" spans="1:7" ht="12.75" customHeight="1">
      <c r="A306" s="196">
        <v>8</v>
      </c>
      <c r="B306" s="212" t="s">
        <v>227</v>
      </c>
      <c r="C306" s="196">
        <v>36171</v>
      </c>
      <c r="D306" s="265">
        <v>34340.213373262835</v>
      </c>
      <c r="E306" s="265">
        <f t="shared" si="13"/>
        <v>-1830.7866267371646</v>
      </c>
      <c r="F306" s="215">
        <f t="shared" si="14"/>
        <v>-0.05061476394728276</v>
      </c>
      <c r="G306" s="31"/>
    </row>
    <row r="307" spans="1:7" ht="12.75" customHeight="1">
      <c r="A307" s="196">
        <v>9</v>
      </c>
      <c r="B307" s="212" t="s">
        <v>228</v>
      </c>
      <c r="C307" s="196">
        <v>25318</v>
      </c>
      <c r="D307" s="265">
        <v>24099.72397827442</v>
      </c>
      <c r="E307" s="265">
        <f t="shared" si="13"/>
        <v>-1218.2760217255818</v>
      </c>
      <c r="F307" s="215">
        <f t="shared" si="14"/>
        <v>-0.04811896760113681</v>
      </c>
      <c r="G307" s="31"/>
    </row>
    <row r="308" spans="1:7" ht="12.75" customHeight="1">
      <c r="A308" s="196">
        <v>10</v>
      </c>
      <c r="B308" s="212" t="s">
        <v>229</v>
      </c>
      <c r="C308" s="196">
        <v>75249</v>
      </c>
      <c r="D308" s="265">
        <v>71863.25128509292</v>
      </c>
      <c r="E308" s="265">
        <f t="shared" si="13"/>
        <v>-3385.7487149070803</v>
      </c>
      <c r="F308" s="215">
        <f t="shared" si="14"/>
        <v>-0.044993936330144986</v>
      </c>
      <c r="G308" s="31"/>
    </row>
    <row r="309" spans="1:7" ht="12.75" customHeight="1">
      <c r="A309" s="196">
        <v>11</v>
      </c>
      <c r="B309" s="212" t="s">
        <v>230</v>
      </c>
      <c r="C309" s="196">
        <v>117057</v>
      </c>
      <c r="D309" s="265">
        <v>113150.08591842273</v>
      </c>
      <c r="E309" s="265">
        <f t="shared" si="13"/>
        <v>-3906.91408157727</v>
      </c>
      <c r="F309" s="215">
        <f t="shared" si="14"/>
        <v>-0.0333761678633253</v>
      </c>
      <c r="G309" s="31"/>
    </row>
    <row r="310" spans="1:7" ht="12.75" customHeight="1">
      <c r="A310" s="196">
        <v>12</v>
      </c>
      <c r="B310" s="212" t="s">
        <v>231</v>
      </c>
      <c r="C310" s="196">
        <v>177280</v>
      </c>
      <c r="D310" s="265">
        <v>170849.0237130763</v>
      </c>
      <c r="E310" s="265">
        <f t="shared" si="13"/>
        <v>-6430.976286923687</v>
      </c>
      <c r="F310" s="215">
        <f t="shared" si="14"/>
        <v>-0.03627581389284571</v>
      </c>
      <c r="G310" s="31"/>
    </row>
    <row r="311" spans="1:7" ht="12.75" customHeight="1">
      <c r="A311" s="196">
        <v>13</v>
      </c>
      <c r="B311" s="212" t="s">
        <v>232</v>
      </c>
      <c r="C311" s="196">
        <v>121318</v>
      </c>
      <c r="D311" s="265">
        <v>117198.71882240697</v>
      </c>
      <c r="E311" s="265">
        <f t="shared" si="13"/>
        <v>-4119.281177593031</v>
      </c>
      <c r="F311" s="215">
        <f t="shared" si="14"/>
        <v>-0.03395441053753797</v>
      </c>
      <c r="G311" s="31"/>
    </row>
    <row r="312" spans="1:7" ht="12.75" customHeight="1">
      <c r="A312" s="196">
        <v>14</v>
      </c>
      <c r="B312" s="212" t="s">
        <v>233</v>
      </c>
      <c r="C312" s="196">
        <v>98753</v>
      </c>
      <c r="D312" s="265">
        <v>94970.14255895544</v>
      </c>
      <c r="E312" s="265">
        <f t="shared" si="13"/>
        <v>-3782.857441044558</v>
      </c>
      <c r="F312" s="215">
        <f t="shared" si="14"/>
        <v>-0.038306253390221645</v>
      </c>
      <c r="G312" s="31"/>
    </row>
    <row r="313" spans="1:7" ht="12.75" customHeight="1">
      <c r="A313" s="196">
        <v>15</v>
      </c>
      <c r="B313" s="212" t="s">
        <v>234</v>
      </c>
      <c r="C313" s="196">
        <v>180776</v>
      </c>
      <c r="D313" s="265">
        <v>173740.07550083654</v>
      </c>
      <c r="E313" s="265">
        <f t="shared" si="13"/>
        <v>-7035.924499163462</v>
      </c>
      <c r="F313" s="215">
        <f t="shared" si="14"/>
        <v>-0.03892067807210837</v>
      </c>
      <c r="G313" s="31"/>
    </row>
    <row r="314" spans="1:7" ht="12.75" customHeight="1">
      <c r="A314" s="196">
        <v>16</v>
      </c>
      <c r="B314" s="212" t="s">
        <v>235</v>
      </c>
      <c r="C314" s="196">
        <v>146079</v>
      </c>
      <c r="D314" s="265">
        <v>141223.10359568705</v>
      </c>
      <c r="E314" s="265">
        <f t="shared" si="13"/>
        <v>-4855.896404312953</v>
      </c>
      <c r="F314" s="215">
        <f t="shared" si="14"/>
        <v>-0.03324157753210901</v>
      </c>
      <c r="G314" s="31"/>
    </row>
    <row r="315" spans="1:7" ht="12.75" customHeight="1">
      <c r="A315" s="196">
        <v>17</v>
      </c>
      <c r="B315" s="212" t="s">
        <v>236</v>
      </c>
      <c r="C315" s="196">
        <v>32346</v>
      </c>
      <c r="D315" s="265">
        <v>30885.46869750252</v>
      </c>
      <c r="E315" s="265">
        <f t="shared" si="13"/>
        <v>-1460.5313024974785</v>
      </c>
      <c r="F315" s="215">
        <f t="shared" si="14"/>
        <v>-0.04515338225738819</v>
      </c>
      <c r="G315" s="31"/>
    </row>
    <row r="316" spans="1:7" ht="12.75" customHeight="1">
      <c r="A316" s="196">
        <v>18</v>
      </c>
      <c r="B316" s="212" t="s">
        <v>237</v>
      </c>
      <c r="C316" s="196">
        <v>107314</v>
      </c>
      <c r="D316" s="265">
        <v>102114.99165877631</v>
      </c>
      <c r="E316" s="265">
        <f t="shared" si="13"/>
        <v>-5199.008341223685</v>
      </c>
      <c r="F316" s="215">
        <f t="shared" si="14"/>
        <v>-0.04844669233486484</v>
      </c>
      <c r="G316" s="31"/>
    </row>
    <row r="317" spans="1:7" ht="12.75" customHeight="1">
      <c r="A317" s="196">
        <v>19</v>
      </c>
      <c r="B317" s="212" t="s">
        <v>238</v>
      </c>
      <c r="C317" s="196">
        <v>208493</v>
      </c>
      <c r="D317" s="265">
        <v>201088.46712018142</v>
      </c>
      <c r="E317" s="265">
        <f t="shared" si="13"/>
        <v>-7404.53287981858</v>
      </c>
      <c r="F317" s="215">
        <f t="shared" si="14"/>
        <v>-0.03551453948007166</v>
      </c>
      <c r="G317" s="31"/>
    </row>
    <row r="318" spans="1:8" ht="12.75" customHeight="1">
      <c r="A318" s="196">
        <v>20</v>
      </c>
      <c r="B318" s="212" t="s">
        <v>239</v>
      </c>
      <c r="C318" s="196">
        <v>138045</v>
      </c>
      <c r="D318" s="265">
        <v>129692.36767385685</v>
      </c>
      <c r="E318" s="265">
        <f t="shared" si="13"/>
        <v>-8352.632326143153</v>
      </c>
      <c r="F318" s="215">
        <f t="shared" si="14"/>
        <v>-0.06050659079389441</v>
      </c>
      <c r="G318" s="31"/>
      <c r="H318" s="10" t="s">
        <v>12</v>
      </c>
    </row>
    <row r="319" spans="1:7" ht="12.75" customHeight="1">
      <c r="A319" s="196">
        <v>21</v>
      </c>
      <c r="B319" s="212" t="s">
        <v>240</v>
      </c>
      <c r="C319" s="196">
        <v>145565</v>
      </c>
      <c r="D319" s="265">
        <v>139734.51318944845</v>
      </c>
      <c r="E319" s="265">
        <f t="shared" si="13"/>
        <v>-5830.486810551549</v>
      </c>
      <c r="F319" s="215">
        <f t="shared" si="14"/>
        <v>-0.04005418067908872</v>
      </c>
      <c r="G319" s="31"/>
    </row>
    <row r="320" spans="1:7" ht="12.75" customHeight="1">
      <c r="A320" s="196">
        <v>22</v>
      </c>
      <c r="B320" s="212" t="s">
        <v>241</v>
      </c>
      <c r="C320" s="196">
        <v>189160</v>
      </c>
      <c r="D320" s="265">
        <v>181589.9251123315</v>
      </c>
      <c r="E320" s="265">
        <f t="shared" si="13"/>
        <v>-7570.07488766851</v>
      </c>
      <c r="F320" s="215">
        <f t="shared" si="14"/>
        <v>-0.04001942740361868</v>
      </c>
      <c r="G320" s="31"/>
    </row>
    <row r="321" spans="1:7" ht="12.75" customHeight="1">
      <c r="A321" s="196">
        <v>23</v>
      </c>
      <c r="B321" s="212" t="s">
        <v>242</v>
      </c>
      <c r="C321" s="196">
        <v>157896</v>
      </c>
      <c r="D321" s="265">
        <v>148161.73380035025</v>
      </c>
      <c r="E321" s="265">
        <f t="shared" si="13"/>
        <v>-9734.266199649748</v>
      </c>
      <c r="F321" s="215">
        <f t="shared" si="14"/>
        <v>-0.06164985939890655</v>
      </c>
      <c r="G321" s="31"/>
    </row>
    <row r="322" spans="1:7" ht="12.75" customHeight="1">
      <c r="A322" s="196">
        <v>24</v>
      </c>
      <c r="B322" s="212" t="s">
        <v>243</v>
      </c>
      <c r="C322" s="196">
        <v>95562</v>
      </c>
      <c r="D322" s="265">
        <v>92310.90299277606</v>
      </c>
      <c r="E322" s="265">
        <f t="shared" si="13"/>
        <v>-3251.0970072239434</v>
      </c>
      <c r="F322" s="215">
        <f t="shared" si="14"/>
        <v>-0.03402081378815788</v>
      </c>
      <c r="G322" s="31"/>
    </row>
    <row r="323" spans="1:7" ht="12.75" customHeight="1">
      <c r="A323" s="196">
        <v>25</v>
      </c>
      <c r="B323" s="212" t="s">
        <v>244</v>
      </c>
      <c r="C323" s="196">
        <v>57417</v>
      </c>
      <c r="D323" s="265">
        <v>54855.08602760446</v>
      </c>
      <c r="E323" s="265">
        <f t="shared" si="13"/>
        <v>-2561.9139723955377</v>
      </c>
      <c r="F323" s="215">
        <f t="shared" si="14"/>
        <v>-0.0446194327881209</v>
      </c>
      <c r="G323" s="31"/>
    </row>
    <row r="324" spans="1:7" ht="12.75" customHeight="1">
      <c r="A324" s="196">
        <v>26</v>
      </c>
      <c r="B324" s="212" t="s">
        <v>245</v>
      </c>
      <c r="C324" s="196">
        <v>68321</v>
      </c>
      <c r="D324" s="265">
        <v>65518.959107806695</v>
      </c>
      <c r="E324" s="265">
        <f t="shared" si="13"/>
        <v>-2802.040892193305</v>
      </c>
      <c r="F324" s="215">
        <f t="shared" si="14"/>
        <v>-0.04101287879558708</v>
      </c>
      <c r="G324" s="31"/>
    </row>
    <row r="325" spans="1:7" ht="12.75" customHeight="1">
      <c r="A325" s="196">
        <v>27</v>
      </c>
      <c r="B325" s="212" t="s">
        <v>246</v>
      </c>
      <c r="C325" s="196">
        <v>104784</v>
      </c>
      <c r="D325" s="265">
        <v>96010.41718462533</v>
      </c>
      <c r="E325" s="265">
        <f t="shared" si="13"/>
        <v>-8773.58281537467</v>
      </c>
      <c r="F325" s="215">
        <f t="shared" si="14"/>
        <v>-0.08373017650953074</v>
      </c>
      <c r="G325" s="31"/>
    </row>
    <row r="326" spans="1:7" ht="12.75" customHeight="1">
      <c r="A326" s="196">
        <v>28</v>
      </c>
      <c r="B326" s="212" t="s">
        <v>247</v>
      </c>
      <c r="C326" s="196">
        <v>114468</v>
      </c>
      <c r="D326" s="265">
        <v>109618.11465579276</v>
      </c>
      <c r="E326" s="265">
        <f t="shared" si="13"/>
        <v>-4849.885344207243</v>
      </c>
      <c r="F326" s="215">
        <f t="shared" si="14"/>
        <v>-0.042368918337065756</v>
      </c>
      <c r="G326" s="31"/>
    </row>
    <row r="327" spans="1:7" ht="12.75" customHeight="1">
      <c r="A327" s="196">
        <v>29</v>
      </c>
      <c r="B327" s="212" t="s">
        <v>248</v>
      </c>
      <c r="C327" s="196">
        <v>74508</v>
      </c>
      <c r="D327" s="265">
        <v>71707.0221521758</v>
      </c>
      <c r="E327" s="265">
        <f t="shared" si="13"/>
        <v>-2800.9778478241933</v>
      </c>
      <c r="F327" s="215">
        <f t="shared" si="14"/>
        <v>-0.037592981261397346</v>
      </c>
      <c r="G327" s="31"/>
    </row>
    <row r="328" spans="1:7" ht="12.75" customHeight="1">
      <c r="A328" s="196">
        <v>30</v>
      </c>
      <c r="B328" s="212" t="s">
        <v>249</v>
      </c>
      <c r="C328" s="196">
        <v>50489</v>
      </c>
      <c r="D328" s="265">
        <v>48300.83667421997</v>
      </c>
      <c r="E328" s="265">
        <f t="shared" si="13"/>
        <v>-2188.1633257800277</v>
      </c>
      <c r="F328" s="215">
        <f t="shared" si="14"/>
        <v>-0.04333940711402538</v>
      </c>
      <c r="G328" s="31"/>
    </row>
    <row r="329" spans="1:7" ht="12.75" customHeight="1">
      <c r="A329" s="196">
        <v>31</v>
      </c>
      <c r="B329" s="212" t="s">
        <v>250</v>
      </c>
      <c r="C329" s="196">
        <v>21953</v>
      </c>
      <c r="D329" s="265">
        <v>20792.797098357158</v>
      </c>
      <c r="E329" s="265">
        <f t="shared" si="13"/>
        <v>-1160.2029016428423</v>
      </c>
      <c r="F329" s="215">
        <f t="shared" si="14"/>
        <v>-0.05284940106786509</v>
      </c>
      <c r="G329" s="31"/>
    </row>
    <row r="330" spans="1:7" ht="12.75" customHeight="1">
      <c r="A330" s="196">
        <v>32</v>
      </c>
      <c r="B330" s="212" t="s">
        <v>251</v>
      </c>
      <c r="C330" s="196">
        <v>37619</v>
      </c>
      <c r="D330" s="265">
        <v>34530.034400635086</v>
      </c>
      <c r="E330" s="265">
        <f t="shared" si="13"/>
        <v>-3088.965599364914</v>
      </c>
      <c r="F330" s="215">
        <f t="shared" si="14"/>
        <v>-0.08211184771963406</v>
      </c>
      <c r="G330" s="31"/>
    </row>
    <row r="331" spans="1:7" ht="12.75" customHeight="1">
      <c r="A331" s="196">
        <v>33</v>
      </c>
      <c r="B331" s="212" t="s">
        <v>252</v>
      </c>
      <c r="C331" s="196">
        <v>74890</v>
      </c>
      <c r="D331" s="265">
        <v>71563.39812485708</v>
      </c>
      <c r="E331" s="265">
        <f t="shared" si="13"/>
        <v>-3326.601875142922</v>
      </c>
      <c r="F331" s="215">
        <f t="shared" si="14"/>
        <v>-0.044419840768365894</v>
      </c>
      <c r="G331" s="31"/>
    </row>
    <row r="332" spans="1:7" ht="12.75" customHeight="1">
      <c r="A332" s="196">
        <v>34</v>
      </c>
      <c r="B332" s="212" t="s">
        <v>253</v>
      </c>
      <c r="C332" s="196">
        <v>61359</v>
      </c>
      <c r="D332" s="265">
        <v>59165.60275649454</v>
      </c>
      <c r="E332" s="265">
        <f t="shared" si="13"/>
        <v>-2193.39724350546</v>
      </c>
      <c r="F332" s="215">
        <f t="shared" si="14"/>
        <v>-0.035746952256481695</v>
      </c>
      <c r="G332" s="31"/>
    </row>
    <row r="333" spans="1:7" ht="12.75" customHeight="1">
      <c r="A333" s="196">
        <v>35</v>
      </c>
      <c r="B333" s="212" t="s">
        <v>254</v>
      </c>
      <c r="C333" s="196">
        <v>120452</v>
      </c>
      <c r="D333" s="265">
        <v>113820.24496020589</v>
      </c>
      <c r="E333" s="265">
        <f t="shared" si="13"/>
        <v>-6631.755039794109</v>
      </c>
      <c r="F333" s="215">
        <f t="shared" si="14"/>
        <v>-0.05505724304946459</v>
      </c>
      <c r="G333" s="31"/>
    </row>
    <row r="334" spans="1:7" ht="12.75" customHeight="1">
      <c r="A334" s="196">
        <v>36</v>
      </c>
      <c r="B334" s="212" t="s">
        <v>255</v>
      </c>
      <c r="C334" s="196">
        <v>58813</v>
      </c>
      <c r="D334" s="265">
        <v>56169.0140094817</v>
      </c>
      <c r="E334" s="265">
        <f t="shared" si="13"/>
        <v>-2643.9859905182966</v>
      </c>
      <c r="F334" s="215">
        <f t="shared" si="14"/>
        <v>-0.044955808928609266</v>
      </c>
      <c r="G334" s="31"/>
    </row>
    <row r="335" spans="1:7" ht="12.75" customHeight="1">
      <c r="A335" s="196">
        <v>37</v>
      </c>
      <c r="B335" s="212" t="s">
        <v>256</v>
      </c>
      <c r="C335" s="196">
        <v>66687</v>
      </c>
      <c r="D335" s="265">
        <v>64076.63849603311</v>
      </c>
      <c r="E335" s="265">
        <f t="shared" si="13"/>
        <v>-2610.3615039668875</v>
      </c>
      <c r="F335" s="215">
        <f t="shared" si="14"/>
        <v>-0.039143483796945246</v>
      </c>
      <c r="G335" s="31" t="s">
        <v>12</v>
      </c>
    </row>
    <row r="336" spans="1:7" ht="12.75" customHeight="1">
      <c r="A336" s="196">
        <v>38</v>
      </c>
      <c r="B336" s="212" t="s">
        <v>257</v>
      </c>
      <c r="C336" s="196">
        <v>72468</v>
      </c>
      <c r="D336" s="265">
        <v>69985.38278123137</v>
      </c>
      <c r="E336" s="265">
        <f t="shared" si="13"/>
        <v>-2482.6172187686316</v>
      </c>
      <c r="F336" s="215">
        <f t="shared" si="14"/>
        <v>-0.03425811694497753</v>
      </c>
      <c r="G336" s="31" t="s">
        <v>12</v>
      </c>
    </row>
    <row r="337" spans="1:7" ht="12.75" customHeight="1">
      <c r="A337" s="196"/>
      <c r="B337" s="1" t="s">
        <v>27</v>
      </c>
      <c r="C337" s="16">
        <v>3781988</v>
      </c>
      <c r="D337" s="147">
        <v>3624424.693023256</v>
      </c>
      <c r="E337" s="147">
        <f>D337-C337</f>
        <v>-157563.30697674397</v>
      </c>
      <c r="F337" s="145">
        <f>E337/C337</f>
        <v>-0.04166150367921421</v>
      </c>
      <c r="G337" s="31"/>
    </row>
    <row r="338" spans="1:7" ht="12.75" customHeight="1">
      <c r="A338" s="40"/>
      <c r="B338" s="2"/>
      <c r="C338" s="149"/>
      <c r="D338" s="191"/>
      <c r="E338" s="191"/>
      <c r="F338" s="150"/>
      <c r="G338" s="31"/>
    </row>
    <row r="339" spans="1:8" ht="14.25">
      <c r="A339" s="47" t="s">
        <v>154</v>
      </c>
      <c r="B339" s="48"/>
      <c r="C339" s="48"/>
      <c r="D339" s="48"/>
      <c r="E339" s="48"/>
      <c r="F339" s="48"/>
      <c r="G339" s="48"/>
      <c r="H339" s="48"/>
    </row>
    <row r="340" spans="1:6" ht="46.5" customHeight="1">
      <c r="A340" s="49" t="s">
        <v>30</v>
      </c>
      <c r="B340" s="49" t="s">
        <v>31</v>
      </c>
      <c r="C340" s="50" t="s">
        <v>155</v>
      </c>
      <c r="D340" s="50" t="s">
        <v>156</v>
      </c>
      <c r="E340" s="49" t="s">
        <v>32</v>
      </c>
      <c r="F340" s="51"/>
    </row>
    <row r="341" spans="1:6" ht="13.5" customHeight="1">
      <c r="A341" s="49">
        <v>1</v>
      </c>
      <c r="B341" s="49">
        <v>2</v>
      </c>
      <c r="C341" s="50">
        <v>3</v>
      </c>
      <c r="D341" s="50">
        <v>4</v>
      </c>
      <c r="E341" s="49">
        <v>5</v>
      </c>
      <c r="F341" s="51"/>
    </row>
    <row r="342" spans="1:7" ht="12.75" customHeight="1">
      <c r="A342" s="18">
        <v>1</v>
      </c>
      <c r="B342" s="212" t="s">
        <v>220</v>
      </c>
      <c r="C342" s="226">
        <v>122269455</v>
      </c>
      <c r="D342" s="226">
        <v>96300801</v>
      </c>
      <c r="E342" s="215">
        <f aca="true" t="shared" si="15" ref="E342:E380">D342/C342</f>
        <v>0.7876112721693247</v>
      </c>
      <c r="F342" s="149"/>
      <c r="G342" s="31"/>
    </row>
    <row r="343" spans="1:7" ht="12.75" customHeight="1">
      <c r="A343" s="18">
        <v>2</v>
      </c>
      <c r="B343" s="212" t="s">
        <v>221</v>
      </c>
      <c r="C343" s="226">
        <v>78326500</v>
      </c>
      <c r="D343" s="226">
        <v>63886217</v>
      </c>
      <c r="E343" s="215">
        <f t="shared" si="15"/>
        <v>0.8156398792235068</v>
      </c>
      <c r="F343" s="149"/>
      <c r="G343" s="31"/>
    </row>
    <row r="344" spans="1:7" ht="12.75" customHeight="1">
      <c r="A344" s="18">
        <v>3</v>
      </c>
      <c r="B344" s="212" t="s">
        <v>222</v>
      </c>
      <c r="C344" s="226">
        <v>70860615</v>
      </c>
      <c r="D344" s="226">
        <v>52221218</v>
      </c>
      <c r="E344" s="215">
        <f t="shared" si="15"/>
        <v>0.7369568835946456</v>
      </c>
      <c r="F344" s="149"/>
      <c r="G344" s="31"/>
    </row>
    <row r="345" spans="1:7" ht="12.75" customHeight="1">
      <c r="A345" s="18">
        <v>4</v>
      </c>
      <c r="B345" s="212" t="s">
        <v>223</v>
      </c>
      <c r="C345" s="226">
        <v>50149295</v>
      </c>
      <c r="D345" s="226">
        <v>42612314</v>
      </c>
      <c r="E345" s="215">
        <f t="shared" si="15"/>
        <v>0.8497091334982875</v>
      </c>
      <c r="F345" s="149"/>
      <c r="G345" s="31"/>
    </row>
    <row r="346" spans="1:7" ht="12.75" customHeight="1">
      <c r="A346" s="18">
        <v>5</v>
      </c>
      <c r="B346" s="212" t="s">
        <v>224</v>
      </c>
      <c r="C346" s="226">
        <v>84255255</v>
      </c>
      <c r="D346" s="226">
        <v>69355839</v>
      </c>
      <c r="E346" s="215">
        <f t="shared" si="15"/>
        <v>0.8231633623327115</v>
      </c>
      <c r="F346" s="149"/>
      <c r="G346" s="31"/>
    </row>
    <row r="347" spans="1:7" ht="12.75" customHeight="1">
      <c r="A347" s="18">
        <v>6</v>
      </c>
      <c r="B347" s="212" t="s">
        <v>225</v>
      </c>
      <c r="C347" s="226">
        <v>51460535</v>
      </c>
      <c r="D347" s="226">
        <v>43206935</v>
      </c>
      <c r="E347" s="215">
        <f t="shared" si="15"/>
        <v>0.8396130160714419</v>
      </c>
      <c r="F347" s="149"/>
      <c r="G347" s="31"/>
    </row>
    <row r="348" spans="1:7" ht="12.75" customHeight="1">
      <c r="A348" s="18">
        <v>7</v>
      </c>
      <c r="B348" s="212" t="s">
        <v>226</v>
      </c>
      <c r="C348" s="226">
        <v>117266050</v>
      </c>
      <c r="D348" s="226">
        <v>96037173</v>
      </c>
      <c r="E348" s="215">
        <f t="shared" si="15"/>
        <v>0.818968260634685</v>
      </c>
      <c r="F348" s="149"/>
      <c r="G348" s="31"/>
    </row>
    <row r="349" spans="1:7" ht="12.75" customHeight="1">
      <c r="A349" s="18">
        <v>8</v>
      </c>
      <c r="B349" s="212" t="s">
        <v>227</v>
      </c>
      <c r="C349" s="226">
        <v>28764715</v>
      </c>
      <c r="D349" s="226">
        <v>22381651</v>
      </c>
      <c r="E349" s="215">
        <f t="shared" si="15"/>
        <v>0.7780939599088675</v>
      </c>
      <c r="F349" s="149"/>
      <c r="G349" s="31"/>
    </row>
    <row r="350" spans="1:7" ht="12.75" customHeight="1">
      <c r="A350" s="18">
        <v>9</v>
      </c>
      <c r="B350" s="212" t="s">
        <v>228</v>
      </c>
      <c r="C350" s="226">
        <v>20045410</v>
      </c>
      <c r="D350" s="226">
        <v>16427435</v>
      </c>
      <c r="E350" s="215">
        <f t="shared" si="15"/>
        <v>0.8195110501606103</v>
      </c>
      <c r="F350" s="149"/>
      <c r="G350" s="31"/>
    </row>
    <row r="351" spans="1:7" ht="12.75" customHeight="1">
      <c r="A351" s="18">
        <v>10</v>
      </c>
      <c r="B351" s="212" t="s">
        <v>229</v>
      </c>
      <c r="C351" s="226">
        <v>66127950</v>
      </c>
      <c r="D351" s="226">
        <v>48848845</v>
      </c>
      <c r="E351" s="215">
        <f t="shared" si="15"/>
        <v>0.738701940707371</v>
      </c>
      <c r="F351" s="149"/>
      <c r="G351" s="31"/>
    </row>
    <row r="352" spans="1:7" ht="12.75" customHeight="1">
      <c r="A352" s="18">
        <v>11</v>
      </c>
      <c r="B352" s="212" t="s">
        <v>230</v>
      </c>
      <c r="C352" s="226">
        <v>83525155</v>
      </c>
      <c r="D352" s="226">
        <v>69446659</v>
      </c>
      <c r="E352" s="215">
        <f t="shared" si="15"/>
        <v>0.8314460356284283</v>
      </c>
      <c r="F352" s="149"/>
      <c r="G352" s="31"/>
    </row>
    <row r="353" spans="1:7" ht="12.75" customHeight="1">
      <c r="A353" s="18">
        <v>12</v>
      </c>
      <c r="B353" s="212" t="s">
        <v>231</v>
      </c>
      <c r="C353" s="226">
        <v>132140260</v>
      </c>
      <c r="D353" s="226">
        <v>103956536</v>
      </c>
      <c r="E353" s="215">
        <f t="shared" si="15"/>
        <v>0.7867135723813469</v>
      </c>
      <c r="F353" s="149"/>
      <c r="G353" s="31"/>
    </row>
    <row r="354" spans="1:7" ht="12.75" customHeight="1">
      <c r="A354" s="18">
        <v>13</v>
      </c>
      <c r="B354" s="212" t="s">
        <v>232</v>
      </c>
      <c r="C354" s="226">
        <v>86867200</v>
      </c>
      <c r="D354" s="226">
        <v>69674076</v>
      </c>
      <c r="E354" s="215">
        <f t="shared" si="15"/>
        <v>0.8020757662270684</v>
      </c>
      <c r="F354" s="149"/>
      <c r="G354" s="31"/>
    </row>
    <row r="355" spans="1:7" ht="12.75" customHeight="1">
      <c r="A355" s="18">
        <v>14</v>
      </c>
      <c r="B355" s="212" t="s">
        <v>233</v>
      </c>
      <c r="C355" s="226">
        <v>78033970</v>
      </c>
      <c r="D355" s="226">
        <v>64049673</v>
      </c>
      <c r="E355" s="215">
        <f t="shared" si="15"/>
        <v>0.8207921883251614</v>
      </c>
      <c r="F355" s="149"/>
      <c r="G355" s="31"/>
    </row>
    <row r="356" spans="1:7" ht="12.75" customHeight="1">
      <c r="A356" s="18">
        <v>15</v>
      </c>
      <c r="B356" s="212" t="s">
        <v>234</v>
      </c>
      <c r="C356" s="226">
        <v>140850255</v>
      </c>
      <c r="D356" s="226">
        <v>119261354</v>
      </c>
      <c r="E356" s="215">
        <f t="shared" si="15"/>
        <v>0.8467244450498155</v>
      </c>
      <c r="F356" s="149"/>
      <c r="G356" s="31"/>
    </row>
    <row r="357" spans="1:7" ht="12.75" customHeight="1">
      <c r="A357" s="18">
        <v>16</v>
      </c>
      <c r="B357" s="212" t="s">
        <v>235</v>
      </c>
      <c r="C357" s="226">
        <v>118380080</v>
      </c>
      <c r="D357" s="226">
        <v>92131366</v>
      </c>
      <c r="E357" s="215">
        <f t="shared" si="15"/>
        <v>0.7782674754063352</v>
      </c>
      <c r="F357" s="149"/>
      <c r="G357" s="31"/>
    </row>
    <row r="358" spans="1:7" ht="12.75" customHeight="1">
      <c r="A358" s="18">
        <v>17</v>
      </c>
      <c r="B358" s="212" t="s">
        <v>236</v>
      </c>
      <c r="C358" s="226">
        <v>25958485</v>
      </c>
      <c r="D358" s="226">
        <v>17838226</v>
      </c>
      <c r="E358" s="215">
        <f t="shared" si="15"/>
        <v>0.6871828614035064</v>
      </c>
      <c r="F358" s="149"/>
      <c r="G358" s="31"/>
    </row>
    <row r="359" spans="1:7" ht="12.75" customHeight="1">
      <c r="A359" s="18">
        <v>18</v>
      </c>
      <c r="B359" s="212" t="s">
        <v>237</v>
      </c>
      <c r="C359" s="226">
        <v>83606985</v>
      </c>
      <c r="D359" s="226">
        <v>67776688</v>
      </c>
      <c r="E359" s="215">
        <f t="shared" si="15"/>
        <v>0.8106582003884005</v>
      </c>
      <c r="F359" s="149"/>
      <c r="G359" s="31"/>
    </row>
    <row r="360" spans="1:7" ht="12.75" customHeight="1">
      <c r="A360" s="18">
        <v>19</v>
      </c>
      <c r="B360" s="212" t="s">
        <v>238</v>
      </c>
      <c r="C360" s="226">
        <v>181114045</v>
      </c>
      <c r="D360" s="226">
        <v>146764482</v>
      </c>
      <c r="E360" s="215">
        <f t="shared" si="15"/>
        <v>0.8103429085248469</v>
      </c>
      <c r="F360" s="149"/>
      <c r="G360" s="31" t="s">
        <v>12</v>
      </c>
    </row>
    <row r="361" spans="1:7" ht="12.75" customHeight="1">
      <c r="A361" s="18">
        <v>20</v>
      </c>
      <c r="B361" s="212" t="s">
        <v>239</v>
      </c>
      <c r="C361" s="226">
        <v>136047030</v>
      </c>
      <c r="D361" s="226">
        <v>111455122</v>
      </c>
      <c r="E361" s="215">
        <f t="shared" si="15"/>
        <v>0.8192396555808679</v>
      </c>
      <c r="F361" s="149"/>
      <c r="G361" s="31"/>
    </row>
    <row r="362" spans="1:7" ht="12.75" customHeight="1">
      <c r="A362" s="18">
        <v>21</v>
      </c>
      <c r="B362" s="212" t="s">
        <v>240</v>
      </c>
      <c r="C362" s="226">
        <v>121268630</v>
      </c>
      <c r="D362" s="226">
        <v>92729310</v>
      </c>
      <c r="E362" s="215">
        <f t="shared" si="15"/>
        <v>0.7646603247682439</v>
      </c>
      <c r="F362" s="149"/>
      <c r="G362" s="31"/>
    </row>
    <row r="363" spans="1:7" ht="12.75" customHeight="1">
      <c r="A363" s="18">
        <v>22</v>
      </c>
      <c r="B363" s="212" t="s">
        <v>241</v>
      </c>
      <c r="C363" s="226">
        <v>158516225</v>
      </c>
      <c r="D363" s="226">
        <v>116385944</v>
      </c>
      <c r="E363" s="215">
        <f t="shared" si="15"/>
        <v>0.7342210174384357</v>
      </c>
      <c r="F363" s="149"/>
      <c r="G363" s="31"/>
    </row>
    <row r="364" spans="1:7" ht="12.75" customHeight="1">
      <c r="A364" s="18">
        <v>23</v>
      </c>
      <c r="B364" s="212" t="s">
        <v>242</v>
      </c>
      <c r="C364" s="226">
        <v>123847990</v>
      </c>
      <c r="D364" s="226">
        <v>101811473</v>
      </c>
      <c r="E364" s="215">
        <f t="shared" si="15"/>
        <v>0.8220680287181084</v>
      </c>
      <c r="F364" s="149"/>
      <c r="G364" s="31"/>
    </row>
    <row r="365" spans="1:7" ht="12.75" customHeight="1">
      <c r="A365" s="18">
        <v>24</v>
      </c>
      <c r="B365" s="212" t="s">
        <v>243</v>
      </c>
      <c r="C365" s="226">
        <v>99229900</v>
      </c>
      <c r="D365" s="226">
        <v>70155450</v>
      </c>
      <c r="E365" s="215">
        <f t="shared" si="15"/>
        <v>0.7069991000696363</v>
      </c>
      <c r="F365" s="149"/>
      <c r="G365" s="31"/>
    </row>
    <row r="366" spans="1:7" ht="12.75" customHeight="1">
      <c r="A366" s="18">
        <v>25</v>
      </c>
      <c r="B366" s="212" t="s">
        <v>244</v>
      </c>
      <c r="C366" s="226">
        <v>55349175</v>
      </c>
      <c r="D366" s="226">
        <v>43081752</v>
      </c>
      <c r="E366" s="215">
        <f t="shared" si="15"/>
        <v>0.7783630379314597</v>
      </c>
      <c r="F366" s="149" t="s">
        <v>12</v>
      </c>
      <c r="G366" s="31"/>
    </row>
    <row r="367" spans="1:7" ht="12.75" customHeight="1">
      <c r="A367" s="18">
        <v>26</v>
      </c>
      <c r="B367" s="212" t="s">
        <v>245</v>
      </c>
      <c r="C367" s="226">
        <v>81236855</v>
      </c>
      <c r="D367" s="226">
        <v>60841712</v>
      </c>
      <c r="E367" s="215">
        <f t="shared" si="15"/>
        <v>0.7489422381011672</v>
      </c>
      <c r="F367" s="149"/>
      <c r="G367" s="31"/>
    </row>
    <row r="368" spans="1:7" ht="12.75" customHeight="1">
      <c r="A368" s="18">
        <v>27</v>
      </c>
      <c r="B368" s="212" t="s">
        <v>246</v>
      </c>
      <c r="C368" s="226">
        <v>96443385</v>
      </c>
      <c r="D368" s="226">
        <v>70550125</v>
      </c>
      <c r="E368" s="215">
        <f t="shared" si="15"/>
        <v>0.7315185484209207</v>
      </c>
      <c r="F368" s="149"/>
      <c r="G368" s="31"/>
    </row>
    <row r="369" spans="1:7" ht="12.75" customHeight="1">
      <c r="A369" s="18">
        <v>28</v>
      </c>
      <c r="B369" s="212" t="s">
        <v>247</v>
      </c>
      <c r="C369" s="226">
        <v>91182875</v>
      </c>
      <c r="D369" s="226">
        <v>71394570</v>
      </c>
      <c r="E369" s="215">
        <f t="shared" si="15"/>
        <v>0.7829822211681744</v>
      </c>
      <c r="F369" s="149"/>
      <c r="G369" s="31"/>
    </row>
    <row r="370" spans="1:7" ht="12.75" customHeight="1">
      <c r="A370" s="18">
        <v>29</v>
      </c>
      <c r="B370" s="212" t="s">
        <v>248</v>
      </c>
      <c r="C370" s="226">
        <v>59343900</v>
      </c>
      <c r="D370" s="226">
        <v>50459482</v>
      </c>
      <c r="E370" s="215">
        <f t="shared" si="15"/>
        <v>0.8502892799428416</v>
      </c>
      <c r="F370" s="149"/>
      <c r="G370" s="31"/>
    </row>
    <row r="371" spans="1:7" ht="12.75" customHeight="1">
      <c r="A371" s="18">
        <v>30</v>
      </c>
      <c r="B371" s="212" t="s">
        <v>249</v>
      </c>
      <c r="C371" s="226">
        <v>38644095</v>
      </c>
      <c r="D371" s="226">
        <v>32298864</v>
      </c>
      <c r="E371" s="215">
        <f t="shared" si="15"/>
        <v>0.8358033484805376</v>
      </c>
      <c r="F371" s="149"/>
      <c r="G371" s="31"/>
    </row>
    <row r="372" spans="1:7" ht="12.75" customHeight="1">
      <c r="A372" s="18">
        <v>31</v>
      </c>
      <c r="B372" s="212" t="s">
        <v>250</v>
      </c>
      <c r="C372" s="226">
        <v>18552870</v>
      </c>
      <c r="D372" s="226">
        <v>15771110</v>
      </c>
      <c r="E372" s="215">
        <f t="shared" si="15"/>
        <v>0.8500630899693686</v>
      </c>
      <c r="F372" s="149"/>
      <c r="G372" s="31"/>
    </row>
    <row r="373" spans="1:7" ht="12.75" customHeight="1">
      <c r="A373" s="18">
        <v>32</v>
      </c>
      <c r="B373" s="212" t="s">
        <v>251</v>
      </c>
      <c r="C373" s="226">
        <v>32927755</v>
      </c>
      <c r="D373" s="226">
        <v>18517763</v>
      </c>
      <c r="E373" s="215">
        <f t="shared" si="15"/>
        <v>0.5623755096574303</v>
      </c>
      <c r="F373" s="149"/>
      <c r="G373" s="31"/>
    </row>
    <row r="374" spans="1:8" ht="12.75" customHeight="1">
      <c r="A374" s="18">
        <v>33</v>
      </c>
      <c r="B374" s="212" t="s">
        <v>252</v>
      </c>
      <c r="C374" s="226">
        <v>65140355</v>
      </c>
      <c r="D374" s="226">
        <v>53312921</v>
      </c>
      <c r="E374" s="215">
        <f t="shared" si="15"/>
        <v>0.8184315390973844</v>
      </c>
      <c r="F374" s="149"/>
      <c r="G374" s="31"/>
      <c r="H374" s="10" t="s">
        <v>12</v>
      </c>
    </row>
    <row r="375" spans="1:7" ht="12.75" customHeight="1">
      <c r="A375" s="18">
        <v>34</v>
      </c>
      <c r="B375" s="212" t="s">
        <v>253</v>
      </c>
      <c r="C375" s="226">
        <v>55746320</v>
      </c>
      <c r="D375" s="226">
        <v>45356843</v>
      </c>
      <c r="E375" s="215">
        <f t="shared" si="15"/>
        <v>0.8136293660281073</v>
      </c>
      <c r="F375" s="149"/>
      <c r="G375" s="31" t="s">
        <v>12</v>
      </c>
    </row>
    <row r="376" spans="1:8" ht="12.75" customHeight="1">
      <c r="A376" s="18">
        <v>35</v>
      </c>
      <c r="B376" s="212" t="s">
        <v>254</v>
      </c>
      <c r="C376" s="226">
        <v>93338500</v>
      </c>
      <c r="D376" s="226">
        <v>71230454</v>
      </c>
      <c r="E376" s="215">
        <f t="shared" si="15"/>
        <v>0.7631411903983887</v>
      </c>
      <c r="F376" s="149"/>
      <c r="G376" s="31"/>
      <c r="H376" s="10" t="s">
        <v>12</v>
      </c>
    </row>
    <row r="377" spans="1:7" ht="12.75" customHeight="1">
      <c r="A377" s="18">
        <v>36</v>
      </c>
      <c r="B377" s="212" t="s">
        <v>255</v>
      </c>
      <c r="C377" s="226">
        <v>61221580</v>
      </c>
      <c r="D377" s="226">
        <v>41730348</v>
      </c>
      <c r="E377" s="215">
        <f t="shared" si="15"/>
        <v>0.6816280795105255</v>
      </c>
      <c r="F377" s="149"/>
      <c r="G377" s="31"/>
    </row>
    <row r="378" spans="1:7" ht="12.75" customHeight="1">
      <c r="A378" s="18">
        <v>37</v>
      </c>
      <c r="B378" s="212" t="s">
        <v>256</v>
      </c>
      <c r="C378" s="226">
        <v>66225705</v>
      </c>
      <c r="D378" s="226">
        <v>54305149</v>
      </c>
      <c r="E378" s="215">
        <f t="shared" si="15"/>
        <v>0.8200010705812796</v>
      </c>
      <c r="F378" s="149"/>
      <c r="G378" s="31"/>
    </row>
    <row r="379" spans="1:7" ht="12.75" customHeight="1">
      <c r="A379" s="18">
        <v>38</v>
      </c>
      <c r="B379" s="212" t="s">
        <v>257</v>
      </c>
      <c r="C379" s="226">
        <v>65968455</v>
      </c>
      <c r="D379" s="226">
        <v>56736449</v>
      </c>
      <c r="E379" s="215">
        <f t="shared" si="15"/>
        <v>0.8600542334969039</v>
      </c>
      <c r="F379" s="149"/>
      <c r="G379" s="31"/>
    </row>
    <row r="380" spans="1:7" ht="16.5" customHeight="1">
      <c r="A380" s="34"/>
      <c r="B380" s="1" t="s">
        <v>27</v>
      </c>
      <c r="C380" s="227">
        <v>3140233815</v>
      </c>
      <c r="D380" s="228">
        <v>2480302329</v>
      </c>
      <c r="E380" s="145">
        <f t="shared" si="15"/>
        <v>0.7898463856902325</v>
      </c>
      <c r="F380" s="42"/>
      <c r="G380" s="31"/>
    </row>
    <row r="381" spans="1:7" ht="16.5" customHeight="1">
      <c r="A381" s="40"/>
      <c r="B381" s="2"/>
      <c r="C381" s="149"/>
      <c r="D381" s="149"/>
      <c r="E381" s="150"/>
      <c r="F381" s="42"/>
      <c r="G381" s="31"/>
    </row>
    <row r="382" ht="15.75" customHeight="1">
      <c r="A382" s="9" t="s">
        <v>97</v>
      </c>
    </row>
    <row r="383" ht="14.25">
      <c r="A383" s="9"/>
    </row>
    <row r="384" ht="14.25">
      <c r="A384" s="9" t="s">
        <v>33</v>
      </c>
    </row>
    <row r="385" spans="1:7" ht="33.75" customHeight="1">
      <c r="A385" s="196" t="s">
        <v>20</v>
      </c>
      <c r="B385" s="196"/>
      <c r="C385" s="197" t="s">
        <v>34</v>
      </c>
      <c r="D385" s="197" t="s">
        <v>35</v>
      </c>
      <c r="E385" s="197" t="s">
        <v>6</v>
      </c>
      <c r="F385" s="197" t="s">
        <v>28</v>
      </c>
      <c r="G385" s="198"/>
    </row>
    <row r="386" spans="1:7" ht="16.5" customHeight="1">
      <c r="A386" s="196">
        <v>1</v>
      </c>
      <c r="B386" s="196">
        <v>2</v>
      </c>
      <c r="C386" s="197">
        <v>3</v>
      </c>
      <c r="D386" s="197">
        <v>4</v>
      </c>
      <c r="E386" s="197" t="s">
        <v>36</v>
      </c>
      <c r="F386" s="197">
        <v>6</v>
      </c>
      <c r="G386" s="198"/>
    </row>
    <row r="387" spans="1:7" ht="27" customHeight="1">
      <c r="A387" s="199">
        <v>1</v>
      </c>
      <c r="B387" s="200" t="s">
        <v>157</v>
      </c>
      <c r="C387" s="177">
        <v>12991.659999999998</v>
      </c>
      <c r="D387" s="177">
        <v>12991.659999999998</v>
      </c>
      <c r="E387" s="201">
        <f>D387-C387</f>
        <v>0</v>
      </c>
      <c r="F387" s="202">
        <v>0</v>
      </c>
      <c r="G387" s="198"/>
    </row>
    <row r="388" spans="1:8" ht="28.5">
      <c r="A388" s="199">
        <v>2</v>
      </c>
      <c r="B388" s="200" t="s">
        <v>158</v>
      </c>
      <c r="C388" s="177">
        <v>360415.13</v>
      </c>
      <c r="D388" s="177">
        <v>360415.13</v>
      </c>
      <c r="E388" s="201">
        <f>D388-C388</f>
        <v>0</v>
      </c>
      <c r="F388" s="203">
        <f>E388/C388</f>
        <v>0</v>
      </c>
      <c r="G388" s="198"/>
      <c r="H388" s="10" t="s">
        <v>12</v>
      </c>
    </row>
    <row r="389" spans="1:7" ht="28.5">
      <c r="A389" s="199">
        <v>3</v>
      </c>
      <c r="B389" s="200" t="s">
        <v>159</v>
      </c>
      <c r="C389" s="268">
        <v>309617.35744532046</v>
      </c>
      <c r="D389" s="268">
        <v>309617.35744532046</v>
      </c>
      <c r="E389" s="201">
        <f>D389-C389</f>
        <v>0</v>
      </c>
      <c r="F389" s="203">
        <f>E389/C389</f>
        <v>0</v>
      </c>
      <c r="G389" s="198" t="s">
        <v>12</v>
      </c>
    </row>
    <row r="390" ht="14.25">
      <c r="A390" s="54"/>
    </row>
    <row r="391" spans="1:7" ht="14.25">
      <c r="A391" s="9" t="s">
        <v>167</v>
      </c>
      <c r="B391" s="48"/>
      <c r="C391" s="58"/>
      <c r="D391" s="48"/>
      <c r="E391" s="48"/>
      <c r="F391" s="48"/>
      <c r="G391" s="48" t="s">
        <v>12</v>
      </c>
    </row>
    <row r="392" spans="1:8" ht="6" customHeight="1">
      <c r="A392" s="9"/>
      <c r="B392" s="48"/>
      <c r="C392" s="58"/>
      <c r="D392" s="48"/>
      <c r="E392" s="48"/>
      <c r="F392" s="48"/>
      <c r="G392" s="48"/>
      <c r="H392" s="10" t="s">
        <v>12</v>
      </c>
    </row>
    <row r="393" spans="1:5" ht="14.25">
      <c r="A393" s="48"/>
      <c r="B393" s="48"/>
      <c r="C393" s="48"/>
      <c r="D393" s="48"/>
      <c r="E393" s="59" t="s">
        <v>98</v>
      </c>
    </row>
    <row r="394" spans="1:8" ht="43.5" customHeight="1">
      <c r="A394" s="60" t="s">
        <v>37</v>
      </c>
      <c r="B394" s="60" t="s">
        <v>38</v>
      </c>
      <c r="C394" s="61" t="s">
        <v>174</v>
      </c>
      <c r="D394" s="62" t="s">
        <v>171</v>
      </c>
      <c r="E394" s="61" t="s">
        <v>170</v>
      </c>
      <c r="F394" s="271"/>
      <c r="G394" s="271"/>
      <c r="H394" s="198"/>
    </row>
    <row r="395" spans="1:8" ht="15.75" customHeight="1">
      <c r="A395" s="60">
        <v>1</v>
      </c>
      <c r="B395" s="60">
        <v>2</v>
      </c>
      <c r="C395" s="61">
        <v>3</v>
      </c>
      <c r="D395" s="62">
        <v>4</v>
      </c>
      <c r="E395" s="61">
        <v>5</v>
      </c>
      <c r="F395" s="271"/>
      <c r="G395" s="271"/>
      <c r="H395" s="198"/>
    </row>
    <row r="396" spans="1:8" ht="12.75" customHeight="1">
      <c r="A396" s="18">
        <v>1</v>
      </c>
      <c r="B396" s="212" t="s">
        <v>220</v>
      </c>
      <c r="C396" s="177">
        <v>14344.23</v>
      </c>
      <c r="D396" s="177">
        <v>516.72</v>
      </c>
      <c r="E396" s="154">
        <f aca="true" t="shared" si="16" ref="E396:E434">D396/C396</f>
        <v>0.03602284681715227</v>
      </c>
      <c r="F396" s="272"/>
      <c r="G396" s="273"/>
      <c r="H396" s="217"/>
    </row>
    <row r="397" spans="1:8" ht="12.75" customHeight="1">
      <c r="A397" s="18">
        <v>2</v>
      </c>
      <c r="B397" s="212" t="s">
        <v>221</v>
      </c>
      <c r="C397" s="177">
        <v>9503.619999999999</v>
      </c>
      <c r="D397" s="177">
        <v>342.63</v>
      </c>
      <c r="E397" s="154">
        <f t="shared" si="16"/>
        <v>0.03605257785980501</v>
      </c>
      <c r="F397" s="272"/>
      <c r="G397" s="273"/>
      <c r="H397" s="217"/>
    </row>
    <row r="398" spans="1:8" ht="12.75" customHeight="1">
      <c r="A398" s="18">
        <v>3</v>
      </c>
      <c r="B398" s="212" t="s">
        <v>222</v>
      </c>
      <c r="C398" s="177">
        <v>7887.889999999999</v>
      </c>
      <c r="D398" s="177">
        <v>283.94</v>
      </c>
      <c r="E398" s="154">
        <f t="shared" si="16"/>
        <v>0.035996952290156176</v>
      </c>
      <c r="F398" s="272"/>
      <c r="G398" s="273"/>
      <c r="H398" s="217"/>
    </row>
    <row r="399" spans="1:8" ht="12.75" customHeight="1">
      <c r="A399" s="18">
        <v>4</v>
      </c>
      <c r="B399" s="212" t="s">
        <v>223</v>
      </c>
      <c r="C399" s="177">
        <v>6282.3</v>
      </c>
      <c r="D399" s="177">
        <v>225.86</v>
      </c>
      <c r="E399" s="154">
        <f t="shared" si="16"/>
        <v>0.03595180109195677</v>
      </c>
      <c r="F399" s="272"/>
      <c r="G399" s="273"/>
      <c r="H399" s="217"/>
    </row>
    <row r="400" spans="1:8" ht="12.75" customHeight="1">
      <c r="A400" s="18">
        <v>5</v>
      </c>
      <c r="B400" s="212" t="s">
        <v>224</v>
      </c>
      <c r="C400" s="177">
        <v>10102.9</v>
      </c>
      <c r="D400" s="177">
        <v>363.37</v>
      </c>
      <c r="E400" s="154">
        <f t="shared" si="16"/>
        <v>0.03596690059289907</v>
      </c>
      <c r="F400" s="272"/>
      <c r="G400" s="273"/>
      <c r="H400" s="217"/>
    </row>
    <row r="401" spans="1:8" ht="12.75" customHeight="1">
      <c r="A401" s="18">
        <v>6</v>
      </c>
      <c r="B401" s="212" t="s">
        <v>225</v>
      </c>
      <c r="C401" s="177">
        <v>6348.570000000001</v>
      </c>
      <c r="D401" s="177">
        <v>228.24</v>
      </c>
      <c r="E401" s="154">
        <f t="shared" si="16"/>
        <v>0.03595140322938866</v>
      </c>
      <c r="F401" s="272"/>
      <c r="G401" s="273"/>
      <c r="H401" s="217"/>
    </row>
    <row r="402" spans="1:8" ht="12.75" customHeight="1">
      <c r="A402" s="18">
        <v>7</v>
      </c>
      <c r="B402" s="212" t="s">
        <v>226</v>
      </c>
      <c r="C402" s="177">
        <v>14010.150000000001</v>
      </c>
      <c r="D402" s="177">
        <v>505.53</v>
      </c>
      <c r="E402" s="154">
        <f t="shared" si="16"/>
        <v>0.03608312544833567</v>
      </c>
      <c r="F402" s="272"/>
      <c r="G402" s="273"/>
      <c r="H402" s="217"/>
    </row>
    <row r="403" spans="1:8" ht="12.75" customHeight="1">
      <c r="A403" s="18">
        <v>8</v>
      </c>
      <c r="B403" s="212" t="s">
        <v>227</v>
      </c>
      <c r="C403" s="177">
        <v>3262.89</v>
      </c>
      <c r="D403" s="177">
        <v>117.5</v>
      </c>
      <c r="E403" s="154">
        <f t="shared" si="16"/>
        <v>0.036011020904780734</v>
      </c>
      <c r="F403" s="272"/>
      <c r="G403" s="273"/>
      <c r="H403" s="217"/>
    </row>
    <row r="404" spans="1:8" ht="12.75" customHeight="1">
      <c r="A404" s="18">
        <v>9</v>
      </c>
      <c r="B404" s="212" t="s">
        <v>228</v>
      </c>
      <c r="C404" s="177">
        <v>2460.19</v>
      </c>
      <c r="D404" s="177">
        <v>88.58000000000001</v>
      </c>
      <c r="E404" s="154">
        <f t="shared" si="16"/>
        <v>0.03600534918034786</v>
      </c>
      <c r="F404" s="272"/>
      <c r="G404" s="273"/>
      <c r="H404" s="217"/>
    </row>
    <row r="405" spans="1:8" ht="12.75" customHeight="1">
      <c r="A405" s="18">
        <v>10</v>
      </c>
      <c r="B405" s="212" t="s">
        <v>229</v>
      </c>
      <c r="C405" s="177">
        <v>7007.33</v>
      </c>
      <c r="D405" s="177">
        <v>252.82</v>
      </c>
      <c r="E405" s="154">
        <f t="shared" si="16"/>
        <v>0.03607936261029522</v>
      </c>
      <c r="F405" s="272"/>
      <c r="G405" s="273"/>
      <c r="H405" s="217"/>
    </row>
    <row r="406" spans="1:8" ht="12.75" customHeight="1">
      <c r="A406" s="18">
        <v>11</v>
      </c>
      <c r="B406" s="212" t="s">
        <v>230</v>
      </c>
      <c r="C406" s="177">
        <v>10168.06</v>
      </c>
      <c r="D406" s="177">
        <v>365.51</v>
      </c>
      <c r="E406" s="154">
        <f t="shared" si="16"/>
        <v>0.03594687678868929</v>
      </c>
      <c r="F406" s="272"/>
      <c r="G406" s="273"/>
      <c r="H406" s="217"/>
    </row>
    <row r="407" spans="1:8" ht="12.75" customHeight="1">
      <c r="A407" s="18">
        <v>12</v>
      </c>
      <c r="B407" s="212" t="s">
        <v>231</v>
      </c>
      <c r="C407" s="177">
        <v>15725.02</v>
      </c>
      <c r="D407" s="177">
        <v>565.35</v>
      </c>
      <c r="E407" s="154">
        <f t="shared" si="16"/>
        <v>0.03595225952017867</v>
      </c>
      <c r="F407" s="272"/>
      <c r="G407" s="273"/>
      <c r="H407" s="217"/>
    </row>
    <row r="408" spans="1:8" ht="12.75" customHeight="1">
      <c r="A408" s="18">
        <v>13</v>
      </c>
      <c r="B408" s="212" t="s">
        <v>232</v>
      </c>
      <c r="C408" s="177">
        <v>10372.1</v>
      </c>
      <c r="D408" s="177">
        <v>372.66999999999996</v>
      </c>
      <c r="E408" s="154">
        <f t="shared" si="16"/>
        <v>0.03593004309638356</v>
      </c>
      <c r="F408" s="272"/>
      <c r="G408" s="273"/>
      <c r="H408" s="217"/>
    </row>
    <row r="409" spans="1:8" ht="12.75" customHeight="1">
      <c r="A409" s="18">
        <v>14</v>
      </c>
      <c r="B409" s="212" t="s">
        <v>233</v>
      </c>
      <c r="C409" s="177">
        <v>9441.26</v>
      </c>
      <c r="D409" s="177">
        <v>339.96000000000004</v>
      </c>
      <c r="E409" s="154">
        <f t="shared" si="16"/>
        <v>0.0360079057244478</v>
      </c>
      <c r="F409" s="272"/>
      <c r="G409" s="273"/>
      <c r="H409" s="217"/>
    </row>
    <row r="410" spans="1:8" ht="12.75" customHeight="1">
      <c r="A410" s="18">
        <v>15</v>
      </c>
      <c r="B410" s="212" t="s">
        <v>234</v>
      </c>
      <c r="C410" s="177">
        <v>17333.949999999997</v>
      </c>
      <c r="D410" s="177">
        <v>623.82</v>
      </c>
      <c r="E410" s="154">
        <f t="shared" si="16"/>
        <v>0.03598833503038835</v>
      </c>
      <c r="F410" s="272"/>
      <c r="G410" s="273"/>
      <c r="H410" s="217"/>
    </row>
    <row r="411" spans="1:8" ht="12.75" customHeight="1">
      <c r="A411" s="18">
        <v>16</v>
      </c>
      <c r="B411" s="212" t="s">
        <v>235</v>
      </c>
      <c r="C411" s="177">
        <v>13120.85</v>
      </c>
      <c r="D411" s="177">
        <v>472.62</v>
      </c>
      <c r="E411" s="154">
        <f t="shared" si="16"/>
        <v>0.03602053220637382</v>
      </c>
      <c r="F411" s="272"/>
      <c r="G411" s="273"/>
      <c r="H411" s="217"/>
    </row>
    <row r="412" spans="1:8" ht="12.75" customHeight="1">
      <c r="A412" s="18">
        <v>17</v>
      </c>
      <c r="B412" s="212" t="s">
        <v>236</v>
      </c>
      <c r="C412" s="177">
        <v>2542.11</v>
      </c>
      <c r="D412" s="177">
        <v>91.65</v>
      </c>
      <c r="E412" s="154">
        <f t="shared" si="16"/>
        <v>0.0360527278520599</v>
      </c>
      <c r="F412" s="272"/>
      <c r="G412" s="273"/>
      <c r="H412" s="217"/>
    </row>
    <row r="413" spans="1:8" ht="12.75" customHeight="1">
      <c r="A413" s="18">
        <v>18</v>
      </c>
      <c r="B413" s="212" t="s">
        <v>237</v>
      </c>
      <c r="C413" s="177">
        <v>9782.91</v>
      </c>
      <c r="D413" s="177">
        <v>352.38</v>
      </c>
      <c r="E413" s="154">
        <f t="shared" si="16"/>
        <v>0.03601995725198331</v>
      </c>
      <c r="F413" s="272"/>
      <c r="G413" s="273"/>
      <c r="H413" s="217"/>
    </row>
    <row r="414" spans="1:8" ht="12.75" customHeight="1">
      <c r="A414" s="18">
        <v>19</v>
      </c>
      <c r="B414" s="212" t="s">
        <v>238</v>
      </c>
      <c r="C414" s="177">
        <v>21026.43</v>
      </c>
      <c r="D414" s="177">
        <v>758.44</v>
      </c>
      <c r="E414" s="154">
        <f t="shared" si="16"/>
        <v>0.03607079280695772</v>
      </c>
      <c r="F414" s="272"/>
      <c r="G414" s="273"/>
      <c r="H414" s="217"/>
    </row>
    <row r="415" spans="1:8" ht="12.75" customHeight="1">
      <c r="A415" s="18">
        <v>20</v>
      </c>
      <c r="B415" s="212" t="s">
        <v>239</v>
      </c>
      <c r="C415" s="177">
        <v>15819.619999999999</v>
      </c>
      <c r="D415" s="177">
        <v>571.74</v>
      </c>
      <c r="E415" s="154">
        <f t="shared" si="16"/>
        <v>0.03614119681762268</v>
      </c>
      <c r="F415" s="272"/>
      <c r="G415" s="273"/>
      <c r="H415" s="217"/>
    </row>
    <row r="416" spans="1:8" ht="12.75" customHeight="1">
      <c r="A416" s="18">
        <v>21</v>
      </c>
      <c r="B416" s="212" t="s">
        <v>240</v>
      </c>
      <c r="C416" s="177">
        <v>13196.619999999999</v>
      </c>
      <c r="D416" s="177">
        <v>475.64</v>
      </c>
      <c r="E416" s="154">
        <f t="shared" si="16"/>
        <v>0.03604256241370897</v>
      </c>
      <c r="F416" s="272"/>
      <c r="G416" s="273"/>
      <c r="H416" s="217"/>
    </row>
    <row r="417" spans="1:8" ht="12.75" customHeight="1">
      <c r="A417" s="18">
        <v>22</v>
      </c>
      <c r="B417" s="212" t="s">
        <v>241</v>
      </c>
      <c r="C417" s="177">
        <v>16982.48</v>
      </c>
      <c r="D417" s="177">
        <v>612.17</v>
      </c>
      <c r="E417" s="154">
        <f t="shared" si="16"/>
        <v>0.03604714976846726</v>
      </c>
      <c r="F417" s="272"/>
      <c r="G417" s="273"/>
      <c r="H417" s="217"/>
    </row>
    <row r="418" spans="1:8" ht="12.75" customHeight="1">
      <c r="A418" s="18">
        <v>23</v>
      </c>
      <c r="B418" s="212" t="s">
        <v>242</v>
      </c>
      <c r="C418" s="177">
        <v>15147.57</v>
      </c>
      <c r="D418" s="177">
        <v>545.28</v>
      </c>
      <c r="E418" s="154">
        <f t="shared" si="16"/>
        <v>0.03599785312099564</v>
      </c>
      <c r="F418" s="272"/>
      <c r="G418" s="273"/>
      <c r="H418" s="217"/>
    </row>
    <row r="419" spans="1:8" ht="12.75" customHeight="1">
      <c r="A419" s="18">
        <v>24</v>
      </c>
      <c r="B419" s="212" t="s">
        <v>243</v>
      </c>
      <c r="C419" s="177">
        <v>9803.82</v>
      </c>
      <c r="D419" s="177">
        <v>354.65</v>
      </c>
      <c r="E419" s="154">
        <f t="shared" si="16"/>
        <v>0.03617467476963061</v>
      </c>
      <c r="F419" s="272"/>
      <c r="G419" s="273"/>
      <c r="H419" s="217"/>
    </row>
    <row r="420" spans="1:8" ht="12.75" customHeight="1">
      <c r="A420" s="18">
        <v>25</v>
      </c>
      <c r="B420" s="212" t="s">
        <v>244</v>
      </c>
      <c r="C420" s="177">
        <v>6088.8099999999995</v>
      </c>
      <c r="D420" s="177">
        <v>220.06</v>
      </c>
      <c r="E420" s="154">
        <f t="shared" si="16"/>
        <v>0.0361417091352826</v>
      </c>
      <c r="F420" s="272"/>
      <c r="G420" s="273"/>
      <c r="H420" s="217"/>
    </row>
    <row r="421" spans="1:8" ht="12.75" customHeight="1">
      <c r="A421" s="18">
        <v>26</v>
      </c>
      <c r="B421" s="212" t="s">
        <v>245</v>
      </c>
      <c r="C421" s="177">
        <v>8629.08</v>
      </c>
      <c r="D421" s="177">
        <v>312.87</v>
      </c>
      <c r="E421" s="154">
        <f t="shared" si="16"/>
        <v>0.0362576311727322</v>
      </c>
      <c r="F421" s="272"/>
      <c r="G421" s="273"/>
      <c r="H421" s="217"/>
    </row>
    <row r="422" spans="1:8" ht="12.75" customHeight="1">
      <c r="A422" s="18">
        <v>27</v>
      </c>
      <c r="B422" s="212" t="s">
        <v>246</v>
      </c>
      <c r="C422" s="177">
        <v>10067.07</v>
      </c>
      <c r="D422" s="177">
        <v>363.74</v>
      </c>
      <c r="E422" s="154">
        <f t="shared" si="16"/>
        <v>0.036131664923359036</v>
      </c>
      <c r="F422" s="272"/>
      <c r="G422" s="273"/>
      <c r="H422" s="217"/>
    </row>
    <row r="423" spans="1:8" ht="12.75" customHeight="1">
      <c r="A423" s="18">
        <v>28</v>
      </c>
      <c r="B423" s="212" t="s">
        <v>247</v>
      </c>
      <c r="C423" s="177">
        <v>10454.52</v>
      </c>
      <c r="D423" s="177">
        <v>376.74</v>
      </c>
      <c r="E423" s="154">
        <f t="shared" si="16"/>
        <v>0.03603608774003971</v>
      </c>
      <c r="F423" s="272"/>
      <c r="G423" s="273"/>
      <c r="H423" s="217"/>
    </row>
    <row r="424" spans="1:8" ht="12.75" customHeight="1">
      <c r="A424" s="18">
        <v>29</v>
      </c>
      <c r="B424" s="212" t="s">
        <v>248</v>
      </c>
      <c r="C424" s="177">
        <v>7414.290000000001</v>
      </c>
      <c r="D424" s="177">
        <v>267.12</v>
      </c>
      <c r="E424" s="154">
        <f t="shared" si="16"/>
        <v>0.036027724839465404</v>
      </c>
      <c r="F424" s="272"/>
      <c r="G424" s="273"/>
      <c r="H424" s="217"/>
    </row>
    <row r="425" spans="1:8" ht="12.75" customHeight="1">
      <c r="A425" s="18">
        <v>30</v>
      </c>
      <c r="B425" s="212" t="s">
        <v>249</v>
      </c>
      <c r="C425" s="177">
        <v>4826.71</v>
      </c>
      <c r="D425" s="177">
        <v>173.69</v>
      </c>
      <c r="E425" s="154">
        <f t="shared" si="16"/>
        <v>0.03598517416625403</v>
      </c>
      <c r="F425" s="272"/>
      <c r="G425" s="273"/>
      <c r="H425" s="217"/>
    </row>
    <row r="426" spans="1:8" ht="12.75" customHeight="1">
      <c r="A426" s="18">
        <v>31</v>
      </c>
      <c r="B426" s="212" t="s">
        <v>250</v>
      </c>
      <c r="C426" s="177">
        <v>2338.58</v>
      </c>
      <c r="D426" s="177">
        <v>84.32</v>
      </c>
      <c r="E426" s="154">
        <f t="shared" si="16"/>
        <v>0.03605606821233398</v>
      </c>
      <c r="F426" s="272"/>
      <c r="G426" s="273"/>
      <c r="H426" s="217"/>
    </row>
    <row r="427" spans="1:8" ht="12.75" customHeight="1">
      <c r="A427" s="18">
        <v>32</v>
      </c>
      <c r="B427" s="212" t="s">
        <v>251</v>
      </c>
      <c r="C427" s="177">
        <v>2504.48</v>
      </c>
      <c r="D427" s="177">
        <v>90.78</v>
      </c>
      <c r="E427" s="154">
        <f t="shared" si="16"/>
        <v>0.036247045294831665</v>
      </c>
      <c r="F427" s="272"/>
      <c r="G427" s="273"/>
      <c r="H427" s="217"/>
    </row>
    <row r="428" spans="1:8" ht="12.75" customHeight="1">
      <c r="A428" s="18">
        <v>33</v>
      </c>
      <c r="B428" s="212" t="s">
        <v>252</v>
      </c>
      <c r="C428" s="177">
        <v>7864.13</v>
      </c>
      <c r="D428" s="177">
        <v>283.79999999999995</v>
      </c>
      <c r="E428" s="154">
        <f t="shared" si="16"/>
        <v>0.036087908007624486</v>
      </c>
      <c r="F428" s="272"/>
      <c r="G428" s="273"/>
      <c r="H428" s="217"/>
    </row>
    <row r="429" spans="1:8" ht="12.75" customHeight="1">
      <c r="A429" s="18">
        <v>34</v>
      </c>
      <c r="B429" s="212" t="s">
        <v>253</v>
      </c>
      <c r="C429" s="177">
        <v>6602.09</v>
      </c>
      <c r="D429" s="177">
        <v>238.34000000000003</v>
      </c>
      <c r="E429" s="154">
        <f t="shared" si="16"/>
        <v>0.03610068932716761</v>
      </c>
      <c r="F429" s="272"/>
      <c r="G429" s="273"/>
      <c r="H429" s="217"/>
    </row>
    <row r="430" spans="1:8" ht="12.75" customHeight="1">
      <c r="A430" s="18">
        <v>35</v>
      </c>
      <c r="B430" s="212" t="s">
        <v>254</v>
      </c>
      <c r="C430" s="177">
        <v>10408.94</v>
      </c>
      <c r="D430" s="177">
        <v>374.5</v>
      </c>
      <c r="E430" s="154">
        <f t="shared" si="16"/>
        <v>0.03597868755127803</v>
      </c>
      <c r="F430" s="272"/>
      <c r="G430" s="273"/>
      <c r="H430" s="217"/>
    </row>
    <row r="431" spans="1:8" ht="12.75" customHeight="1">
      <c r="A431" s="18">
        <v>36</v>
      </c>
      <c r="B431" s="212" t="s">
        <v>255</v>
      </c>
      <c r="C431" s="177">
        <v>5848.5599999999995</v>
      </c>
      <c r="D431" s="177">
        <v>211.61</v>
      </c>
      <c r="E431" s="154">
        <f t="shared" si="16"/>
        <v>0.036181555801770016</v>
      </c>
      <c r="F431" s="272"/>
      <c r="G431" s="273"/>
      <c r="H431" s="217"/>
    </row>
    <row r="432" spans="1:8" ht="12.75" customHeight="1">
      <c r="A432" s="18">
        <v>37</v>
      </c>
      <c r="B432" s="212" t="s">
        <v>256</v>
      </c>
      <c r="C432" s="177">
        <v>7692.700000000001</v>
      </c>
      <c r="D432" s="177">
        <v>278.06</v>
      </c>
      <c r="E432" s="154">
        <f t="shared" si="16"/>
        <v>0.03614595655621563</v>
      </c>
      <c r="F432" s="272"/>
      <c r="G432" s="273"/>
      <c r="H432" s="217"/>
    </row>
    <row r="433" spans="1:8" ht="12.75" customHeight="1">
      <c r="A433" s="18">
        <v>38</v>
      </c>
      <c r="B433" s="212" t="s">
        <v>257</v>
      </c>
      <c r="C433" s="177">
        <v>8002.300000000001</v>
      </c>
      <c r="D433" s="177">
        <v>288.96</v>
      </c>
      <c r="E433" s="154">
        <f t="shared" si="16"/>
        <v>0.03610961848468565</v>
      </c>
      <c r="F433" s="272"/>
      <c r="G433" s="273"/>
      <c r="H433" s="217"/>
    </row>
    <row r="434" spans="1:8" ht="12.75" customHeight="1">
      <c r="A434" s="34"/>
      <c r="B434" s="1" t="s">
        <v>27</v>
      </c>
      <c r="C434" s="178">
        <v>360415.13</v>
      </c>
      <c r="D434" s="178">
        <v>12991.659999999998</v>
      </c>
      <c r="E434" s="153">
        <f t="shared" si="16"/>
        <v>0.03604637796421032</v>
      </c>
      <c r="F434" s="272"/>
      <c r="G434" s="273"/>
      <c r="H434" s="217"/>
    </row>
    <row r="435" spans="1:8" ht="14.25">
      <c r="A435" s="40"/>
      <c r="B435" s="2"/>
      <c r="C435" s="65"/>
      <c r="D435" s="26"/>
      <c r="E435" s="66"/>
      <c r="F435" s="274"/>
      <c r="G435" s="275"/>
      <c r="H435" s="274"/>
    </row>
    <row r="436" spans="1:8" ht="14.25">
      <c r="A436" s="40"/>
      <c r="B436" s="2"/>
      <c r="C436" s="65"/>
      <c r="D436" s="26"/>
      <c r="E436" s="66"/>
      <c r="F436" s="26"/>
      <c r="G436" s="65"/>
      <c r="H436" s="26"/>
    </row>
    <row r="437" spans="1:7" ht="14.25">
      <c r="A437" s="9" t="s">
        <v>168</v>
      </c>
      <c r="B437" s="48"/>
      <c r="C437" s="58"/>
      <c r="D437" s="48"/>
      <c r="E437" s="48"/>
      <c r="F437" s="48"/>
      <c r="G437" s="48"/>
    </row>
    <row r="438" spans="1:5" ht="14.25">
      <c r="A438" s="48"/>
      <c r="B438" s="48"/>
      <c r="C438" s="48"/>
      <c r="D438" s="48"/>
      <c r="E438" s="59" t="s">
        <v>98</v>
      </c>
    </row>
    <row r="439" spans="1:7" ht="52.5" customHeight="1">
      <c r="A439" s="60" t="s">
        <v>37</v>
      </c>
      <c r="B439" s="60" t="s">
        <v>38</v>
      </c>
      <c r="C439" s="61" t="s">
        <v>174</v>
      </c>
      <c r="D439" s="62" t="s">
        <v>160</v>
      </c>
      <c r="E439" s="61" t="s">
        <v>169</v>
      </c>
      <c r="F439" s="63"/>
      <c r="G439" s="64"/>
    </row>
    <row r="440" spans="1:7" ht="12.75" customHeight="1">
      <c r="A440" s="60">
        <v>1</v>
      </c>
      <c r="B440" s="60">
        <v>2</v>
      </c>
      <c r="C440" s="61">
        <v>3</v>
      </c>
      <c r="D440" s="62">
        <v>4</v>
      </c>
      <c r="E440" s="61">
        <v>5</v>
      </c>
      <c r="F440" s="63"/>
      <c r="G440" s="64"/>
    </row>
    <row r="441" spans="1:7" ht="12.75" customHeight="1">
      <c r="A441" s="18">
        <v>1</v>
      </c>
      <c r="B441" s="212" t="s">
        <v>220</v>
      </c>
      <c r="C441" s="177">
        <v>14344.23</v>
      </c>
      <c r="D441" s="151">
        <v>1414.1494819123564</v>
      </c>
      <c r="E441" s="155">
        <f aca="true" t="shared" si="17" ref="E441:E479">D441/C441</f>
        <v>0.09858664298553191</v>
      </c>
      <c r="F441" s="149"/>
      <c r="G441" s="31"/>
    </row>
    <row r="442" spans="1:7" ht="12.75" customHeight="1">
      <c r="A442" s="18">
        <v>2</v>
      </c>
      <c r="B442" s="212" t="s">
        <v>221</v>
      </c>
      <c r="C442" s="177">
        <v>9503.619999999999</v>
      </c>
      <c r="D442" s="151">
        <v>939.6243598818473</v>
      </c>
      <c r="E442" s="155">
        <f t="shared" si="17"/>
        <v>0.0988701526241419</v>
      </c>
      <c r="F442" s="149"/>
      <c r="G442" s="31"/>
    </row>
    <row r="443" spans="1:7" ht="12.75" customHeight="1">
      <c r="A443" s="18">
        <v>3</v>
      </c>
      <c r="B443" s="212" t="s">
        <v>222</v>
      </c>
      <c r="C443" s="177">
        <v>7887.889999999999</v>
      </c>
      <c r="D443" s="151">
        <v>775.5882219238761</v>
      </c>
      <c r="E443" s="155">
        <f t="shared" si="17"/>
        <v>0.09832645002958663</v>
      </c>
      <c r="F443" s="149"/>
      <c r="G443" s="31"/>
    </row>
    <row r="444" spans="1:7" ht="12.75" customHeight="1">
      <c r="A444" s="18">
        <v>4</v>
      </c>
      <c r="B444" s="212" t="s">
        <v>223</v>
      </c>
      <c r="C444" s="177">
        <v>6282.3</v>
      </c>
      <c r="D444" s="151">
        <v>615.0778501803056</v>
      </c>
      <c r="E444" s="155">
        <f t="shared" si="17"/>
        <v>0.09790647536416688</v>
      </c>
      <c r="F444" s="149"/>
      <c r="G444" s="31"/>
    </row>
    <row r="445" spans="1:7" ht="12.75" customHeight="1">
      <c r="A445" s="18">
        <v>5</v>
      </c>
      <c r="B445" s="212" t="s">
        <v>224</v>
      </c>
      <c r="C445" s="177">
        <v>10102.9</v>
      </c>
      <c r="D445" s="151">
        <v>990.4996484508883</v>
      </c>
      <c r="E445" s="155">
        <f t="shared" si="17"/>
        <v>0.09804112170276737</v>
      </c>
      <c r="F445" s="149"/>
      <c r="G445" s="31"/>
    </row>
    <row r="446" spans="1:7" ht="12.75" customHeight="1">
      <c r="A446" s="18">
        <v>6</v>
      </c>
      <c r="B446" s="212" t="s">
        <v>225</v>
      </c>
      <c r="C446" s="177">
        <v>6348.570000000001</v>
      </c>
      <c r="D446" s="151">
        <v>621.4973935744538</v>
      </c>
      <c r="E446" s="155">
        <f t="shared" si="17"/>
        <v>0.09789565107960592</v>
      </c>
      <c r="F446" s="149"/>
      <c r="G446" s="31"/>
    </row>
    <row r="447" spans="1:7" ht="12.75" customHeight="1">
      <c r="A447" s="18">
        <v>7</v>
      </c>
      <c r="B447" s="212" t="s">
        <v>226</v>
      </c>
      <c r="C447" s="177">
        <v>14010.150000000001</v>
      </c>
      <c r="D447" s="151">
        <v>1389.3396684133477</v>
      </c>
      <c r="E447" s="155">
        <f t="shared" si="17"/>
        <v>0.09916665192116769</v>
      </c>
      <c r="F447" s="149"/>
      <c r="G447" s="31"/>
    </row>
    <row r="448" spans="1:7" ht="12.75" customHeight="1">
      <c r="A448" s="18">
        <v>8</v>
      </c>
      <c r="B448" s="212" t="s">
        <v>227</v>
      </c>
      <c r="C448" s="177">
        <v>3262.89</v>
      </c>
      <c r="D448" s="151">
        <v>321.3045561207416</v>
      </c>
      <c r="E448" s="155">
        <f t="shared" si="17"/>
        <v>0.09847238372140699</v>
      </c>
      <c r="F448" s="149"/>
      <c r="G448" s="31"/>
    </row>
    <row r="449" spans="1:7" ht="12.75" customHeight="1">
      <c r="A449" s="18">
        <v>9</v>
      </c>
      <c r="B449" s="212" t="s">
        <v>228</v>
      </c>
      <c r="C449" s="177">
        <v>2460.19</v>
      </c>
      <c r="D449" s="151">
        <v>242.16450858587132</v>
      </c>
      <c r="E449" s="155">
        <f t="shared" si="17"/>
        <v>0.09843325458028498</v>
      </c>
      <c r="F449" s="149"/>
      <c r="G449" s="31"/>
    </row>
    <row r="450" spans="1:7" ht="12.75" customHeight="1">
      <c r="A450" s="18">
        <v>10</v>
      </c>
      <c r="B450" s="212" t="s">
        <v>229</v>
      </c>
      <c r="C450" s="177">
        <v>7007.33</v>
      </c>
      <c r="D450" s="151">
        <v>694.648093383576</v>
      </c>
      <c r="E450" s="155">
        <f t="shared" si="17"/>
        <v>0.09913163692641505</v>
      </c>
      <c r="F450" s="149"/>
      <c r="G450" s="31"/>
    </row>
    <row r="451" spans="1:7" ht="12.75" customHeight="1">
      <c r="A451" s="18">
        <v>11</v>
      </c>
      <c r="B451" s="212" t="s">
        <v>230</v>
      </c>
      <c r="C451" s="177">
        <v>10168.06</v>
      </c>
      <c r="D451" s="151">
        <v>994.9695848049732</v>
      </c>
      <c r="E451" s="155">
        <f t="shared" si="17"/>
        <v>0.09785245020239586</v>
      </c>
      <c r="F451" s="149"/>
      <c r="G451" s="31"/>
    </row>
    <row r="452" spans="1:7" ht="12.75" customHeight="1">
      <c r="A452" s="18">
        <v>12</v>
      </c>
      <c r="B452" s="212" t="s">
        <v>231</v>
      </c>
      <c r="C452" s="177">
        <v>15725.02</v>
      </c>
      <c r="D452" s="151">
        <v>1539.5247796482645</v>
      </c>
      <c r="E452" s="155">
        <f t="shared" si="17"/>
        <v>0.09790288213612856</v>
      </c>
      <c r="F452" s="149"/>
      <c r="G452" s="31"/>
    </row>
    <row r="453" spans="1:7" ht="12.75" customHeight="1">
      <c r="A453" s="18">
        <v>13</v>
      </c>
      <c r="B453" s="212" t="s">
        <v>232</v>
      </c>
      <c r="C453" s="177">
        <v>10372.1</v>
      </c>
      <c r="D453" s="151">
        <v>1013.2808110572305</v>
      </c>
      <c r="E453" s="155">
        <f t="shared" si="17"/>
        <v>0.09769292728157562</v>
      </c>
      <c r="F453" s="149"/>
      <c r="G453" s="31"/>
    </row>
    <row r="454" spans="1:7" ht="12.75" customHeight="1">
      <c r="A454" s="18">
        <v>14</v>
      </c>
      <c r="B454" s="212" t="s">
        <v>233</v>
      </c>
      <c r="C454" s="177">
        <v>9441.26</v>
      </c>
      <c r="D454" s="151">
        <v>929.3885640481121</v>
      </c>
      <c r="E454" s="155">
        <f t="shared" si="17"/>
        <v>0.0984390392858699</v>
      </c>
      <c r="F454" s="149"/>
      <c r="G454" s="31"/>
    </row>
    <row r="455" spans="1:7" ht="12.75" customHeight="1">
      <c r="A455" s="18">
        <v>15</v>
      </c>
      <c r="B455" s="212" t="s">
        <v>234</v>
      </c>
      <c r="C455" s="177">
        <v>17333.949999999997</v>
      </c>
      <c r="D455" s="151">
        <v>1703.1337384514682</v>
      </c>
      <c r="E455" s="155">
        <f t="shared" si="17"/>
        <v>0.09825422009706203</v>
      </c>
      <c r="F455" s="149"/>
      <c r="G455" s="31"/>
    </row>
    <row r="456" spans="1:7" ht="12.75" customHeight="1">
      <c r="A456" s="18">
        <v>16</v>
      </c>
      <c r="B456" s="212" t="s">
        <v>235</v>
      </c>
      <c r="C456" s="177">
        <v>13120.85</v>
      </c>
      <c r="D456" s="151">
        <v>1293.2293607856964</v>
      </c>
      <c r="E456" s="155">
        <f t="shared" si="17"/>
        <v>0.09856292548010963</v>
      </c>
      <c r="F456" s="149"/>
      <c r="G456" s="31"/>
    </row>
    <row r="457" spans="1:7" ht="12.75" customHeight="1">
      <c r="A457" s="18">
        <v>17</v>
      </c>
      <c r="B457" s="212" t="s">
        <v>236</v>
      </c>
      <c r="C457" s="177">
        <v>2542.11</v>
      </c>
      <c r="D457" s="151">
        <v>251.33909720532642</v>
      </c>
      <c r="E457" s="155">
        <f t="shared" si="17"/>
        <v>0.09887026808648186</v>
      </c>
      <c r="F457" s="149"/>
      <c r="G457" s="31"/>
    </row>
    <row r="458" spans="1:7" ht="12.75" customHeight="1">
      <c r="A458" s="18">
        <v>18</v>
      </c>
      <c r="B458" s="212" t="s">
        <v>237</v>
      </c>
      <c r="C458" s="177">
        <v>9782.91</v>
      </c>
      <c r="D458" s="151">
        <v>964.14834002915</v>
      </c>
      <c r="E458" s="155">
        <f t="shared" si="17"/>
        <v>0.09855435039565426</v>
      </c>
      <c r="F458" s="149"/>
      <c r="G458" s="31"/>
    </row>
    <row r="459" spans="1:7" ht="12.75" customHeight="1">
      <c r="A459" s="18">
        <v>19</v>
      </c>
      <c r="B459" s="212" t="s">
        <v>238</v>
      </c>
      <c r="C459" s="177">
        <v>21026.43</v>
      </c>
      <c r="D459" s="151">
        <v>2082.5913552810052</v>
      </c>
      <c r="E459" s="155">
        <f t="shared" si="17"/>
        <v>0.09904635999934393</v>
      </c>
      <c r="F459" s="149"/>
      <c r="G459" s="31"/>
    </row>
    <row r="460" spans="1:7" ht="12.75" customHeight="1">
      <c r="A460" s="18">
        <v>20</v>
      </c>
      <c r="B460" s="212" t="s">
        <v>239</v>
      </c>
      <c r="C460" s="177">
        <v>15819.619999999999</v>
      </c>
      <c r="D460" s="151">
        <v>1577.6711435992293</v>
      </c>
      <c r="E460" s="155">
        <f t="shared" si="17"/>
        <v>0.09972876362385628</v>
      </c>
      <c r="F460" s="149"/>
      <c r="G460" s="31" t="s">
        <v>12</v>
      </c>
    </row>
    <row r="461" spans="1:7" ht="12.75" customHeight="1">
      <c r="A461" s="18">
        <v>21</v>
      </c>
      <c r="B461" s="212" t="s">
        <v>240</v>
      </c>
      <c r="C461" s="177">
        <v>13196.619999999999</v>
      </c>
      <c r="D461" s="151">
        <v>1303.5458109644796</v>
      </c>
      <c r="E461" s="155">
        <f t="shared" si="17"/>
        <v>0.09877876387775655</v>
      </c>
      <c r="F461" s="149"/>
      <c r="G461" s="31"/>
    </row>
    <row r="462" spans="1:7" ht="12.75" customHeight="1">
      <c r="A462" s="18">
        <v>22</v>
      </c>
      <c r="B462" s="212" t="s">
        <v>241</v>
      </c>
      <c r="C462" s="177">
        <v>16982.48</v>
      </c>
      <c r="D462" s="151">
        <v>1678.2643853358213</v>
      </c>
      <c r="E462" s="155">
        <f t="shared" si="17"/>
        <v>0.09882328054181848</v>
      </c>
      <c r="F462" s="149"/>
      <c r="G462" s="31"/>
    </row>
    <row r="463" spans="1:7" ht="12.75" customHeight="1">
      <c r="A463" s="18">
        <v>23</v>
      </c>
      <c r="B463" s="212" t="s">
        <v>242</v>
      </c>
      <c r="C463" s="177">
        <v>15147.57</v>
      </c>
      <c r="D463" s="151">
        <v>1489.6466295167165</v>
      </c>
      <c r="E463" s="155">
        <f t="shared" si="17"/>
        <v>0.09834228391198829</v>
      </c>
      <c r="F463" s="149"/>
      <c r="G463" s="31"/>
    </row>
    <row r="464" spans="1:7" ht="12.75" customHeight="1">
      <c r="A464" s="18">
        <v>24</v>
      </c>
      <c r="B464" s="212" t="s">
        <v>243</v>
      </c>
      <c r="C464" s="177">
        <v>9803.82</v>
      </c>
      <c r="D464" s="151">
        <v>980.8996461681877</v>
      </c>
      <c r="E464" s="155">
        <f t="shared" si="17"/>
        <v>0.10005280045616788</v>
      </c>
      <c r="F464" s="149"/>
      <c r="G464" s="31"/>
    </row>
    <row r="465" spans="1:7" ht="12.75" customHeight="1">
      <c r="A465" s="18">
        <v>25</v>
      </c>
      <c r="B465" s="212" t="s">
        <v>244</v>
      </c>
      <c r="C465" s="177">
        <v>6088.8099999999995</v>
      </c>
      <c r="D465" s="151">
        <v>607.257048533897</v>
      </c>
      <c r="E465" s="155">
        <f t="shared" si="17"/>
        <v>0.09973328918686854</v>
      </c>
      <c r="F465" s="149"/>
      <c r="G465" s="31"/>
    </row>
    <row r="466" spans="1:7" ht="12.75" customHeight="1">
      <c r="A466" s="18">
        <v>26</v>
      </c>
      <c r="B466" s="212" t="s">
        <v>245</v>
      </c>
      <c r="C466" s="177">
        <v>8629.08</v>
      </c>
      <c r="D466" s="151">
        <v>870.320981575805</v>
      </c>
      <c r="E466" s="155">
        <f t="shared" si="17"/>
        <v>0.10085906974738965</v>
      </c>
      <c r="F466" s="149"/>
      <c r="G466" s="31"/>
    </row>
    <row r="467" spans="1:7" ht="12.75" customHeight="1">
      <c r="A467" s="18">
        <v>27</v>
      </c>
      <c r="B467" s="212" t="s">
        <v>246</v>
      </c>
      <c r="C467" s="177">
        <v>10067.07</v>
      </c>
      <c r="D467" s="151">
        <v>1003.0964771886779</v>
      </c>
      <c r="E467" s="155">
        <f t="shared" si="17"/>
        <v>0.09964135316320219</v>
      </c>
      <c r="F467" s="149"/>
      <c r="G467" s="31"/>
    </row>
    <row r="468" spans="1:7" ht="12.75" customHeight="1">
      <c r="A468" s="18">
        <v>28</v>
      </c>
      <c r="B468" s="212" t="s">
        <v>247</v>
      </c>
      <c r="C468" s="177">
        <v>10454.52</v>
      </c>
      <c r="D468" s="151">
        <v>1031.9970461762937</v>
      </c>
      <c r="E468" s="155">
        <f t="shared" si="17"/>
        <v>0.09871300128330078</v>
      </c>
      <c r="F468" s="149"/>
      <c r="G468" s="31"/>
    </row>
    <row r="469" spans="1:7" ht="12.75" customHeight="1">
      <c r="A469" s="18">
        <v>29</v>
      </c>
      <c r="B469" s="212" t="s">
        <v>248</v>
      </c>
      <c r="C469" s="177">
        <v>7414.290000000001</v>
      </c>
      <c r="D469" s="151">
        <v>731.2729371512628</v>
      </c>
      <c r="E469" s="155">
        <f t="shared" si="17"/>
        <v>0.09863020426113124</v>
      </c>
      <c r="F469" s="149"/>
      <c r="G469" s="31"/>
    </row>
    <row r="470" spans="1:7" ht="12.75" customHeight="1">
      <c r="A470" s="18">
        <v>30</v>
      </c>
      <c r="B470" s="212" t="s">
        <v>249</v>
      </c>
      <c r="C470" s="177">
        <v>4826.71</v>
      </c>
      <c r="D470" s="151">
        <v>474.03956607000555</v>
      </c>
      <c r="E470" s="155">
        <f t="shared" si="17"/>
        <v>0.09821173554450248</v>
      </c>
      <c r="F470" s="149"/>
      <c r="G470" s="31"/>
    </row>
    <row r="471" spans="1:7" ht="12.75" customHeight="1">
      <c r="A471" s="18">
        <v>31</v>
      </c>
      <c r="B471" s="212" t="s">
        <v>250</v>
      </c>
      <c r="C471" s="177">
        <v>2338.58</v>
      </c>
      <c r="D471" s="151">
        <v>231.30742629465874</v>
      </c>
      <c r="E471" s="155">
        <f t="shared" si="17"/>
        <v>0.09890934938922712</v>
      </c>
      <c r="F471" s="149"/>
      <c r="G471" s="31"/>
    </row>
    <row r="472" spans="1:7" ht="12.75" customHeight="1">
      <c r="A472" s="18">
        <v>32</v>
      </c>
      <c r="B472" s="212" t="s">
        <v>251</v>
      </c>
      <c r="C472" s="177">
        <v>2504.48</v>
      </c>
      <c r="D472" s="151">
        <v>249.59929290080072</v>
      </c>
      <c r="E472" s="155">
        <f t="shared" si="17"/>
        <v>0.09966112442535006</v>
      </c>
      <c r="F472" s="149"/>
      <c r="G472" s="31"/>
    </row>
    <row r="473" spans="1:7" ht="12.75" customHeight="1">
      <c r="A473" s="18">
        <v>33</v>
      </c>
      <c r="B473" s="212" t="s">
        <v>252</v>
      </c>
      <c r="C473" s="177">
        <v>7864.13</v>
      </c>
      <c r="D473" s="151">
        <v>780.3049971735563</v>
      </c>
      <c r="E473" s="155">
        <f t="shared" si="17"/>
        <v>0.0992233085126462</v>
      </c>
      <c r="F473" s="149"/>
      <c r="G473" s="31"/>
    </row>
    <row r="474" spans="1:7" ht="12.75" customHeight="1">
      <c r="A474" s="18">
        <v>34</v>
      </c>
      <c r="B474" s="212" t="s">
        <v>253</v>
      </c>
      <c r="C474" s="177">
        <v>6602.09</v>
      </c>
      <c r="D474" s="151">
        <v>655.8634257913295</v>
      </c>
      <c r="E474" s="155">
        <f t="shared" si="17"/>
        <v>0.09934178809912157</v>
      </c>
      <c r="F474" s="149"/>
      <c r="G474" s="31"/>
    </row>
    <row r="475" spans="1:7" ht="12.75" customHeight="1">
      <c r="A475" s="18">
        <v>35</v>
      </c>
      <c r="B475" s="212" t="s">
        <v>254</v>
      </c>
      <c r="C475" s="177">
        <v>10408.94</v>
      </c>
      <c r="D475" s="151">
        <v>1023.8759116222059</v>
      </c>
      <c r="E475" s="155">
        <f t="shared" si="17"/>
        <v>0.09836505077579522</v>
      </c>
      <c r="F475" s="149"/>
      <c r="G475" s="31" t="s">
        <v>12</v>
      </c>
    </row>
    <row r="476" spans="1:7" ht="12.75" customHeight="1">
      <c r="A476" s="18">
        <v>36</v>
      </c>
      <c r="B476" s="212" t="s">
        <v>255</v>
      </c>
      <c r="C476" s="177">
        <v>5848.5599999999995</v>
      </c>
      <c r="D476" s="151">
        <v>585.5699229856932</v>
      </c>
      <c r="E476" s="155">
        <f t="shared" si="17"/>
        <v>0.10012206816476077</v>
      </c>
      <c r="F476" s="149"/>
      <c r="G476" s="31"/>
    </row>
    <row r="477" spans="1:7" ht="12.75" customHeight="1">
      <c r="A477" s="18">
        <v>37</v>
      </c>
      <c r="B477" s="212" t="s">
        <v>256</v>
      </c>
      <c r="C477" s="177">
        <v>7692.700000000001</v>
      </c>
      <c r="D477" s="151">
        <v>767.3295476796229</v>
      </c>
      <c r="E477" s="155">
        <f t="shared" si="17"/>
        <v>0.09974775406289377</v>
      </c>
      <c r="F477" s="149"/>
      <c r="G477" s="31"/>
    </row>
    <row r="478" spans="1:7" ht="12.75" customHeight="1">
      <c r="A478" s="18">
        <v>38</v>
      </c>
      <c r="B478" s="212" t="s">
        <v>257</v>
      </c>
      <c r="C478" s="177">
        <v>8002.300000000001</v>
      </c>
      <c r="D478" s="151">
        <v>796.2655658044414</v>
      </c>
      <c r="E478" s="155">
        <f t="shared" si="17"/>
        <v>0.09950458815646018</v>
      </c>
      <c r="F478" s="149"/>
      <c r="G478" s="31" t="s">
        <v>12</v>
      </c>
    </row>
    <row r="479" spans="1:7" ht="12.75" customHeight="1">
      <c r="A479" s="34"/>
      <c r="B479" s="1" t="s">
        <v>27</v>
      </c>
      <c r="C479" s="178">
        <v>360415.13</v>
      </c>
      <c r="D479" s="152">
        <v>35613.62717627121</v>
      </c>
      <c r="E479" s="156">
        <f t="shared" si="17"/>
        <v>0.09881279727704886</v>
      </c>
      <c r="F479" s="42"/>
      <c r="G479" s="31" t="s">
        <v>12</v>
      </c>
    </row>
    <row r="480" ht="13.5" customHeight="1">
      <c r="A480" s="9" t="s">
        <v>40</v>
      </c>
    </row>
    <row r="481" spans="1:5" ht="13.5" customHeight="1">
      <c r="A481" s="9"/>
      <c r="E481" s="67" t="s">
        <v>41</v>
      </c>
    </row>
    <row r="482" spans="1:6" ht="29.25" customHeight="1">
      <c r="A482" s="49" t="s">
        <v>39</v>
      </c>
      <c r="B482" s="49" t="s">
        <v>161</v>
      </c>
      <c r="C482" s="49" t="s">
        <v>162</v>
      </c>
      <c r="D482" s="68" t="s">
        <v>42</v>
      </c>
      <c r="E482" s="49" t="s">
        <v>43</v>
      </c>
      <c r="F482" s="280"/>
    </row>
    <row r="483" spans="1:6" ht="15.75" customHeight="1">
      <c r="A483" s="69">
        <f>C528</f>
        <v>360415.13</v>
      </c>
      <c r="B483" s="70">
        <f>D434</f>
        <v>12991.659999999998</v>
      </c>
      <c r="C483" s="69">
        <f>E528</f>
        <v>309617.35744532046</v>
      </c>
      <c r="D483" s="69">
        <f>B483+C483</f>
        <v>322609.01744532044</v>
      </c>
      <c r="E483" s="71">
        <f>D483/A483</f>
        <v>0.895103980360981</v>
      </c>
      <c r="F483" s="56"/>
    </row>
    <row r="484" spans="1:8" ht="13.5" customHeight="1">
      <c r="A484" s="72" t="s">
        <v>163</v>
      </c>
      <c r="B484" s="73"/>
      <c r="C484" s="74"/>
      <c r="D484" s="74"/>
      <c r="E484" s="75"/>
      <c r="F484" s="76"/>
      <c r="G484" s="77"/>
      <c r="H484" s="10" t="s">
        <v>12</v>
      </c>
    </row>
    <row r="485" ht="13.5" customHeight="1"/>
    <row r="486" spans="1:8" ht="13.5" customHeight="1">
      <c r="A486" s="9" t="s">
        <v>164</v>
      </c>
      <c r="H486" s="10" t="s">
        <v>12</v>
      </c>
    </row>
    <row r="487" ht="13.5" customHeight="1">
      <c r="G487" s="67" t="s">
        <v>41</v>
      </c>
    </row>
    <row r="488" spans="1:7" ht="30" customHeight="1">
      <c r="A488" s="78" t="s">
        <v>20</v>
      </c>
      <c r="B488" s="78" t="s">
        <v>31</v>
      </c>
      <c r="C488" s="78" t="s">
        <v>39</v>
      </c>
      <c r="D488" s="79" t="s">
        <v>172</v>
      </c>
      <c r="E488" s="79" t="s">
        <v>44</v>
      </c>
      <c r="F488" s="78" t="s">
        <v>42</v>
      </c>
      <c r="G488" s="78" t="s">
        <v>43</v>
      </c>
    </row>
    <row r="489" spans="1:7" ht="14.25" customHeight="1">
      <c r="A489" s="78">
        <v>1</v>
      </c>
      <c r="B489" s="78">
        <v>2</v>
      </c>
      <c r="C489" s="78">
        <v>3</v>
      </c>
      <c r="D489" s="79">
        <v>4</v>
      </c>
      <c r="E489" s="79">
        <v>5</v>
      </c>
      <c r="F489" s="78">
        <v>6</v>
      </c>
      <c r="G489" s="30">
        <v>7</v>
      </c>
    </row>
    <row r="490" spans="1:7" ht="12.75" customHeight="1">
      <c r="A490" s="18">
        <v>1</v>
      </c>
      <c r="B490" s="212" t="s">
        <v>220</v>
      </c>
      <c r="C490" s="177">
        <v>14344.23</v>
      </c>
      <c r="D490" s="177">
        <v>516.72</v>
      </c>
      <c r="E490" s="151">
        <v>12331.494106385584</v>
      </c>
      <c r="F490" s="167">
        <f aca="true" t="shared" si="18" ref="F490:F528">D490+E490</f>
        <v>12848.214106385583</v>
      </c>
      <c r="G490" s="35">
        <f aca="true" t="shared" si="19" ref="G490:G528">F490/C490</f>
        <v>0.8957060857491538</v>
      </c>
    </row>
    <row r="491" spans="1:7" ht="12.75" customHeight="1">
      <c r="A491" s="18">
        <v>2</v>
      </c>
      <c r="B491" s="212" t="s">
        <v>221</v>
      </c>
      <c r="C491" s="177">
        <v>9503.619999999999</v>
      </c>
      <c r="D491" s="177">
        <v>342.63</v>
      </c>
      <c r="E491" s="151">
        <v>8162.653943687064</v>
      </c>
      <c r="F491" s="167">
        <f t="shared" si="18"/>
        <v>8505.283943687064</v>
      </c>
      <c r="G491" s="35">
        <f t="shared" si="19"/>
        <v>0.8949520228804461</v>
      </c>
    </row>
    <row r="492" spans="1:7" ht="12.75" customHeight="1">
      <c r="A492" s="18">
        <v>3</v>
      </c>
      <c r="B492" s="212" t="s">
        <v>222</v>
      </c>
      <c r="C492" s="177">
        <v>7887.889999999999</v>
      </c>
      <c r="D492" s="177">
        <v>283.94</v>
      </c>
      <c r="E492" s="151">
        <v>6786.786892458918</v>
      </c>
      <c r="F492" s="167">
        <f t="shared" si="18"/>
        <v>7070.726892458918</v>
      </c>
      <c r="G492" s="35">
        <f t="shared" si="19"/>
        <v>0.896402826669606</v>
      </c>
    </row>
    <row r="493" spans="1:7" ht="12.75" customHeight="1">
      <c r="A493" s="18">
        <v>4</v>
      </c>
      <c r="B493" s="212" t="s">
        <v>223</v>
      </c>
      <c r="C493" s="177">
        <v>6282.3</v>
      </c>
      <c r="D493" s="177">
        <v>225.86</v>
      </c>
      <c r="E493" s="151">
        <v>5412.619418576902</v>
      </c>
      <c r="F493" s="167">
        <f t="shared" si="18"/>
        <v>5638.4794185769015</v>
      </c>
      <c r="G493" s="35">
        <f t="shared" si="19"/>
        <v>0.8975183322313327</v>
      </c>
    </row>
    <row r="494" spans="1:7" ht="12.75" customHeight="1">
      <c r="A494" s="18">
        <v>5</v>
      </c>
      <c r="B494" s="212" t="s">
        <v>224</v>
      </c>
      <c r="C494" s="177">
        <v>10102.9</v>
      </c>
      <c r="D494" s="177">
        <v>363.37</v>
      </c>
      <c r="E494" s="151">
        <v>8700.565995869752</v>
      </c>
      <c r="F494" s="167">
        <f t="shared" si="18"/>
        <v>9063.935995869753</v>
      </c>
      <c r="G494" s="35">
        <f t="shared" si="19"/>
        <v>0.8971618046174616</v>
      </c>
    </row>
    <row r="495" spans="1:7" ht="12.75" customHeight="1">
      <c r="A495" s="18">
        <v>6</v>
      </c>
      <c r="B495" s="212" t="s">
        <v>225</v>
      </c>
      <c r="C495" s="177">
        <v>6348.570000000001</v>
      </c>
      <c r="D495" s="177">
        <v>228.24</v>
      </c>
      <c r="E495" s="151">
        <v>5469.910770974156</v>
      </c>
      <c r="F495" s="167">
        <f t="shared" si="18"/>
        <v>5698.150770974155</v>
      </c>
      <c r="G495" s="35">
        <f t="shared" si="19"/>
        <v>0.8975487032472124</v>
      </c>
    </row>
    <row r="496" spans="1:7" ht="12.75" customHeight="1">
      <c r="A496" s="18">
        <v>7</v>
      </c>
      <c r="B496" s="212" t="s">
        <v>226</v>
      </c>
      <c r="C496" s="177">
        <v>14010.150000000001</v>
      </c>
      <c r="D496" s="177">
        <v>505.53</v>
      </c>
      <c r="E496" s="151">
        <v>12021.800613388092</v>
      </c>
      <c r="F496" s="167">
        <f t="shared" si="18"/>
        <v>12527.330613388092</v>
      </c>
      <c r="G496" s="35">
        <f t="shared" si="19"/>
        <v>0.8941610627572218</v>
      </c>
    </row>
    <row r="497" spans="1:7" ht="12.75" customHeight="1">
      <c r="A497" s="18">
        <v>8</v>
      </c>
      <c r="B497" s="212" t="s">
        <v>227</v>
      </c>
      <c r="C497" s="177">
        <v>3262.89</v>
      </c>
      <c r="D497" s="177">
        <v>117.5</v>
      </c>
      <c r="E497" s="151">
        <v>2806.07888249155</v>
      </c>
      <c r="F497" s="167">
        <f t="shared" si="18"/>
        <v>2923.57888249155</v>
      </c>
      <c r="G497" s="35">
        <f t="shared" si="19"/>
        <v>0.8960090234398187</v>
      </c>
    </row>
    <row r="498" spans="1:7" ht="12.75" customHeight="1">
      <c r="A498" s="18">
        <v>9</v>
      </c>
      <c r="B498" s="212" t="s">
        <v>228</v>
      </c>
      <c r="C498" s="177">
        <v>2460.19</v>
      </c>
      <c r="D498" s="177">
        <v>88.58000000000001</v>
      </c>
      <c r="E498" s="151">
        <v>2116.029075372973</v>
      </c>
      <c r="F498" s="167">
        <f t="shared" si="18"/>
        <v>2204.6090753729727</v>
      </c>
      <c r="G498" s="35">
        <f t="shared" si="19"/>
        <v>0.8961133389587685</v>
      </c>
    </row>
    <row r="499" spans="1:7" ht="12.75" customHeight="1">
      <c r="A499" s="18">
        <v>10</v>
      </c>
      <c r="B499" s="212" t="s">
        <v>229</v>
      </c>
      <c r="C499" s="177">
        <v>7007.33</v>
      </c>
      <c r="D499" s="177">
        <v>252.82</v>
      </c>
      <c r="E499" s="151">
        <v>6013.5065962000335</v>
      </c>
      <c r="F499" s="167">
        <f t="shared" si="18"/>
        <v>6266.326596200033</v>
      </c>
      <c r="G499" s="35">
        <f t="shared" si="19"/>
        <v>0.8942531029935843</v>
      </c>
    </row>
    <row r="500" spans="1:7" ht="12.75" customHeight="1">
      <c r="A500" s="18">
        <v>11</v>
      </c>
      <c r="B500" s="212" t="s">
        <v>230</v>
      </c>
      <c r="C500" s="177">
        <v>10168.06</v>
      </c>
      <c r="D500" s="177">
        <v>365.51</v>
      </c>
      <c r="E500" s="151">
        <v>8761.982692140082</v>
      </c>
      <c r="F500" s="167">
        <f t="shared" si="18"/>
        <v>9127.492692140082</v>
      </c>
      <c r="G500" s="35">
        <f t="shared" si="19"/>
        <v>0.8976631424421259</v>
      </c>
    </row>
    <row r="501" spans="1:7" ht="12.75" customHeight="1">
      <c r="A501" s="18">
        <v>12</v>
      </c>
      <c r="B501" s="212" t="s">
        <v>231</v>
      </c>
      <c r="C501" s="177">
        <v>15725.02</v>
      </c>
      <c r="D501" s="177">
        <v>565.35</v>
      </c>
      <c r="E501" s="151">
        <v>13548.312212563847</v>
      </c>
      <c r="F501" s="167">
        <f t="shared" si="18"/>
        <v>14113.662212563848</v>
      </c>
      <c r="G501" s="35">
        <f t="shared" si="19"/>
        <v>0.8975290468669577</v>
      </c>
    </row>
    <row r="502" spans="1:7" ht="12.75" customHeight="1">
      <c r="A502" s="18">
        <v>13</v>
      </c>
      <c r="B502" s="212" t="s">
        <v>232</v>
      </c>
      <c r="C502" s="177">
        <v>10372.1</v>
      </c>
      <c r="D502" s="177">
        <v>372.66999999999996</v>
      </c>
      <c r="E502" s="151">
        <v>8942.393349281665</v>
      </c>
      <c r="F502" s="167">
        <f t="shared" si="18"/>
        <v>9315.063349281665</v>
      </c>
      <c r="G502" s="35">
        <f t="shared" si="19"/>
        <v>0.8980884632120463</v>
      </c>
    </row>
    <row r="503" spans="1:7" ht="12.75" customHeight="1">
      <c r="A503" s="18">
        <v>14</v>
      </c>
      <c r="B503" s="212" t="s">
        <v>233</v>
      </c>
      <c r="C503" s="177">
        <v>9441.26</v>
      </c>
      <c r="D503" s="177">
        <v>339.96000000000004</v>
      </c>
      <c r="E503" s="151">
        <v>8120.366372176352</v>
      </c>
      <c r="F503" s="167">
        <f t="shared" si="18"/>
        <v>8460.326372176352</v>
      </c>
      <c r="G503" s="35">
        <f t="shared" si="19"/>
        <v>0.896101407246104</v>
      </c>
    </row>
    <row r="504" spans="1:7" ht="12.75" customHeight="1">
      <c r="A504" s="18">
        <v>15</v>
      </c>
      <c r="B504" s="212" t="s">
        <v>234</v>
      </c>
      <c r="C504" s="177">
        <v>17333.949999999997</v>
      </c>
      <c r="D504" s="177">
        <v>623.82</v>
      </c>
      <c r="E504" s="151">
        <v>14917.665999119952</v>
      </c>
      <c r="F504" s="167">
        <f t="shared" si="18"/>
        <v>15541.485999119952</v>
      </c>
      <c r="G504" s="35">
        <f t="shared" si="19"/>
        <v>0.8965922942618362</v>
      </c>
    </row>
    <row r="505" spans="1:7" ht="12.75" customHeight="1">
      <c r="A505" s="18">
        <v>16</v>
      </c>
      <c r="B505" s="212" t="s">
        <v>235</v>
      </c>
      <c r="C505" s="177">
        <v>13120.85</v>
      </c>
      <c r="D505" s="177">
        <v>472.62</v>
      </c>
      <c r="E505" s="151">
        <v>11280.641098660019</v>
      </c>
      <c r="F505" s="167">
        <f t="shared" si="18"/>
        <v>11753.26109866002</v>
      </c>
      <c r="G505" s="35">
        <f t="shared" si="19"/>
        <v>0.8957697937755571</v>
      </c>
    </row>
    <row r="506" spans="1:7" ht="12.75" customHeight="1">
      <c r="A506" s="18">
        <v>17</v>
      </c>
      <c r="B506" s="212" t="s">
        <v>236</v>
      </c>
      <c r="C506" s="177">
        <v>2542.11</v>
      </c>
      <c r="D506" s="177">
        <v>91.65</v>
      </c>
      <c r="E506" s="151">
        <v>2183.4198626618704</v>
      </c>
      <c r="F506" s="167">
        <f t="shared" si="18"/>
        <v>2275.0698626618705</v>
      </c>
      <c r="G506" s="35">
        <f t="shared" si="19"/>
        <v>0.8949533508234775</v>
      </c>
    </row>
    <row r="507" spans="1:7" ht="12.75" customHeight="1">
      <c r="A507" s="18">
        <v>18</v>
      </c>
      <c r="B507" s="212" t="s">
        <v>237</v>
      </c>
      <c r="C507" s="177">
        <v>9782.91</v>
      </c>
      <c r="D507" s="177">
        <v>352.38</v>
      </c>
      <c r="E507" s="151">
        <v>8411.091991427984</v>
      </c>
      <c r="F507" s="167">
        <f t="shared" si="18"/>
        <v>8763.471991427983</v>
      </c>
      <c r="G507" s="35">
        <f t="shared" si="19"/>
        <v>0.8957939908910522</v>
      </c>
    </row>
    <row r="508" spans="1:7" ht="12.75" customHeight="1">
      <c r="A508" s="18">
        <v>19</v>
      </c>
      <c r="B508" s="212" t="s">
        <v>238</v>
      </c>
      <c r="C508" s="177">
        <v>21026.43</v>
      </c>
      <c r="D508" s="177">
        <v>758.44</v>
      </c>
      <c r="E508" s="151">
        <v>18049.32639145087</v>
      </c>
      <c r="F508" s="167">
        <f t="shared" si="18"/>
        <v>18807.76639145087</v>
      </c>
      <c r="G508" s="35">
        <f t="shared" si="19"/>
        <v>0.8944821537203829</v>
      </c>
    </row>
    <row r="509" spans="1:7" ht="12.75" customHeight="1">
      <c r="A509" s="18">
        <v>20</v>
      </c>
      <c r="B509" s="212" t="s">
        <v>239</v>
      </c>
      <c r="C509" s="177">
        <v>15819.619999999999</v>
      </c>
      <c r="D509" s="177">
        <v>571.74</v>
      </c>
      <c r="E509" s="151">
        <v>13549.843956334338</v>
      </c>
      <c r="F509" s="167">
        <f t="shared" si="18"/>
        <v>14121.583956334338</v>
      </c>
      <c r="G509" s="35">
        <f t="shared" si="19"/>
        <v>0.8926626528535033</v>
      </c>
    </row>
    <row r="510" spans="1:7" ht="12.75" customHeight="1">
      <c r="A510" s="18">
        <v>21</v>
      </c>
      <c r="B510" s="212" t="s">
        <v>240</v>
      </c>
      <c r="C510" s="177">
        <v>13196.619999999999</v>
      </c>
      <c r="D510" s="177">
        <v>475.64</v>
      </c>
      <c r="E510" s="151">
        <v>11337.900355301459</v>
      </c>
      <c r="F510" s="167">
        <f t="shared" si="18"/>
        <v>11813.540355301458</v>
      </c>
      <c r="G510" s="35">
        <f t="shared" si="19"/>
        <v>0.895194402453163</v>
      </c>
    </row>
    <row r="511" spans="1:7" ht="12.75" customHeight="1">
      <c r="A511" s="18">
        <v>22</v>
      </c>
      <c r="B511" s="212" t="s">
        <v>241</v>
      </c>
      <c r="C511" s="177">
        <v>16982.48</v>
      </c>
      <c r="D511" s="177">
        <v>612.17</v>
      </c>
      <c r="E511" s="151">
        <v>14588.432409031608</v>
      </c>
      <c r="F511" s="167">
        <f t="shared" si="18"/>
        <v>15200.602409031608</v>
      </c>
      <c r="G511" s="35">
        <f t="shared" si="19"/>
        <v>0.8950755372025527</v>
      </c>
    </row>
    <row r="512" spans="1:7" ht="12.75" customHeight="1">
      <c r="A512" s="18">
        <v>23</v>
      </c>
      <c r="B512" s="212" t="s">
        <v>242</v>
      </c>
      <c r="C512" s="177">
        <v>15147.57</v>
      </c>
      <c r="D512" s="177">
        <v>545.28</v>
      </c>
      <c r="E512" s="151">
        <v>13032.383920763032</v>
      </c>
      <c r="F512" s="167">
        <f t="shared" si="18"/>
        <v>13577.663920763032</v>
      </c>
      <c r="G512" s="35">
        <f t="shared" si="19"/>
        <v>0.8963592127821843</v>
      </c>
    </row>
    <row r="513" spans="1:7" ht="12.75" customHeight="1">
      <c r="A513" s="18">
        <v>24</v>
      </c>
      <c r="B513" s="212" t="s">
        <v>243</v>
      </c>
      <c r="C513" s="177">
        <v>9803.82</v>
      </c>
      <c r="D513" s="177">
        <v>354.65</v>
      </c>
      <c r="E513" s="151">
        <v>8388.379778359784</v>
      </c>
      <c r="F513" s="167">
        <f t="shared" si="18"/>
        <v>8743.029778359783</v>
      </c>
      <c r="G513" s="35">
        <f t="shared" si="19"/>
        <v>0.8917982764228417</v>
      </c>
    </row>
    <row r="514" spans="1:7" ht="12.75" customHeight="1">
      <c r="A514" s="18">
        <v>25</v>
      </c>
      <c r="B514" s="212" t="s">
        <v>244</v>
      </c>
      <c r="C514" s="177">
        <v>6088.8099999999995</v>
      </c>
      <c r="D514" s="177">
        <v>220.06</v>
      </c>
      <c r="E514" s="151">
        <v>5215.11342045124</v>
      </c>
      <c r="F514" s="167">
        <f t="shared" si="18"/>
        <v>5435.17342045124</v>
      </c>
      <c r="G514" s="35">
        <f t="shared" si="19"/>
        <v>0.8926495358618911</v>
      </c>
    </row>
    <row r="515" spans="1:7" ht="12.75" customHeight="1">
      <c r="A515" s="18">
        <v>26</v>
      </c>
      <c r="B515" s="212" t="s">
        <v>245</v>
      </c>
      <c r="C515" s="177">
        <v>8629.08</v>
      </c>
      <c r="D515" s="177">
        <v>312.87</v>
      </c>
      <c r="E515" s="151">
        <v>7363.986709106011</v>
      </c>
      <c r="F515" s="167">
        <f t="shared" si="18"/>
        <v>7676.856709106011</v>
      </c>
      <c r="G515" s="35">
        <f t="shared" si="19"/>
        <v>0.8896495001907516</v>
      </c>
    </row>
    <row r="516" spans="1:7" ht="12.75" customHeight="1">
      <c r="A516" s="18">
        <v>27</v>
      </c>
      <c r="B516" s="212" t="s">
        <v>246</v>
      </c>
      <c r="C516" s="177">
        <v>10067.07</v>
      </c>
      <c r="D516" s="177">
        <v>363.74</v>
      </c>
      <c r="E516" s="151">
        <v>8625.087780375277</v>
      </c>
      <c r="F516" s="167">
        <f t="shared" si="18"/>
        <v>8988.827780375277</v>
      </c>
      <c r="G516" s="35">
        <f t="shared" si="19"/>
        <v>0.8928941370602645</v>
      </c>
    </row>
    <row r="517" spans="1:7" ht="12.75" customHeight="1">
      <c r="A517" s="18">
        <v>28</v>
      </c>
      <c r="B517" s="212" t="s">
        <v>247</v>
      </c>
      <c r="C517" s="177">
        <v>10454.52</v>
      </c>
      <c r="D517" s="177">
        <v>376.74</v>
      </c>
      <c r="E517" s="151">
        <v>8983.931481131376</v>
      </c>
      <c r="F517" s="167">
        <f t="shared" si="18"/>
        <v>9360.671481131376</v>
      </c>
      <c r="G517" s="35">
        <f t="shared" si="19"/>
        <v>0.8953707564891908</v>
      </c>
    </row>
    <row r="518" spans="1:7" ht="12.75" customHeight="1">
      <c r="A518" s="18">
        <v>29</v>
      </c>
      <c r="B518" s="212" t="s">
        <v>248</v>
      </c>
      <c r="C518" s="177">
        <v>7414.290000000001</v>
      </c>
      <c r="D518" s="177">
        <v>267.12</v>
      </c>
      <c r="E518" s="151">
        <v>6373.059713543149</v>
      </c>
      <c r="F518" s="167">
        <f t="shared" si="18"/>
        <v>6640.179713543149</v>
      </c>
      <c r="G518" s="35">
        <f t="shared" si="19"/>
        <v>0.895592121908254</v>
      </c>
    </row>
    <row r="519" spans="1:7" ht="12.75" customHeight="1">
      <c r="A519" s="18">
        <v>30</v>
      </c>
      <c r="B519" s="212" t="s">
        <v>249</v>
      </c>
      <c r="C519" s="177">
        <v>4826.71</v>
      </c>
      <c r="D519" s="177">
        <v>173.69</v>
      </c>
      <c r="E519" s="151">
        <v>4154.460436263287</v>
      </c>
      <c r="F519" s="167">
        <f t="shared" si="18"/>
        <v>4328.150436263287</v>
      </c>
      <c r="G519" s="35">
        <f t="shared" si="19"/>
        <v>0.8967082000499899</v>
      </c>
    </row>
    <row r="520" spans="1:7" ht="12.75" customHeight="1">
      <c r="A520" s="18">
        <v>31</v>
      </c>
      <c r="B520" s="212" t="s">
        <v>250</v>
      </c>
      <c r="C520" s="177">
        <v>2338.58</v>
      </c>
      <c r="D520" s="177">
        <v>84.32</v>
      </c>
      <c r="E520" s="151">
        <v>2008.3499051011522</v>
      </c>
      <c r="F520" s="167">
        <f t="shared" si="18"/>
        <v>2092.6699051011524</v>
      </c>
      <c r="G520" s="35">
        <f t="shared" si="19"/>
        <v>0.8948464046990706</v>
      </c>
    </row>
    <row r="521" spans="1:7" ht="12.75" customHeight="1">
      <c r="A521" s="18">
        <v>32</v>
      </c>
      <c r="B521" s="212" t="s">
        <v>251</v>
      </c>
      <c r="C521" s="177">
        <v>2504.48</v>
      </c>
      <c r="D521" s="177">
        <v>90.78</v>
      </c>
      <c r="E521" s="151">
        <v>2146.1434099313033</v>
      </c>
      <c r="F521" s="167">
        <f t="shared" si="18"/>
        <v>2236.9234099313035</v>
      </c>
      <c r="G521" s="35">
        <f t="shared" si="19"/>
        <v>0.8931688054731136</v>
      </c>
    </row>
    <row r="522" spans="1:7" ht="12.75" customHeight="1">
      <c r="A522" s="18">
        <v>33</v>
      </c>
      <c r="B522" s="212" t="s">
        <v>252</v>
      </c>
      <c r="C522" s="177">
        <v>7864.13</v>
      </c>
      <c r="D522" s="177">
        <v>283.79999999999995</v>
      </c>
      <c r="E522" s="151">
        <v>6746.788221911395</v>
      </c>
      <c r="F522" s="167">
        <f t="shared" si="18"/>
        <v>7030.5882219113955</v>
      </c>
      <c r="G522" s="35">
        <f t="shared" si="19"/>
        <v>0.8940071211833217</v>
      </c>
    </row>
    <row r="523" spans="1:7" ht="12.75" customHeight="1">
      <c r="A523" s="18">
        <v>34</v>
      </c>
      <c r="B523" s="212" t="s">
        <v>253</v>
      </c>
      <c r="C523" s="177">
        <v>6602.09</v>
      </c>
      <c r="D523" s="177">
        <v>238.34000000000003</v>
      </c>
      <c r="E523" s="151">
        <v>5661.9073119112245</v>
      </c>
      <c r="F523" s="167">
        <f t="shared" si="18"/>
        <v>5900.247311911225</v>
      </c>
      <c r="G523" s="35">
        <f t="shared" si="19"/>
        <v>0.8936938623846729</v>
      </c>
    </row>
    <row r="524" spans="1:7" ht="12.75" customHeight="1">
      <c r="A524" s="18">
        <v>35</v>
      </c>
      <c r="B524" s="212" t="s">
        <v>254</v>
      </c>
      <c r="C524" s="177">
        <v>10408.94</v>
      </c>
      <c r="D524" s="177">
        <v>374.5</v>
      </c>
      <c r="E524" s="151">
        <v>8944.999936168771</v>
      </c>
      <c r="F524" s="167">
        <f t="shared" si="18"/>
        <v>9319.499936168771</v>
      </c>
      <c r="G524" s="35">
        <f t="shared" si="19"/>
        <v>0.89533611839138</v>
      </c>
    </row>
    <row r="525" spans="1:7" ht="12.75" customHeight="1">
      <c r="A525" s="18">
        <v>36</v>
      </c>
      <c r="B525" s="212" t="s">
        <v>255</v>
      </c>
      <c r="C525" s="177">
        <v>5848.5599999999995</v>
      </c>
      <c r="D525" s="177">
        <v>211.61</v>
      </c>
      <c r="E525" s="151">
        <v>5003.047157987741</v>
      </c>
      <c r="F525" s="167">
        <f t="shared" si="18"/>
        <v>5214.657157987741</v>
      </c>
      <c r="G525" s="35">
        <f t="shared" si="19"/>
        <v>0.8916138601617734</v>
      </c>
    </row>
    <row r="526" spans="1:7" ht="12.75" customHeight="1">
      <c r="A526" s="18">
        <v>37</v>
      </c>
      <c r="B526" s="212" t="s">
        <v>256</v>
      </c>
      <c r="C526" s="177">
        <v>7692.700000000001</v>
      </c>
      <c r="D526" s="177">
        <v>278.06</v>
      </c>
      <c r="E526" s="151">
        <v>6588.597979480565</v>
      </c>
      <c r="F526" s="167">
        <f t="shared" si="18"/>
        <v>6866.657979480566</v>
      </c>
      <c r="G526" s="35">
        <f t="shared" si="19"/>
        <v>0.8926200137117741</v>
      </c>
    </row>
    <row r="527" spans="1:7" ht="12.75" customHeight="1">
      <c r="A527" s="18">
        <v>38</v>
      </c>
      <c r="B527" s="212" t="s">
        <v>257</v>
      </c>
      <c r="C527" s="177">
        <v>8002.300000000001</v>
      </c>
      <c r="D527" s="177">
        <v>288.96</v>
      </c>
      <c r="E527" s="151">
        <v>6868.297297280017</v>
      </c>
      <c r="F527" s="167">
        <f t="shared" si="18"/>
        <v>7157.257297280017</v>
      </c>
      <c r="G527" s="35">
        <f t="shared" si="19"/>
        <v>0.8944000221536329</v>
      </c>
    </row>
    <row r="528" spans="1:7" ht="12.75" customHeight="1">
      <c r="A528" s="18"/>
      <c r="B528" s="1" t="s">
        <v>27</v>
      </c>
      <c r="C528" s="178">
        <v>360415.13</v>
      </c>
      <c r="D528" s="178">
        <v>12991.659999999998</v>
      </c>
      <c r="E528" s="152">
        <v>309617.35744532046</v>
      </c>
      <c r="F528" s="176">
        <f t="shared" si="18"/>
        <v>322609.01744532044</v>
      </c>
      <c r="G528" s="39">
        <f t="shared" si="19"/>
        <v>0.895103980360981</v>
      </c>
    </row>
    <row r="529" ht="5.25" customHeight="1">
      <c r="A529" s="80"/>
    </row>
    <row r="530" spans="1:8" ht="14.25">
      <c r="A530" s="9" t="s">
        <v>45</v>
      </c>
      <c r="H530" s="31"/>
    </row>
    <row r="531" spans="1:7" ht="6.75" customHeight="1">
      <c r="A531" s="9"/>
      <c r="G531" s="10" t="s">
        <v>12</v>
      </c>
    </row>
    <row r="532" spans="1:5" ht="14.25">
      <c r="A532" s="30" t="s">
        <v>39</v>
      </c>
      <c r="B532" s="30" t="s">
        <v>46</v>
      </c>
      <c r="C532" s="30" t="s">
        <v>47</v>
      </c>
      <c r="D532" s="30" t="s">
        <v>48</v>
      </c>
      <c r="E532" s="30" t="s">
        <v>49</v>
      </c>
    </row>
    <row r="533" spans="1:8" ht="18.75" customHeight="1">
      <c r="A533" s="53">
        <f>C528</f>
        <v>360415.13</v>
      </c>
      <c r="B533" s="53">
        <f>F528</f>
        <v>322609.01744532044</v>
      </c>
      <c r="C533" s="39">
        <f>B533/A533</f>
        <v>0.895103980360981</v>
      </c>
      <c r="D533" s="53">
        <f>D577</f>
        <v>286995.3902690492</v>
      </c>
      <c r="E533" s="39">
        <f>D533/A533</f>
        <v>0.7962911830839321</v>
      </c>
      <c r="H533" s="10" t="s">
        <v>12</v>
      </c>
    </row>
    <row r="534" spans="1:7" ht="7.5" customHeight="1">
      <c r="A534" s="9"/>
      <c r="G534" s="10" t="s">
        <v>12</v>
      </c>
    </row>
    <row r="535" ht="14.25">
      <c r="A535" s="9" t="s">
        <v>173</v>
      </c>
    </row>
    <row r="536" ht="6.75" customHeight="1">
      <c r="A536" s="9"/>
    </row>
    <row r="537" spans="1:5" ht="14.25">
      <c r="A537" s="49" t="s">
        <v>20</v>
      </c>
      <c r="B537" s="49" t="s">
        <v>31</v>
      </c>
      <c r="C537" s="78" t="s">
        <v>39</v>
      </c>
      <c r="D537" s="49" t="s">
        <v>48</v>
      </c>
      <c r="E537" s="17" t="s">
        <v>49</v>
      </c>
    </row>
    <row r="538" spans="1:5" ht="14.25">
      <c r="A538" s="81">
        <v>1</v>
      </c>
      <c r="B538" s="81">
        <v>2</v>
      </c>
      <c r="C538" s="82">
        <v>3</v>
      </c>
      <c r="D538" s="81">
        <v>4</v>
      </c>
      <c r="E538" s="83">
        <v>5</v>
      </c>
    </row>
    <row r="539" spans="1:7" ht="12.75" customHeight="1">
      <c r="A539" s="18">
        <v>1</v>
      </c>
      <c r="B539" s="212" t="s">
        <v>220</v>
      </c>
      <c r="C539" s="177">
        <v>14344.23</v>
      </c>
      <c r="D539" s="151">
        <v>11434.064624473227</v>
      </c>
      <c r="E539" s="154">
        <f aca="true" t="shared" si="20" ref="E539:E577">D539/C539</f>
        <v>0.7971194427636219</v>
      </c>
      <c r="F539" s="149"/>
      <c r="G539" s="31"/>
    </row>
    <row r="540" spans="1:7" ht="12.75" customHeight="1">
      <c r="A540" s="18">
        <v>2</v>
      </c>
      <c r="B540" s="212" t="s">
        <v>221</v>
      </c>
      <c r="C540" s="177">
        <v>9503.619999999999</v>
      </c>
      <c r="D540" s="151">
        <v>7565.659583805216</v>
      </c>
      <c r="E540" s="154">
        <f t="shared" si="20"/>
        <v>0.7960818702563042</v>
      </c>
      <c r="F540" s="149"/>
      <c r="G540" s="31" t="s">
        <v>12</v>
      </c>
    </row>
    <row r="541" spans="1:7" ht="12.75" customHeight="1">
      <c r="A541" s="18">
        <v>3</v>
      </c>
      <c r="B541" s="212" t="s">
        <v>222</v>
      </c>
      <c r="C541" s="177">
        <v>7887.889999999999</v>
      </c>
      <c r="D541" s="151">
        <v>6295.1386705350415</v>
      </c>
      <c r="E541" s="154">
        <f t="shared" si="20"/>
        <v>0.7980763766400193</v>
      </c>
      <c r="F541" s="149"/>
      <c r="G541" s="31"/>
    </row>
    <row r="542" spans="1:7" ht="12.75" customHeight="1">
      <c r="A542" s="18">
        <v>4</v>
      </c>
      <c r="B542" s="212" t="s">
        <v>223</v>
      </c>
      <c r="C542" s="177">
        <v>6282.3</v>
      </c>
      <c r="D542" s="151">
        <v>5023.401568396597</v>
      </c>
      <c r="E542" s="154">
        <f t="shared" si="20"/>
        <v>0.7996118568671661</v>
      </c>
      <c r="F542" s="149"/>
      <c r="G542" s="31"/>
    </row>
    <row r="543" spans="1:7" ht="12.75" customHeight="1">
      <c r="A543" s="18">
        <v>5</v>
      </c>
      <c r="B543" s="212" t="s">
        <v>224</v>
      </c>
      <c r="C543" s="177">
        <v>10102.9</v>
      </c>
      <c r="D543" s="151">
        <v>8073.436347418864</v>
      </c>
      <c r="E543" s="154">
        <f t="shared" si="20"/>
        <v>0.7991206829146942</v>
      </c>
      <c r="F543" s="149"/>
      <c r="G543" s="31"/>
    </row>
    <row r="544" spans="1:7" ht="12.75" customHeight="1">
      <c r="A544" s="18">
        <v>6</v>
      </c>
      <c r="B544" s="212" t="s">
        <v>225</v>
      </c>
      <c r="C544" s="177">
        <v>6348.570000000001</v>
      </c>
      <c r="D544" s="151">
        <v>5076.653377399702</v>
      </c>
      <c r="E544" s="154">
        <f t="shared" si="20"/>
        <v>0.7996530521676064</v>
      </c>
      <c r="F544" s="149"/>
      <c r="G544" s="31"/>
    </row>
    <row r="545" spans="1:7" ht="12.75" customHeight="1">
      <c r="A545" s="18">
        <v>7</v>
      </c>
      <c r="B545" s="212" t="s">
        <v>226</v>
      </c>
      <c r="C545" s="177">
        <v>14010.150000000001</v>
      </c>
      <c r="D545" s="151">
        <v>11137.990944974743</v>
      </c>
      <c r="E545" s="154">
        <f t="shared" si="20"/>
        <v>0.7949944108360539</v>
      </c>
      <c r="F545" s="149"/>
      <c r="G545" s="31"/>
    </row>
    <row r="546" spans="1:7" ht="12.75" customHeight="1">
      <c r="A546" s="18">
        <v>8</v>
      </c>
      <c r="B546" s="212" t="s">
        <v>227</v>
      </c>
      <c r="C546" s="177">
        <v>3262.89</v>
      </c>
      <c r="D546" s="151">
        <v>2602.2743263708085</v>
      </c>
      <c r="E546" s="154">
        <f t="shared" si="20"/>
        <v>0.7975366397184118</v>
      </c>
      <c r="F546" s="149"/>
      <c r="G546" s="31"/>
    </row>
    <row r="547" spans="1:7" ht="12.75" customHeight="1">
      <c r="A547" s="18">
        <v>9</v>
      </c>
      <c r="B547" s="212" t="s">
        <v>228</v>
      </c>
      <c r="C547" s="177">
        <v>2460.19</v>
      </c>
      <c r="D547" s="151">
        <v>1962.4445667871014</v>
      </c>
      <c r="E547" s="154">
        <f t="shared" si="20"/>
        <v>0.7976800843784835</v>
      </c>
      <c r="F547" s="149"/>
      <c r="G547" s="31"/>
    </row>
    <row r="548" spans="1:7" ht="12.75" customHeight="1">
      <c r="A548" s="18">
        <v>10</v>
      </c>
      <c r="B548" s="212" t="s">
        <v>229</v>
      </c>
      <c r="C548" s="177">
        <v>7007.33</v>
      </c>
      <c r="D548" s="151">
        <v>5571.678502816458</v>
      </c>
      <c r="E548" s="154">
        <f t="shared" si="20"/>
        <v>0.7951214660671694</v>
      </c>
      <c r="F548" s="149"/>
      <c r="G548" s="31"/>
    </row>
    <row r="549" spans="1:7" ht="12.75" customHeight="1">
      <c r="A549" s="18">
        <v>11</v>
      </c>
      <c r="B549" s="212" t="s">
        <v>230</v>
      </c>
      <c r="C549" s="177">
        <v>10168.06</v>
      </c>
      <c r="D549" s="151">
        <v>8132.523107335108</v>
      </c>
      <c r="E549" s="154">
        <f t="shared" si="20"/>
        <v>0.7998106922397299</v>
      </c>
      <c r="F549" s="149"/>
      <c r="G549" s="31"/>
    </row>
    <row r="550" spans="1:7" ht="12.75" customHeight="1">
      <c r="A550" s="18">
        <v>12</v>
      </c>
      <c r="B550" s="212" t="s">
        <v>231</v>
      </c>
      <c r="C550" s="177">
        <v>15725.02</v>
      </c>
      <c r="D550" s="151">
        <v>12574.137432915584</v>
      </c>
      <c r="E550" s="154">
        <f t="shared" si="20"/>
        <v>0.7996261647308293</v>
      </c>
      <c r="F550" s="149"/>
      <c r="G550" s="31"/>
    </row>
    <row r="551" spans="1:7" ht="12.75" customHeight="1">
      <c r="A551" s="18">
        <v>13</v>
      </c>
      <c r="B551" s="212" t="s">
        <v>232</v>
      </c>
      <c r="C551" s="177">
        <v>10372.1</v>
      </c>
      <c r="D551" s="151">
        <v>8301.782538224434</v>
      </c>
      <c r="E551" s="154">
        <f t="shared" si="20"/>
        <v>0.8003955359304705</v>
      </c>
      <c r="F551" s="149"/>
      <c r="G551" s="31"/>
    </row>
    <row r="552" spans="1:7" ht="12.75" customHeight="1">
      <c r="A552" s="18">
        <v>14</v>
      </c>
      <c r="B552" s="212" t="s">
        <v>233</v>
      </c>
      <c r="C552" s="177">
        <v>9441.26</v>
      </c>
      <c r="D552" s="151">
        <v>7530.937808128239</v>
      </c>
      <c r="E552" s="154">
        <f t="shared" si="20"/>
        <v>0.797662367960234</v>
      </c>
      <c r="F552" s="149"/>
      <c r="G552" s="31"/>
    </row>
    <row r="553" spans="1:7" ht="12.75" customHeight="1">
      <c r="A553" s="18">
        <v>15</v>
      </c>
      <c r="B553" s="212" t="s">
        <v>234</v>
      </c>
      <c r="C553" s="177">
        <v>17333.949999999997</v>
      </c>
      <c r="D553" s="151">
        <v>13838.352260668484</v>
      </c>
      <c r="E553" s="154">
        <f t="shared" si="20"/>
        <v>0.7983380741647741</v>
      </c>
      <c r="F553" s="149"/>
      <c r="G553" s="31"/>
    </row>
    <row r="554" spans="1:7" ht="12.75" customHeight="1">
      <c r="A554" s="18">
        <v>16</v>
      </c>
      <c r="B554" s="212" t="s">
        <v>235</v>
      </c>
      <c r="C554" s="177">
        <v>13120.85</v>
      </c>
      <c r="D554" s="151">
        <v>10460.031737874322</v>
      </c>
      <c r="E554" s="154">
        <f t="shared" si="20"/>
        <v>0.7972068682954475</v>
      </c>
      <c r="F554" s="149"/>
      <c r="G554" s="31"/>
    </row>
    <row r="555" spans="1:7" ht="12.75" customHeight="1">
      <c r="A555" s="18">
        <v>17</v>
      </c>
      <c r="B555" s="212" t="s">
        <v>236</v>
      </c>
      <c r="C555" s="177">
        <v>2542.11</v>
      </c>
      <c r="D555" s="151">
        <v>2023.730765456544</v>
      </c>
      <c r="E555" s="154">
        <f t="shared" si="20"/>
        <v>0.7960830827369957</v>
      </c>
      <c r="F555" s="149"/>
      <c r="G555" s="31"/>
    </row>
    <row r="556" spans="1:7" ht="12.75" customHeight="1">
      <c r="A556" s="18">
        <v>18</v>
      </c>
      <c r="B556" s="212" t="s">
        <v>237</v>
      </c>
      <c r="C556" s="177">
        <v>9782.91</v>
      </c>
      <c r="D556" s="151">
        <v>7799.323651398835</v>
      </c>
      <c r="E556" s="154">
        <f t="shared" si="20"/>
        <v>0.7972396404953981</v>
      </c>
      <c r="F556" s="149"/>
      <c r="G556" s="31"/>
    </row>
    <row r="557" spans="1:7" ht="12.75" customHeight="1">
      <c r="A557" s="18">
        <v>19</v>
      </c>
      <c r="B557" s="212" t="s">
        <v>238</v>
      </c>
      <c r="C557" s="177">
        <v>21026.43</v>
      </c>
      <c r="D557" s="151">
        <v>16725.175036169865</v>
      </c>
      <c r="E557" s="154">
        <f t="shared" si="20"/>
        <v>0.7954357937210389</v>
      </c>
      <c r="F557" s="149"/>
      <c r="G557" s="31"/>
    </row>
    <row r="558" spans="1:7" ht="12.75" customHeight="1">
      <c r="A558" s="18">
        <v>20</v>
      </c>
      <c r="B558" s="212" t="s">
        <v>239</v>
      </c>
      <c r="C558" s="177">
        <v>15819.619999999999</v>
      </c>
      <c r="D558" s="151">
        <v>12543.91281273511</v>
      </c>
      <c r="E558" s="154">
        <f t="shared" si="20"/>
        <v>0.7929338892296471</v>
      </c>
      <c r="F558" s="149"/>
      <c r="G558" s="31"/>
    </row>
    <row r="559" spans="1:7" ht="12.75" customHeight="1">
      <c r="A559" s="18">
        <v>21</v>
      </c>
      <c r="B559" s="212" t="s">
        <v>240</v>
      </c>
      <c r="C559" s="177">
        <v>13196.619999999999</v>
      </c>
      <c r="D559" s="151">
        <v>10509.99454433698</v>
      </c>
      <c r="E559" s="154">
        <f t="shared" si="20"/>
        <v>0.7964156385754064</v>
      </c>
      <c r="F559" s="149"/>
      <c r="G559" s="31"/>
    </row>
    <row r="560" spans="1:7" ht="12.75" customHeight="1">
      <c r="A560" s="18">
        <v>22</v>
      </c>
      <c r="B560" s="212" t="s">
        <v>241</v>
      </c>
      <c r="C560" s="177">
        <v>16982.48</v>
      </c>
      <c r="D560" s="151">
        <v>13522.338023695786</v>
      </c>
      <c r="E560" s="154">
        <f t="shared" si="20"/>
        <v>0.7962522566607342</v>
      </c>
      <c r="F560" s="149"/>
      <c r="G560" s="31"/>
    </row>
    <row r="561" spans="1:7" ht="12.75" customHeight="1">
      <c r="A561" s="18">
        <v>23</v>
      </c>
      <c r="B561" s="212" t="s">
        <v>242</v>
      </c>
      <c r="C561" s="177">
        <v>15147.57</v>
      </c>
      <c r="D561" s="151">
        <v>12088.017291246315</v>
      </c>
      <c r="E561" s="154">
        <f t="shared" si="20"/>
        <v>0.798016928870196</v>
      </c>
      <c r="F561" s="149"/>
      <c r="G561" s="31"/>
    </row>
    <row r="562" spans="1:7" ht="12.75" customHeight="1">
      <c r="A562" s="18">
        <v>24</v>
      </c>
      <c r="B562" s="212" t="s">
        <v>243</v>
      </c>
      <c r="C562" s="177">
        <v>9803.82</v>
      </c>
      <c r="D562" s="151">
        <v>7762.130132191596</v>
      </c>
      <c r="E562" s="154">
        <f t="shared" si="20"/>
        <v>0.7917454759666739</v>
      </c>
      <c r="F562" s="149"/>
      <c r="G562" s="31"/>
    </row>
    <row r="563" spans="1:7" ht="12.75" customHeight="1">
      <c r="A563" s="18">
        <v>25</v>
      </c>
      <c r="B563" s="212" t="s">
        <v>244</v>
      </c>
      <c r="C563" s="177">
        <v>6088.8099999999995</v>
      </c>
      <c r="D563" s="151">
        <v>4827.916371917343</v>
      </c>
      <c r="E563" s="154">
        <f t="shared" si="20"/>
        <v>0.7929162466750225</v>
      </c>
      <c r="F563" s="149"/>
      <c r="G563" s="31"/>
    </row>
    <row r="564" spans="1:7" ht="12.75" customHeight="1">
      <c r="A564" s="18">
        <v>26</v>
      </c>
      <c r="B564" s="212" t="s">
        <v>245</v>
      </c>
      <c r="C564" s="177">
        <v>8629.08</v>
      </c>
      <c r="D564" s="151">
        <v>6806.535727530207</v>
      </c>
      <c r="E564" s="154">
        <f t="shared" si="20"/>
        <v>0.7887904304433621</v>
      </c>
      <c r="F564" s="149"/>
      <c r="G564" s="31"/>
    </row>
    <row r="565" spans="1:7" ht="12.75" customHeight="1">
      <c r="A565" s="18">
        <v>27</v>
      </c>
      <c r="B565" s="212" t="s">
        <v>246</v>
      </c>
      <c r="C565" s="177">
        <v>10067.07</v>
      </c>
      <c r="D565" s="151">
        <v>7985.731303186601</v>
      </c>
      <c r="E565" s="154">
        <f t="shared" si="20"/>
        <v>0.7932527838970624</v>
      </c>
      <c r="F565" s="149"/>
      <c r="G565" s="31"/>
    </row>
    <row r="566" spans="1:7" ht="12.75" customHeight="1">
      <c r="A566" s="18">
        <v>28</v>
      </c>
      <c r="B566" s="212" t="s">
        <v>247</v>
      </c>
      <c r="C566" s="177">
        <v>10454.52</v>
      </c>
      <c r="D566" s="151">
        <v>8328.674434955083</v>
      </c>
      <c r="E566" s="154">
        <f t="shared" si="20"/>
        <v>0.7966577552058901</v>
      </c>
      <c r="F566" s="149" t="s">
        <v>12</v>
      </c>
      <c r="G566" s="31"/>
    </row>
    <row r="567" spans="1:8" ht="12.75" customHeight="1">
      <c r="A567" s="18">
        <v>29</v>
      </c>
      <c r="B567" s="212" t="s">
        <v>248</v>
      </c>
      <c r="C567" s="177">
        <v>7414.290000000001</v>
      </c>
      <c r="D567" s="151">
        <v>5908.9067763918865</v>
      </c>
      <c r="E567" s="154">
        <f t="shared" si="20"/>
        <v>0.7969619176471228</v>
      </c>
      <c r="F567" s="149"/>
      <c r="G567" s="31"/>
      <c r="H567" s="10" t="s">
        <v>12</v>
      </c>
    </row>
    <row r="568" spans="1:7" ht="12.75" customHeight="1">
      <c r="A568" s="18">
        <v>30</v>
      </c>
      <c r="B568" s="212" t="s">
        <v>249</v>
      </c>
      <c r="C568" s="177">
        <v>4826.71</v>
      </c>
      <c r="D568" s="151">
        <v>3854.1108701932812</v>
      </c>
      <c r="E568" s="154">
        <f t="shared" si="20"/>
        <v>0.7984964645054874</v>
      </c>
      <c r="F568" s="149"/>
      <c r="G568" s="31" t="s">
        <v>12</v>
      </c>
    </row>
    <row r="569" spans="1:7" ht="12.75" customHeight="1">
      <c r="A569" s="18">
        <v>31</v>
      </c>
      <c r="B569" s="212" t="s">
        <v>250</v>
      </c>
      <c r="C569" s="177">
        <v>2338.58</v>
      </c>
      <c r="D569" s="151">
        <v>1861.3624788064935</v>
      </c>
      <c r="E569" s="154">
        <f t="shared" si="20"/>
        <v>0.7959370553098434</v>
      </c>
      <c r="F569" s="149"/>
      <c r="G569" s="31"/>
    </row>
    <row r="570" spans="1:7" ht="12.75" customHeight="1">
      <c r="A570" s="18">
        <v>32</v>
      </c>
      <c r="B570" s="212" t="s">
        <v>251</v>
      </c>
      <c r="C570" s="177">
        <v>2504.48</v>
      </c>
      <c r="D570" s="151">
        <v>1987.3241170305025</v>
      </c>
      <c r="E570" s="154">
        <f t="shared" si="20"/>
        <v>0.7935076810477634</v>
      </c>
      <c r="F570" s="149"/>
      <c r="G570" s="31"/>
    </row>
    <row r="571" spans="1:7" ht="12.75" customHeight="1">
      <c r="A571" s="18">
        <v>33</v>
      </c>
      <c r="B571" s="212" t="s">
        <v>252</v>
      </c>
      <c r="C571" s="177">
        <v>7864.13</v>
      </c>
      <c r="D571" s="151">
        <v>6250.283224737839</v>
      </c>
      <c r="E571" s="154">
        <f t="shared" si="20"/>
        <v>0.7947838126706754</v>
      </c>
      <c r="F571" s="149"/>
      <c r="G571" s="31"/>
    </row>
    <row r="572" spans="1:7" ht="12.75" customHeight="1">
      <c r="A572" s="18">
        <v>34</v>
      </c>
      <c r="B572" s="212" t="s">
        <v>253</v>
      </c>
      <c r="C572" s="177">
        <v>6602.09</v>
      </c>
      <c r="D572" s="151">
        <v>5244.383886119895</v>
      </c>
      <c r="E572" s="154">
        <f t="shared" si="20"/>
        <v>0.7943520742855512</v>
      </c>
      <c r="F572" s="149"/>
      <c r="G572" s="31"/>
    </row>
    <row r="573" spans="1:7" ht="12.75" customHeight="1">
      <c r="A573" s="18">
        <v>35</v>
      </c>
      <c r="B573" s="212" t="s">
        <v>254</v>
      </c>
      <c r="C573" s="177">
        <v>10408.94</v>
      </c>
      <c r="D573" s="151">
        <v>8295.624024546567</v>
      </c>
      <c r="E573" s="154">
        <f t="shared" si="20"/>
        <v>0.7969710676155849</v>
      </c>
      <c r="F573" s="149"/>
      <c r="G573" s="31" t="s">
        <v>12</v>
      </c>
    </row>
    <row r="574" spans="1:7" ht="12.75" customHeight="1">
      <c r="A574" s="18">
        <v>36</v>
      </c>
      <c r="B574" s="212" t="s">
        <v>255</v>
      </c>
      <c r="C574" s="177">
        <v>5848.5599999999995</v>
      </c>
      <c r="D574" s="151">
        <v>4629.087235002047</v>
      </c>
      <c r="E574" s="154">
        <f t="shared" si="20"/>
        <v>0.7914917919970126</v>
      </c>
      <c r="F574" s="149"/>
      <c r="G574" s="31"/>
    </row>
    <row r="575" spans="1:7" ht="12.75" customHeight="1">
      <c r="A575" s="18">
        <v>37</v>
      </c>
      <c r="B575" s="212" t="s">
        <v>256</v>
      </c>
      <c r="C575" s="177">
        <v>7692.700000000001</v>
      </c>
      <c r="D575" s="151">
        <v>6099.328431800943</v>
      </c>
      <c r="E575" s="154">
        <f t="shared" si="20"/>
        <v>0.7928722596488804</v>
      </c>
      <c r="F575" s="149"/>
      <c r="G575" s="31"/>
    </row>
    <row r="576" spans="1:7" ht="12.75" customHeight="1">
      <c r="A576" s="18">
        <v>38</v>
      </c>
      <c r="B576" s="212" t="s">
        <v>257</v>
      </c>
      <c r="C576" s="177">
        <v>8002.300000000001</v>
      </c>
      <c r="D576" s="151">
        <v>6360.991731475576</v>
      </c>
      <c r="E576" s="154">
        <f t="shared" si="20"/>
        <v>0.7948954339971727</v>
      </c>
      <c r="F576" s="149"/>
      <c r="G576" s="31"/>
    </row>
    <row r="577" spans="1:7" ht="12.75" customHeight="1">
      <c r="A577" s="34"/>
      <c r="B577" s="1" t="s">
        <v>27</v>
      </c>
      <c r="C577" s="178">
        <v>360415.13</v>
      </c>
      <c r="D577" s="152">
        <v>286995.3902690492</v>
      </c>
      <c r="E577" s="145">
        <f t="shared" si="20"/>
        <v>0.7962911830839321</v>
      </c>
      <c r="F577" s="42"/>
      <c r="G577" s="31"/>
    </row>
    <row r="578" spans="1:8" ht="14.25" customHeight="1">
      <c r="A578" s="40"/>
      <c r="B578" s="2"/>
      <c r="C578" s="65"/>
      <c r="D578" s="65"/>
      <c r="E578" s="84"/>
      <c r="F578" s="26"/>
      <c r="G578" s="26"/>
      <c r="H578" s="26"/>
    </row>
    <row r="579" spans="1:8" ht="14.25">
      <c r="A579" s="9" t="s">
        <v>121</v>
      </c>
      <c r="F579" s="85"/>
      <c r="G579" s="85"/>
      <c r="H579" s="86"/>
    </row>
    <row r="580" spans="1:8" ht="6.75" customHeight="1">
      <c r="A580" s="9"/>
      <c r="F580" s="26"/>
      <c r="G580" s="26"/>
      <c r="H580" s="26"/>
    </row>
    <row r="581" spans="1:8" ht="28.5">
      <c r="A581" s="88" t="s">
        <v>39</v>
      </c>
      <c r="B581" s="88" t="s">
        <v>116</v>
      </c>
      <c r="C581" s="88" t="s">
        <v>117</v>
      </c>
      <c r="D581" s="88" t="s">
        <v>50</v>
      </c>
      <c r="F581" s="26"/>
      <c r="G581" s="192"/>
      <c r="H581" s="192"/>
    </row>
    <row r="582" spans="1:4" ht="18.75" customHeight="1">
      <c r="A582" s="53">
        <f>C626</f>
        <v>10839.609999999999</v>
      </c>
      <c r="B582" s="53">
        <f>D626</f>
        <v>7455.051824561341</v>
      </c>
      <c r="C582" s="87">
        <f>E626</f>
        <v>7455.051824561341</v>
      </c>
      <c r="D582" s="35">
        <f>C582/B582</f>
        <v>1</v>
      </c>
    </row>
    <row r="583" ht="7.5" customHeight="1">
      <c r="A583" s="9"/>
    </row>
    <row r="584" ht="14.25">
      <c r="A584" s="9" t="s">
        <v>119</v>
      </c>
    </row>
    <row r="585" ht="6.75" customHeight="1">
      <c r="A585" s="9"/>
    </row>
    <row r="586" spans="1:7" ht="33" customHeight="1">
      <c r="A586" s="88" t="s">
        <v>20</v>
      </c>
      <c r="B586" s="88" t="s">
        <v>31</v>
      </c>
      <c r="C586" s="61" t="s">
        <v>39</v>
      </c>
      <c r="D586" s="88" t="s">
        <v>118</v>
      </c>
      <c r="E586" s="88" t="s">
        <v>125</v>
      </c>
      <c r="F586" s="88" t="s">
        <v>51</v>
      </c>
      <c r="G586" s="88" t="s">
        <v>112</v>
      </c>
    </row>
    <row r="587" spans="1:7" ht="14.25">
      <c r="A587" s="89">
        <v>1</v>
      </c>
      <c r="B587" s="89">
        <v>2</v>
      </c>
      <c r="C587" s="90">
        <v>3</v>
      </c>
      <c r="D587" s="89">
        <v>4</v>
      </c>
      <c r="E587" s="91">
        <v>5</v>
      </c>
      <c r="F587" s="90">
        <v>6</v>
      </c>
      <c r="G587" s="89">
        <v>7</v>
      </c>
    </row>
    <row r="588" spans="1:8" ht="12.75" customHeight="1">
      <c r="A588" s="196">
        <v>1</v>
      </c>
      <c r="B588" s="212" t="s">
        <v>220</v>
      </c>
      <c r="C588" s="269">
        <v>431.55</v>
      </c>
      <c r="D588" s="269">
        <v>296.95059498869136</v>
      </c>
      <c r="E588" s="269">
        <v>296.95059498869136</v>
      </c>
      <c r="F588" s="270">
        <f aca="true" t="shared" si="21" ref="F588:F625">D588-E588</f>
        <v>0</v>
      </c>
      <c r="G588" s="205">
        <f aca="true" t="shared" si="22" ref="G588:G625">E588/D588</f>
        <v>1</v>
      </c>
      <c r="H588" s="198"/>
    </row>
    <row r="589" spans="1:8" ht="12.75" customHeight="1">
      <c r="A589" s="196">
        <v>2</v>
      </c>
      <c r="B589" s="212" t="s">
        <v>221</v>
      </c>
      <c r="C589" s="269">
        <v>285.63</v>
      </c>
      <c r="D589" s="269">
        <v>196.54365825589366</v>
      </c>
      <c r="E589" s="269">
        <v>196.54365825589366</v>
      </c>
      <c r="F589" s="270">
        <f t="shared" si="21"/>
        <v>0</v>
      </c>
      <c r="G589" s="205">
        <f t="shared" si="22"/>
        <v>1</v>
      </c>
      <c r="H589" s="198"/>
    </row>
    <row r="590" spans="1:8" ht="12.75" customHeight="1">
      <c r="A590" s="196">
        <v>3</v>
      </c>
      <c r="B590" s="212" t="s">
        <v>222</v>
      </c>
      <c r="C590" s="269">
        <v>237.53</v>
      </c>
      <c r="D590" s="269">
        <v>163.44451383878834</v>
      </c>
      <c r="E590" s="269">
        <v>163.44451383878834</v>
      </c>
      <c r="F590" s="270">
        <f t="shared" si="21"/>
        <v>0</v>
      </c>
      <c r="G590" s="205">
        <f t="shared" si="22"/>
        <v>1</v>
      </c>
      <c r="H590" s="198"/>
    </row>
    <row r="591" spans="1:8" ht="12.75" customHeight="1">
      <c r="A591" s="196">
        <v>4</v>
      </c>
      <c r="B591" s="212" t="s">
        <v>223</v>
      </c>
      <c r="C591" s="269">
        <v>189.46</v>
      </c>
      <c r="D591" s="269">
        <v>130.36882146974642</v>
      </c>
      <c r="E591" s="269">
        <v>130.36882146974642</v>
      </c>
      <c r="F591" s="270">
        <f t="shared" si="21"/>
        <v>0</v>
      </c>
      <c r="G591" s="205">
        <f t="shared" si="22"/>
        <v>1</v>
      </c>
      <c r="H591" s="198"/>
    </row>
    <row r="592" spans="1:8" ht="12.75" customHeight="1">
      <c r="A592" s="196">
        <v>5</v>
      </c>
      <c r="B592" s="212" t="s">
        <v>224</v>
      </c>
      <c r="C592" s="269">
        <v>304.54</v>
      </c>
      <c r="D592" s="269">
        <v>209.5533394444917</v>
      </c>
      <c r="E592" s="269">
        <v>209.5533394444917</v>
      </c>
      <c r="F592" s="270">
        <f t="shared" si="21"/>
        <v>0</v>
      </c>
      <c r="G592" s="205">
        <f t="shared" si="22"/>
        <v>1</v>
      </c>
      <c r="H592" s="198"/>
    </row>
    <row r="593" spans="1:8" ht="12.75" customHeight="1">
      <c r="A593" s="196">
        <v>6</v>
      </c>
      <c r="B593" s="212" t="s">
        <v>225</v>
      </c>
      <c r="C593" s="269">
        <v>191.47</v>
      </c>
      <c r="D593" s="269">
        <v>131.749248158705</v>
      </c>
      <c r="E593" s="269">
        <v>131.749248158705</v>
      </c>
      <c r="F593" s="270">
        <f t="shared" si="21"/>
        <v>0</v>
      </c>
      <c r="G593" s="205">
        <f t="shared" si="22"/>
        <v>1</v>
      </c>
      <c r="H593" s="198"/>
    </row>
    <row r="594" spans="1:8" ht="12.75" customHeight="1">
      <c r="A594" s="196">
        <v>7</v>
      </c>
      <c r="B594" s="212" t="s">
        <v>226</v>
      </c>
      <c r="C594" s="269">
        <v>420.63</v>
      </c>
      <c r="D594" s="269">
        <v>289.43715223470343</v>
      </c>
      <c r="E594" s="269">
        <v>289.43715223470343</v>
      </c>
      <c r="F594" s="270">
        <f t="shared" si="21"/>
        <v>0</v>
      </c>
      <c r="G594" s="205">
        <f t="shared" si="22"/>
        <v>1</v>
      </c>
      <c r="H594" s="198"/>
    </row>
    <row r="595" spans="1:8" ht="12.75" customHeight="1">
      <c r="A595" s="196">
        <v>8</v>
      </c>
      <c r="B595" s="212" t="s">
        <v>227</v>
      </c>
      <c r="C595" s="269">
        <v>98.2</v>
      </c>
      <c r="D595" s="269">
        <v>67.57480892990897</v>
      </c>
      <c r="E595" s="269">
        <v>67.57480892990897</v>
      </c>
      <c r="F595" s="270">
        <f t="shared" si="21"/>
        <v>0</v>
      </c>
      <c r="G595" s="205">
        <f t="shared" si="22"/>
        <v>1</v>
      </c>
      <c r="H595" s="198"/>
    </row>
    <row r="596" spans="1:8" ht="12.75" customHeight="1">
      <c r="A596" s="196">
        <v>9</v>
      </c>
      <c r="B596" s="212" t="s">
        <v>228</v>
      </c>
      <c r="C596" s="269">
        <v>74.06</v>
      </c>
      <c r="D596" s="269">
        <v>50.9579584893184</v>
      </c>
      <c r="E596" s="269">
        <v>50.9579584893184</v>
      </c>
      <c r="F596" s="270">
        <f t="shared" si="21"/>
        <v>0</v>
      </c>
      <c r="G596" s="205">
        <f t="shared" si="22"/>
        <v>1</v>
      </c>
      <c r="H596" s="198"/>
    </row>
    <row r="597" spans="1:8" ht="12.75" customHeight="1">
      <c r="A597" s="196">
        <v>10</v>
      </c>
      <c r="B597" s="212" t="s">
        <v>229</v>
      </c>
      <c r="C597" s="269">
        <v>210.41</v>
      </c>
      <c r="D597" s="269">
        <v>144.7830047261421</v>
      </c>
      <c r="E597" s="269">
        <v>144.7830047261421</v>
      </c>
      <c r="F597" s="270">
        <f t="shared" si="21"/>
        <v>0</v>
      </c>
      <c r="G597" s="205">
        <f t="shared" si="22"/>
        <v>1</v>
      </c>
      <c r="H597" s="198"/>
    </row>
    <row r="598" spans="1:8" ht="12.75" customHeight="1">
      <c r="A598" s="196">
        <v>11</v>
      </c>
      <c r="B598" s="212" t="s">
        <v>230</v>
      </c>
      <c r="C598" s="269">
        <v>306.71</v>
      </c>
      <c r="D598" s="269">
        <v>211.04568617848122</v>
      </c>
      <c r="E598" s="269">
        <v>211.04568617848122</v>
      </c>
      <c r="F598" s="270">
        <f t="shared" si="21"/>
        <v>0</v>
      </c>
      <c r="G598" s="205">
        <f t="shared" si="22"/>
        <v>1</v>
      </c>
      <c r="H598" s="198"/>
    </row>
    <row r="599" spans="1:8" ht="12.75" customHeight="1">
      <c r="A599" s="196">
        <v>12</v>
      </c>
      <c r="B599" s="212" t="s">
        <v>231</v>
      </c>
      <c r="C599" s="269">
        <v>474.24</v>
      </c>
      <c r="D599" s="269">
        <v>326.3262961377665</v>
      </c>
      <c r="E599" s="269">
        <v>326.3262961377665</v>
      </c>
      <c r="F599" s="270">
        <f t="shared" si="21"/>
        <v>0</v>
      </c>
      <c r="G599" s="205">
        <f t="shared" si="22"/>
        <v>1</v>
      </c>
      <c r="H599" s="198"/>
    </row>
    <row r="600" spans="1:8" ht="12.75" customHeight="1">
      <c r="A600" s="196">
        <v>13</v>
      </c>
      <c r="B600" s="212" t="s">
        <v>232</v>
      </c>
      <c r="C600" s="269">
        <v>313.04</v>
      </c>
      <c r="D600" s="269">
        <v>215.4024762672679</v>
      </c>
      <c r="E600" s="269">
        <v>215.4024762672679</v>
      </c>
      <c r="F600" s="270">
        <f t="shared" si="21"/>
        <v>0</v>
      </c>
      <c r="G600" s="205">
        <f t="shared" si="22"/>
        <v>1</v>
      </c>
      <c r="H600" s="198"/>
    </row>
    <row r="601" spans="1:8" ht="12.75" customHeight="1">
      <c r="A601" s="196">
        <v>14</v>
      </c>
      <c r="B601" s="212" t="s">
        <v>233</v>
      </c>
      <c r="C601" s="269">
        <v>284.19</v>
      </c>
      <c r="D601" s="269">
        <v>195.55343648208907</v>
      </c>
      <c r="E601" s="269">
        <v>195.55343648208907</v>
      </c>
      <c r="F601" s="270">
        <f t="shared" si="21"/>
        <v>0</v>
      </c>
      <c r="G601" s="205">
        <f t="shared" si="22"/>
        <v>1</v>
      </c>
      <c r="H601" s="198"/>
    </row>
    <row r="602" spans="1:8" ht="12.75" customHeight="1">
      <c r="A602" s="196">
        <v>15</v>
      </c>
      <c r="B602" s="212" t="s">
        <v>234</v>
      </c>
      <c r="C602" s="269">
        <v>522.11</v>
      </c>
      <c r="D602" s="269">
        <v>359.2669268038565</v>
      </c>
      <c r="E602" s="269">
        <v>359.2669268038565</v>
      </c>
      <c r="F602" s="270">
        <f t="shared" si="21"/>
        <v>0</v>
      </c>
      <c r="G602" s="205">
        <f t="shared" si="22"/>
        <v>1</v>
      </c>
      <c r="H602" s="198"/>
    </row>
    <row r="603" spans="1:8" ht="12.75" customHeight="1">
      <c r="A603" s="196">
        <v>16</v>
      </c>
      <c r="B603" s="212" t="s">
        <v>235</v>
      </c>
      <c r="C603" s="269">
        <v>394.78</v>
      </c>
      <c r="D603" s="269">
        <v>271.64750652147427</v>
      </c>
      <c r="E603" s="269">
        <v>271.64750652147427</v>
      </c>
      <c r="F603" s="270">
        <f t="shared" si="21"/>
        <v>0</v>
      </c>
      <c r="G603" s="205">
        <f t="shared" si="22"/>
        <v>1</v>
      </c>
      <c r="H603" s="198"/>
    </row>
    <row r="604" spans="1:8" ht="12.75" customHeight="1">
      <c r="A604" s="196">
        <v>17</v>
      </c>
      <c r="B604" s="212" t="s">
        <v>236</v>
      </c>
      <c r="C604" s="269">
        <v>76.4</v>
      </c>
      <c r="D604" s="269">
        <v>52.57326182756533</v>
      </c>
      <c r="E604" s="269">
        <v>52.57326182756533</v>
      </c>
      <c r="F604" s="270">
        <f t="shared" si="21"/>
        <v>0</v>
      </c>
      <c r="G604" s="205">
        <f t="shared" si="22"/>
        <v>1</v>
      </c>
      <c r="H604" s="198"/>
    </row>
    <row r="605" spans="1:8" ht="12.75" customHeight="1">
      <c r="A605" s="196">
        <v>18</v>
      </c>
      <c r="B605" s="212" t="s">
        <v>237</v>
      </c>
      <c r="C605" s="269">
        <v>294.36</v>
      </c>
      <c r="D605" s="269">
        <v>202.54690464530182</v>
      </c>
      <c r="E605" s="269">
        <v>202.54690464530182</v>
      </c>
      <c r="F605" s="270">
        <f t="shared" si="21"/>
        <v>0</v>
      </c>
      <c r="G605" s="205">
        <f t="shared" si="22"/>
        <v>1</v>
      </c>
      <c r="H605" s="198"/>
    </row>
    <row r="606" spans="1:8" ht="12.75" customHeight="1">
      <c r="A606" s="196">
        <v>19</v>
      </c>
      <c r="B606" s="212" t="s">
        <v>238</v>
      </c>
      <c r="C606" s="269">
        <v>631.56</v>
      </c>
      <c r="D606" s="269">
        <v>434.5734367338039</v>
      </c>
      <c r="E606" s="269">
        <v>434.5734367338039</v>
      </c>
      <c r="F606" s="270">
        <f t="shared" si="21"/>
        <v>0</v>
      </c>
      <c r="G606" s="205">
        <f t="shared" si="22"/>
        <v>1</v>
      </c>
      <c r="H606" s="198"/>
    </row>
    <row r="607" spans="1:8" s="229" customFormat="1" ht="12.75" customHeight="1">
      <c r="A607" s="196">
        <v>20</v>
      </c>
      <c r="B607" s="212" t="s">
        <v>239</v>
      </c>
      <c r="C607" s="269">
        <v>474.01</v>
      </c>
      <c r="D607" s="269">
        <v>326.1651242721659</v>
      </c>
      <c r="E607" s="269">
        <v>326.1651242721659</v>
      </c>
      <c r="F607" s="270">
        <f t="shared" si="21"/>
        <v>0</v>
      </c>
      <c r="G607" s="205">
        <f t="shared" si="22"/>
        <v>1</v>
      </c>
      <c r="H607" s="198"/>
    </row>
    <row r="608" spans="1:8" s="229" customFormat="1" ht="12.75" customHeight="1">
      <c r="A608" s="196">
        <v>21</v>
      </c>
      <c r="B608" s="212" t="s">
        <v>240</v>
      </c>
      <c r="C608" s="269">
        <v>396.26</v>
      </c>
      <c r="D608" s="269">
        <v>273.0067615577112</v>
      </c>
      <c r="E608" s="269">
        <v>273.0067615577112</v>
      </c>
      <c r="F608" s="270">
        <f t="shared" si="21"/>
        <v>0</v>
      </c>
      <c r="G608" s="205">
        <f t="shared" si="22"/>
        <v>1</v>
      </c>
      <c r="H608" s="198"/>
    </row>
    <row r="609" spans="1:8" s="229" customFormat="1" ht="12.75" customHeight="1">
      <c r="A609" s="196">
        <v>22</v>
      </c>
      <c r="B609" s="212" t="s">
        <v>241</v>
      </c>
      <c r="C609" s="269">
        <v>510.5</v>
      </c>
      <c r="D609" s="269">
        <v>351.2715389374258</v>
      </c>
      <c r="E609" s="269">
        <v>351.2715389374258</v>
      </c>
      <c r="F609" s="270">
        <f t="shared" si="21"/>
        <v>0</v>
      </c>
      <c r="G609" s="205">
        <f t="shared" si="22"/>
        <v>1</v>
      </c>
      <c r="H609" s="198"/>
    </row>
    <row r="610" spans="1:8" s="229" customFormat="1" ht="12.75" customHeight="1">
      <c r="A610" s="196">
        <v>23</v>
      </c>
      <c r="B610" s="212" t="s">
        <v>242</v>
      </c>
      <c r="C610" s="269">
        <v>456.12</v>
      </c>
      <c r="D610" s="269">
        <v>313.8539642932746</v>
      </c>
      <c r="E610" s="269">
        <v>313.8539642932746</v>
      </c>
      <c r="F610" s="270">
        <f t="shared" si="21"/>
        <v>0</v>
      </c>
      <c r="G610" s="205">
        <f t="shared" si="22"/>
        <v>1</v>
      </c>
      <c r="H610" s="198"/>
    </row>
    <row r="611" spans="1:8" s="229" customFormat="1" ht="12.75" customHeight="1">
      <c r="A611" s="196">
        <v>24</v>
      </c>
      <c r="B611" s="212" t="s">
        <v>243</v>
      </c>
      <c r="C611" s="269">
        <v>293.42</v>
      </c>
      <c r="D611" s="269">
        <v>201.89899961083032</v>
      </c>
      <c r="E611" s="269">
        <v>201.89899961083032</v>
      </c>
      <c r="F611" s="270">
        <f t="shared" si="21"/>
        <v>0</v>
      </c>
      <c r="G611" s="205">
        <f t="shared" si="22"/>
        <v>1</v>
      </c>
      <c r="H611" s="198"/>
    </row>
    <row r="612" spans="1:8" ht="12.75" customHeight="1">
      <c r="A612" s="196">
        <v>25</v>
      </c>
      <c r="B612" s="212" t="s">
        <v>244</v>
      </c>
      <c r="C612" s="269">
        <v>182.44</v>
      </c>
      <c r="D612" s="269">
        <v>125.53543255556052</v>
      </c>
      <c r="E612" s="269">
        <v>125.53543255556052</v>
      </c>
      <c r="F612" s="270">
        <f t="shared" si="21"/>
        <v>0</v>
      </c>
      <c r="G612" s="205">
        <f t="shared" si="22"/>
        <v>1</v>
      </c>
      <c r="H612" s="198"/>
    </row>
    <row r="613" spans="1:8" ht="12.75" customHeight="1">
      <c r="A613" s="196">
        <v>26</v>
      </c>
      <c r="B613" s="212" t="s">
        <v>245</v>
      </c>
      <c r="C613" s="269">
        <v>257.51</v>
      </c>
      <c r="D613" s="269">
        <v>177.19493189137705</v>
      </c>
      <c r="E613" s="269">
        <v>177.19493189137705</v>
      </c>
      <c r="F613" s="270">
        <f t="shared" si="21"/>
        <v>0</v>
      </c>
      <c r="G613" s="205">
        <f t="shared" si="22"/>
        <v>1</v>
      </c>
      <c r="H613" s="198"/>
    </row>
    <row r="614" spans="1:8" ht="12.75" customHeight="1">
      <c r="A614" s="196">
        <v>27</v>
      </c>
      <c r="B614" s="212" t="s">
        <v>246</v>
      </c>
      <c r="C614" s="269">
        <v>301.74</v>
      </c>
      <c r="D614" s="269">
        <v>207.62487011069936</v>
      </c>
      <c r="E614" s="269">
        <v>207.62487011069936</v>
      </c>
      <c r="F614" s="270">
        <f t="shared" si="21"/>
        <v>0</v>
      </c>
      <c r="G614" s="205">
        <f t="shared" si="22"/>
        <v>1</v>
      </c>
      <c r="H614" s="198"/>
    </row>
    <row r="615" spans="1:8" ht="12.75" customHeight="1">
      <c r="A615" s="196">
        <v>28</v>
      </c>
      <c r="B615" s="212" t="s">
        <v>247</v>
      </c>
      <c r="C615" s="269">
        <v>314.39</v>
      </c>
      <c r="D615" s="269">
        <v>216.32999501952804</v>
      </c>
      <c r="E615" s="269">
        <v>216.32999501952804</v>
      </c>
      <c r="F615" s="270">
        <f t="shared" si="21"/>
        <v>0</v>
      </c>
      <c r="G615" s="205">
        <f t="shared" si="22"/>
        <v>1</v>
      </c>
      <c r="H615" s="198"/>
    </row>
    <row r="616" spans="1:8" ht="12.75" customHeight="1">
      <c r="A616" s="196">
        <v>29</v>
      </c>
      <c r="B616" s="212" t="s">
        <v>248</v>
      </c>
      <c r="C616" s="269">
        <v>223.03</v>
      </c>
      <c r="D616" s="269">
        <v>153.46532809346758</v>
      </c>
      <c r="E616" s="269">
        <v>153.46532809346758</v>
      </c>
      <c r="F616" s="270">
        <f t="shared" si="21"/>
        <v>0</v>
      </c>
      <c r="G616" s="205">
        <f t="shared" si="22"/>
        <v>1</v>
      </c>
      <c r="H616" s="198"/>
    </row>
    <row r="617" spans="1:8" ht="12.75" customHeight="1">
      <c r="A617" s="196">
        <v>30</v>
      </c>
      <c r="B617" s="212" t="s">
        <v>249</v>
      </c>
      <c r="C617" s="269">
        <v>145.41</v>
      </c>
      <c r="D617" s="269">
        <v>100.05464909553933</v>
      </c>
      <c r="E617" s="269">
        <v>100.05464909553933</v>
      </c>
      <c r="F617" s="270">
        <f t="shared" si="21"/>
        <v>0</v>
      </c>
      <c r="G617" s="205">
        <f t="shared" si="22"/>
        <v>1</v>
      </c>
      <c r="H617" s="198"/>
    </row>
    <row r="618" spans="1:8" ht="12.75" customHeight="1">
      <c r="A618" s="196">
        <v>31</v>
      </c>
      <c r="B618" s="212" t="s">
        <v>250</v>
      </c>
      <c r="C618" s="269">
        <v>70.28</v>
      </c>
      <c r="D618" s="269">
        <v>48.35721577588727</v>
      </c>
      <c r="E618" s="269">
        <v>48.35721577588727</v>
      </c>
      <c r="F618" s="270">
        <f t="shared" si="21"/>
        <v>0</v>
      </c>
      <c r="G618" s="205">
        <f t="shared" si="22"/>
        <v>1</v>
      </c>
      <c r="H618" s="198"/>
    </row>
    <row r="619" spans="1:8" ht="12.75" customHeight="1">
      <c r="A619" s="196">
        <v>32</v>
      </c>
      <c r="B619" s="212" t="s">
        <v>251</v>
      </c>
      <c r="C619" s="269">
        <v>75.08</v>
      </c>
      <c r="D619" s="269">
        <v>51.66408511251291</v>
      </c>
      <c r="E619" s="269">
        <v>51.66408511251291</v>
      </c>
      <c r="F619" s="270">
        <f t="shared" si="21"/>
        <v>0</v>
      </c>
      <c r="G619" s="205">
        <f t="shared" si="22"/>
        <v>1</v>
      </c>
      <c r="H619" s="198"/>
    </row>
    <row r="620" spans="1:8" ht="12.75" customHeight="1">
      <c r="A620" s="196">
        <v>33</v>
      </c>
      <c r="B620" s="212" t="s">
        <v>252</v>
      </c>
      <c r="C620" s="269">
        <v>236.06</v>
      </c>
      <c r="D620" s="269">
        <v>162.43270318520024</v>
      </c>
      <c r="E620" s="269">
        <v>162.43270318520024</v>
      </c>
      <c r="F620" s="270">
        <f t="shared" si="21"/>
        <v>0</v>
      </c>
      <c r="G620" s="205">
        <f t="shared" si="22"/>
        <v>1</v>
      </c>
      <c r="H620" s="198"/>
    </row>
    <row r="621" spans="1:8" ht="12.75" customHeight="1">
      <c r="A621" s="196">
        <v>34</v>
      </c>
      <c r="B621" s="212" t="s">
        <v>253</v>
      </c>
      <c r="C621" s="269">
        <v>198.09</v>
      </c>
      <c r="D621" s="269">
        <v>136.30822900250797</v>
      </c>
      <c r="E621" s="269">
        <v>136.30822900250797</v>
      </c>
      <c r="F621" s="270">
        <f t="shared" si="21"/>
        <v>0</v>
      </c>
      <c r="G621" s="205">
        <f t="shared" si="22"/>
        <v>1</v>
      </c>
      <c r="H621" s="198"/>
    </row>
    <row r="622" spans="1:8" ht="12.75" customHeight="1">
      <c r="A622" s="196">
        <v>35</v>
      </c>
      <c r="B622" s="212" t="s">
        <v>254</v>
      </c>
      <c r="C622" s="269">
        <v>318.89</v>
      </c>
      <c r="D622" s="269">
        <v>215.41157334906737</v>
      </c>
      <c r="E622" s="269">
        <v>215.41157334906737</v>
      </c>
      <c r="F622" s="270">
        <f t="shared" si="21"/>
        <v>0</v>
      </c>
      <c r="G622" s="205">
        <f t="shared" si="22"/>
        <v>1</v>
      </c>
      <c r="H622" s="198"/>
    </row>
    <row r="623" spans="1:8" ht="12.75" customHeight="1">
      <c r="A623" s="196">
        <v>36</v>
      </c>
      <c r="B623" s="212" t="s">
        <v>255</v>
      </c>
      <c r="C623" s="269">
        <v>175</v>
      </c>
      <c r="D623" s="269">
        <v>120.41499092862766</v>
      </c>
      <c r="E623" s="269">
        <v>120.41499092862766</v>
      </c>
      <c r="F623" s="270">
        <f t="shared" si="21"/>
        <v>0</v>
      </c>
      <c r="G623" s="205">
        <f t="shared" si="22"/>
        <v>1</v>
      </c>
      <c r="H623" s="198"/>
    </row>
    <row r="624" spans="1:8" ht="12.75" customHeight="1">
      <c r="A624" s="196">
        <v>37</v>
      </c>
      <c r="B624" s="212" t="s">
        <v>256</v>
      </c>
      <c r="C624" s="269">
        <v>230.48</v>
      </c>
      <c r="D624" s="269">
        <v>158.5966086570841</v>
      </c>
      <c r="E624" s="269">
        <v>158.5966086570841</v>
      </c>
      <c r="F624" s="270">
        <f t="shared" si="21"/>
        <v>0</v>
      </c>
      <c r="G624" s="205">
        <f t="shared" si="22"/>
        <v>1</v>
      </c>
      <c r="H624" s="198"/>
    </row>
    <row r="625" spans="1:8" s="229" customFormat="1" ht="12.75" customHeight="1">
      <c r="A625" s="196">
        <v>38</v>
      </c>
      <c r="B625" s="212" t="s">
        <v>257</v>
      </c>
      <c r="C625" s="269">
        <v>240.03</v>
      </c>
      <c r="D625" s="269">
        <v>165.16579097887956</v>
      </c>
      <c r="E625" s="269">
        <v>165.16579097887956</v>
      </c>
      <c r="F625" s="270">
        <f t="shared" si="21"/>
        <v>0</v>
      </c>
      <c r="G625" s="205">
        <f t="shared" si="22"/>
        <v>1</v>
      </c>
      <c r="H625" s="198"/>
    </row>
    <row r="626" spans="1:7" ht="12.75" customHeight="1">
      <c r="A626" s="34"/>
      <c r="B626" s="1" t="s">
        <v>27</v>
      </c>
      <c r="C626" s="159">
        <v>10839.609999999999</v>
      </c>
      <c r="D626" s="159">
        <v>7455.051824561341</v>
      </c>
      <c r="E626" s="159">
        <v>7455.051824561341</v>
      </c>
      <c r="F626" s="160">
        <f>D626-E626</f>
        <v>0</v>
      </c>
      <c r="G626" s="39">
        <f>E626/D626</f>
        <v>1</v>
      </c>
    </row>
    <row r="627" spans="1:7" ht="12.75" customHeight="1">
      <c r="A627" s="40"/>
      <c r="B627" s="2"/>
      <c r="C627" s="162"/>
      <c r="D627" s="162"/>
      <c r="E627" s="162"/>
      <c r="F627" s="163"/>
      <c r="G627" s="38"/>
    </row>
    <row r="628" spans="1:8" ht="14.25">
      <c r="A628" s="9" t="s">
        <v>52</v>
      </c>
      <c r="F628" s="161"/>
      <c r="H628" s="10" t="s">
        <v>12</v>
      </c>
    </row>
    <row r="629" spans="1:6" ht="14.25">
      <c r="A629" s="9"/>
      <c r="F629" s="161"/>
    </row>
    <row r="630" spans="1:6" ht="14.25">
      <c r="A630" s="92" t="s">
        <v>53</v>
      </c>
      <c r="B630" s="56"/>
      <c r="C630" s="56"/>
      <c r="D630" s="56"/>
      <c r="E630" s="57"/>
      <c r="F630" s="56"/>
    </row>
    <row r="631" spans="1:6" ht="9" customHeight="1">
      <c r="A631" s="56"/>
      <c r="B631" s="56"/>
      <c r="C631" s="56"/>
      <c r="D631" s="56"/>
      <c r="E631" s="57"/>
      <c r="F631" s="56"/>
    </row>
    <row r="632" spans="1:7" ht="11.25" customHeight="1">
      <c r="A632" s="216" t="s">
        <v>175</v>
      </c>
      <c r="B632" s="198"/>
      <c r="C632" s="217"/>
      <c r="D632" s="198"/>
      <c r="E632" s="198"/>
      <c r="F632" s="48"/>
      <c r="G632" s="48"/>
    </row>
    <row r="633" spans="1:7" ht="6.75" customHeight="1">
      <c r="A633" s="216"/>
      <c r="B633" s="198"/>
      <c r="C633" s="217"/>
      <c r="D633" s="198"/>
      <c r="E633" s="198"/>
      <c r="F633" s="48"/>
      <c r="G633" s="48"/>
    </row>
    <row r="634" spans="1:5" ht="14.25">
      <c r="A634" s="198"/>
      <c r="B634" s="198"/>
      <c r="C634" s="198"/>
      <c r="D634" s="198"/>
      <c r="E634" s="218" t="s">
        <v>122</v>
      </c>
    </row>
    <row r="635" spans="1:7" ht="45" customHeight="1">
      <c r="A635" s="219" t="s">
        <v>37</v>
      </c>
      <c r="B635" s="219" t="s">
        <v>38</v>
      </c>
      <c r="C635" s="220" t="s">
        <v>176</v>
      </c>
      <c r="D635" s="220" t="s">
        <v>177</v>
      </c>
      <c r="E635" s="220" t="s">
        <v>178</v>
      </c>
      <c r="F635" s="63"/>
      <c r="G635" s="64"/>
    </row>
    <row r="636" spans="1:7" ht="14.25" customHeight="1">
      <c r="A636" s="219">
        <v>1</v>
      </c>
      <c r="B636" s="219">
        <v>2</v>
      </c>
      <c r="C636" s="220">
        <v>3</v>
      </c>
      <c r="D636" s="220">
        <v>4</v>
      </c>
      <c r="E636" s="220">
        <v>5</v>
      </c>
      <c r="F636" s="63"/>
      <c r="G636" s="64"/>
    </row>
    <row r="637" spans="1:7" ht="12.75" customHeight="1">
      <c r="A637" s="196">
        <v>1</v>
      </c>
      <c r="B637" s="212" t="s">
        <v>220</v>
      </c>
      <c r="C637" s="151">
        <v>5918.315042391792</v>
      </c>
      <c r="D637" s="151">
        <v>1091.3212522806107</v>
      </c>
      <c r="E637" s="221">
        <f aca="true" t="shared" si="23" ref="E637:E675">D637/C637</f>
        <v>0.18439728950954437</v>
      </c>
      <c r="F637" s="149"/>
      <c r="G637" s="31"/>
    </row>
    <row r="638" spans="1:7" ht="12.75" customHeight="1">
      <c r="A638" s="196">
        <v>2</v>
      </c>
      <c r="B638" s="212" t="s">
        <v>221</v>
      </c>
      <c r="C638" s="151">
        <v>3921.254352184875</v>
      </c>
      <c r="D638" s="151">
        <v>722.4268289740625</v>
      </c>
      <c r="E638" s="221">
        <f t="shared" si="23"/>
        <v>0.18423360590509388</v>
      </c>
      <c r="F638" s="149"/>
      <c r="G638" s="31"/>
    </row>
    <row r="639" spans="1:7" ht="12.75" customHeight="1">
      <c r="A639" s="196">
        <v>3</v>
      </c>
      <c r="B639" s="212" t="s">
        <v>222</v>
      </c>
      <c r="C639" s="151">
        <v>3254.372988425008</v>
      </c>
      <c r="D639" s="151">
        <v>600.5892656520033</v>
      </c>
      <c r="E639" s="221">
        <f t="shared" si="23"/>
        <v>0.18454838083653882</v>
      </c>
      <c r="F639" s="149"/>
      <c r="G639" s="31"/>
    </row>
    <row r="640" spans="1:7" ht="12.75" customHeight="1">
      <c r="A640" s="196">
        <v>4</v>
      </c>
      <c r="B640" s="212" t="s">
        <v>223</v>
      </c>
      <c r="C640" s="151">
        <v>2591.8153957013583</v>
      </c>
      <c r="D640" s="151">
        <v>478.9423128129489</v>
      </c>
      <c r="E640" s="221">
        <f t="shared" si="23"/>
        <v>0.1847902877679082</v>
      </c>
      <c r="F640" s="149"/>
      <c r="G640" s="31"/>
    </row>
    <row r="641" spans="1:7" ht="12.75" customHeight="1">
      <c r="A641" s="196">
        <v>5</v>
      </c>
      <c r="B641" s="212" t="s">
        <v>224</v>
      </c>
      <c r="C641" s="151">
        <v>4168.094748708545</v>
      </c>
      <c r="D641" s="151">
        <v>769.9016022628033</v>
      </c>
      <c r="E641" s="221">
        <f t="shared" si="23"/>
        <v>0.1847130760406423</v>
      </c>
      <c r="F641" s="149"/>
      <c r="G641" s="31"/>
    </row>
    <row r="642" spans="1:7" ht="12.75" customHeight="1">
      <c r="A642" s="196">
        <v>6</v>
      </c>
      <c r="B642" s="212" t="s">
        <v>225</v>
      </c>
      <c r="C642" s="151">
        <v>2619.148359196369</v>
      </c>
      <c r="D642" s="151">
        <v>484.0106535926386</v>
      </c>
      <c r="E642" s="221">
        <f t="shared" si="23"/>
        <v>0.1847969596274215</v>
      </c>
      <c r="F642" s="149"/>
      <c r="G642" s="31"/>
    </row>
    <row r="643" spans="1:7" ht="12.75" customHeight="1">
      <c r="A643" s="196">
        <v>7</v>
      </c>
      <c r="B643" s="212" t="s">
        <v>226</v>
      </c>
      <c r="C643" s="151">
        <v>5784.663378831278</v>
      </c>
      <c r="D643" s="151">
        <v>1064.7216062065586</v>
      </c>
      <c r="E643" s="221">
        <f t="shared" si="23"/>
        <v>0.1840593888492908</v>
      </c>
      <c r="F643" s="149"/>
      <c r="G643" s="31"/>
    </row>
    <row r="644" spans="1:7" ht="12.75" customHeight="1">
      <c r="A644" s="196">
        <v>8</v>
      </c>
      <c r="B644" s="212" t="s">
        <v>227</v>
      </c>
      <c r="C644" s="151">
        <v>1346.2214866977997</v>
      </c>
      <c r="D644" s="151">
        <v>248.32845732986712</v>
      </c>
      <c r="E644" s="221">
        <f t="shared" si="23"/>
        <v>0.18446329952658969</v>
      </c>
      <c r="F644" s="149"/>
      <c r="G644" s="31"/>
    </row>
    <row r="645" spans="1:7" ht="12.75" customHeight="1">
      <c r="A645" s="196">
        <v>9</v>
      </c>
      <c r="B645" s="212" t="s">
        <v>228</v>
      </c>
      <c r="C645" s="151">
        <v>1015.0407146818417</v>
      </c>
      <c r="D645" s="151">
        <v>187.25992333959613</v>
      </c>
      <c r="E645" s="221">
        <f t="shared" si="23"/>
        <v>0.1844851350601159</v>
      </c>
      <c r="F645" s="149"/>
      <c r="G645" s="31"/>
    </row>
    <row r="646" spans="1:7" ht="12.75" customHeight="1">
      <c r="A646" s="196">
        <v>10</v>
      </c>
      <c r="B646" s="212" t="s">
        <v>229</v>
      </c>
      <c r="C646" s="151">
        <v>2891.3599049648165</v>
      </c>
      <c r="D646" s="151">
        <v>532.2479092285517</v>
      </c>
      <c r="E646" s="221">
        <f t="shared" si="23"/>
        <v>0.18408220585566584</v>
      </c>
      <c r="F646" s="149"/>
      <c r="G646" s="31"/>
    </row>
    <row r="647" spans="1:7" ht="12.75" customHeight="1">
      <c r="A647" s="196">
        <v>11</v>
      </c>
      <c r="B647" s="212" t="s">
        <v>230</v>
      </c>
      <c r="C647" s="151">
        <v>4194.882373750185</v>
      </c>
      <c r="D647" s="151">
        <v>775.3060932770524</v>
      </c>
      <c r="E647" s="221">
        <f t="shared" si="23"/>
        <v>0.18482189110440683</v>
      </c>
      <c r="F647" s="149"/>
      <c r="G647" s="31"/>
    </row>
    <row r="648" spans="1:7" ht="12.75" customHeight="1">
      <c r="A648" s="196">
        <v>12</v>
      </c>
      <c r="B648" s="212" t="s">
        <v>231</v>
      </c>
      <c r="C648" s="151">
        <v>6487.471094408144</v>
      </c>
      <c r="D648" s="151">
        <v>1198.8380514249634</v>
      </c>
      <c r="E648" s="221">
        <f t="shared" si="23"/>
        <v>0.18479281587216598</v>
      </c>
      <c r="F648" s="149"/>
      <c r="G648" s="31"/>
    </row>
    <row r="649" spans="1:7" ht="12.75" customHeight="1">
      <c r="A649" s="196">
        <v>13</v>
      </c>
      <c r="B649" s="212" t="s">
        <v>232</v>
      </c>
      <c r="C649" s="151">
        <v>4278.982220062317</v>
      </c>
      <c r="D649" s="151">
        <v>791.2437202959131</v>
      </c>
      <c r="E649" s="221">
        <f t="shared" si="23"/>
        <v>0.18491400048032683</v>
      </c>
      <c r="F649" s="149"/>
      <c r="G649" s="31"/>
    </row>
    <row r="650" spans="1:7" ht="12.75" customHeight="1">
      <c r="A650" s="196">
        <v>14</v>
      </c>
      <c r="B650" s="212" t="s">
        <v>233</v>
      </c>
      <c r="C650" s="151">
        <v>3895.319780014175</v>
      </c>
      <c r="D650" s="151">
        <v>718.6198115469782</v>
      </c>
      <c r="E650" s="221">
        <f t="shared" si="23"/>
        <v>0.1844828800023096</v>
      </c>
      <c r="F650" s="149"/>
      <c r="G650" s="31"/>
    </row>
    <row r="651" spans="1:7" ht="12.75" customHeight="1">
      <c r="A651" s="196">
        <v>15</v>
      </c>
      <c r="B651" s="212" t="s">
        <v>234</v>
      </c>
      <c r="C651" s="151">
        <v>7151.561766535887</v>
      </c>
      <c r="D651" s="151">
        <v>1320.1030410023227</v>
      </c>
      <c r="E651" s="221">
        <f t="shared" si="23"/>
        <v>0.1845894762706862</v>
      </c>
      <c r="F651" s="149"/>
      <c r="G651" s="31"/>
    </row>
    <row r="652" spans="1:7" ht="12.75" customHeight="1">
      <c r="A652" s="196">
        <v>16</v>
      </c>
      <c r="B652" s="212" t="s">
        <v>235</v>
      </c>
      <c r="C652" s="151">
        <v>5413.541904130868</v>
      </c>
      <c r="D652" s="151">
        <v>998.3171715623905</v>
      </c>
      <c r="E652" s="221">
        <f t="shared" si="23"/>
        <v>0.18441109152597723</v>
      </c>
      <c r="F652" s="149"/>
      <c r="G652" s="31"/>
    </row>
    <row r="653" spans="1:7" ht="12.75" customHeight="1">
      <c r="A653" s="196">
        <v>17</v>
      </c>
      <c r="B653" s="212" t="s">
        <v>236</v>
      </c>
      <c r="C653" s="151">
        <v>1048.8918863643034</v>
      </c>
      <c r="D653" s="151">
        <v>193.24120102709162</v>
      </c>
      <c r="E653" s="221">
        <f t="shared" si="23"/>
        <v>0.18423366939838703</v>
      </c>
      <c r="F653" s="149"/>
      <c r="G653" s="31"/>
    </row>
    <row r="654" spans="1:8" ht="12.75" customHeight="1">
      <c r="A654" s="196">
        <v>18</v>
      </c>
      <c r="B654" s="212" t="s">
        <v>237</v>
      </c>
      <c r="C654" s="164">
        <v>4036.3344077259535</v>
      </c>
      <c r="D654" s="164">
        <v>744.3656719823489</v>
      </c>
      <c r="E654" s="221">
        <f t="shared" si="23"/>
        <v>0.1844162541531637</v>
      </c>
      <c r="F654" s="149"/>
      <c r="G654" s="31"/>
      <c r="H654" s="10" t="s">
        <v>12</v>
      </c>
    </row>
    <row r="655" spans="1:7" ht="12.75" customHeight="1">
      <c r="A655" s="196">
        <v>19</v>
      </c>
      <c r="B655" s="212" t="s">
        <v>238</v>
      </c>
      <c r="C655" s="164">
        <v>8675.82631022629</v>
      </c>
      <c r="D655" s="164">
        <v>1597.4946816233182</v>
      </c>
      <c r="E655" s="221">
        <f t="shared" si="23"/>
        <v>0.18413170394390377</v>
      </c>
      <c r="F655" s="149"/>
      <c r="G655" s="31" t="s">
        <v>12</v>
      </c>
    </row>
    <row r="656" spans="1:7" ht="12.75" customHeight="1">
      <c r="A656" s="196">
        <v>20</v>
      </c>
      <c r="B656" s="212" t="s">
        <v>239</v>
      </c>
      <c r="C656" s="164">
        <v>6527.96619483953</v>
      </c>
      <c r="D656" s="164">
        <v>1199.4292289469672</v>
      </c>
      <c r="E656" s="221">
        <f t="shared" si="23"/>
        <v>0.18373704660038478</v>
      </c>
      <c r="F656" s="149"/>
      <c r="G656" s="31"/>
    </row>
    <row r="657" spans="1:7" ht="12.75" customHeight="1">
      <c r="A657" s="196">
        <v>21</v>
      </c>
      <c r="B657" s="212" t="s">
        <v>240</v>
      </c>
      <c r="C657" s="164">
        <v>5444.954512311779</v>
      </c>
      <c r="D657" s="164">
        <v>1003.4295981795797</v>
      </c>
      <c r="E657" s="221">
        <f t="shared" si="23"/>
        <v>0.18428613056558868</v>
      </c>
      <c r="F657" s="149"/>
      <c r="G657" s="31"/>
    </row>
    <row r="658" spans="1:7" ht="12.75" customHeight="1">
      <c r="A658" s="196">
        <v>22</v>
      </c>
      <c r="B658" s="212" t="s">
        <v>241</v>
      </c>
      <c r="C658" s="164">
        <v>7007.046192244648</v>
      </c>
      <c r="D658" s="164">
        <v>1291.1209392058668</v>
      </c>
      <c r="E658" s="221">
        <f t="shared" si="23"/>
        <v>0.18426037217149657</v>
      </c>
      <c r="F658" s="149"/>
      <c r="G658" s="31"/>
    </row>
    <row r="659" spans="1:7" ht="12.75" customHeight="1">
      <c r="A659" s="196">
        <v>23</v>
      </c>
      <c r="B659" s="212" t="s">
        <v>242</v>
      </c>
      <c r="C659" s="164">
        <v>6249.582350879064</v>
      </c>
      <c r="D659" s="164">
        <v>1153.2904876767473</v>
      </c>
      <c r="E659" s="221">
        <f t="shared" si="23"/>
        <v>0.18453880962373845</v>
      </c>
      <c r="F659" s="149"/>
      <c r="G659" s="31"/>
    </row>
    <row r="660" spans="1:7" ht="12.75" customHeight="1">
      <c r="A660" s="196">
        <v>24</v>
      </c>
      <c r="B660" s="212" t="s">
        <v>243</v>
      </c>
      <c r="C660" s="164">
        <v>4045.7057017234492</v>
      </c>
      <c r="D660" s="164">
        <v>742.5879692084343</v>
      </c>
      <c r="E660" s="221">
        <f t="shared" si="23"/>
        <v>0.1835496756207689</v>
      </c>
      <c r="F660" s="149"/>
      <c r="G660" s="31"/>
    </row>
    <row r="661" spans="1:7" ht="12.75" customHeight="1">
      <c r="A661" s="196">
        <v>25</v>
      </c>
      <c r="B661" s="212" t="s">
        <v>244</v>
      </c>
      <c r="C661" s="164">
        <v>2512.54590956961</v>
      </c>
      <c r="D661" s="164">
        <v>461.6411419953288</v>
      </c>
      <c r="E661" s="221">
        <f t="shared" si="23"/>
        <v>0.18373441067765653</v>
      </c>
      <c r="F661" s="149"/>
      <c r="G661" s="31"/>
    </row>
    <row r="662" spans="1:7" ht="12.75" customHeight="1">
      <c r="A662" s="196">
        <v>26</v>
      </c>
      <c r="B662" s="212" t="s">
        <v>245</v>
      </c>
      <c r="C662" s="164">
        <v>3561.2906605298626</v>
      </c>
      <c r="D662" s="164">
        <v>652.0133258666544</v>
      </c>
      <c r="E662" s="221">
        <f t="shared" si="23"/>
        <v>0.18308343463592644</v>
      </c>
      <c r="F662" s="149"/>
      <c r="G662" s="31"/>
    </row>
    <row r="663" spans="1:7" ht="12.75" customHeight="1">
      <c r="A663" s="196">
        <v>27</v>
      </c>
      <c r="B663" s="212" t="s">
        <v>246</v>
      </c>
      <c r="C663" s="164">
        <v>4154.133995121345</v>
      </c>
      <c r="D663" s="164">
        <v>763.4770058096008</v>
      </c>
      <c r="E663" s="221">
        <f t="shared" si="23"/>
        <v>0.1837872843548705</v>
      </c>
      <c r="F663" s="149"/>
      <c r="G663" s="31"/>
    </row>
    <row r="664" spans="1:7" ht="12.75" customHeight="1">
      <c r="A664" s="196">
        <v>28</v>
      </c>
      <c r="B664" s="212" t="s">
        <v>247</v>
      </c>
      <c r="C664" s="164">
        <v>4313.521797056705</v>
      </c>
      <c r="D664" s="164">
        <v>795.0871420609919</v>
      </c>
      <c r="E664" s="221">
        <f t="shared" si="23"/>
        <v>0.18432435941404376</v>
      </c>
      <c r="F664" s="149"/>
      <c r="G664" s="31"/>
    </row>
    <row r="665" spans="1:7" ht="12.75" customHeight="1">
      <c r="A665" s="196">
        <v>29</v>
      </c>
      <c r="B665" s="212" t="s">
        <v>248</v>
      </c>
      <c r="C665" s="164">
        <v>3059.0950403377237</v>
      </c>
      <c r="D665" s="164">
        <v>564.0125807012832</v>
      </c>
      <c r="E665" s="221">
        <f t="shared" si="23"/>
        <v>0.1843723628276081</v>
      </c>
      <c r="F665" s="149"/>
      <c r="G665" s="31"/>
    </row>
    <row r="666" spans="1:7" ht="12.75" customHeight="1">
      <c r="A666" s="196">
        <v>30</v>
      </c>
      <c r="B666" s="212" t="s">
        <v>249</v>
      </c>
      <c r="C666" s="164">
        <v>1991.3667150896513</v>
      </c>
      <c r="D666" s="164">
        <v>367.63567159143156</v>
      </c>
      <c r="E666" s="221">
        <f t="shared" si="23"/>
        <v>0.18461475167062869</v>
      </c>
      <c r="F666" s="149"/>
      <c r="G666" s="31"/>
    </row>
    <row r="667" spans="1:7" ht="12.75" customHeight="1">
      <c r="A667" s="196">
        <v>31</v>
      </c>
      <c r="B667" s="212" t="s">
        <v>250</v>
      </c>
      <c r="C667" s="164">
        <v>964.9188417819515</v>
      </c>
      <c r="D667" s="164">
        <v>177.7482997873753</v>
      </c>
      <c r="E667" s="221">
        <f t="shared" si="23"/>
        <v>0.18421062175459327</v>
      </c>
      <c r="F667" s="149"/>
      <c r="G667" s="31"/>
    </row>
    <row r="668" spans="1:7" ht="12.75" customHeight="1">
      <c r="A668" s="196">
        <v>32</v>
      </c>
      <c r="B668" s="212" t="s">
        <v>251</v>
      </c>
      <c r="C668" s="164">
        <v>1033.3172418434756</v>
      </c>
      <c r="D668" s="164">
        <v>189.9688186631358</v>
      </c>
      <c r="E668" s="221">
        <f t="shared" si="23"/>
        <v>0.18384365514333673</v>
      </c>
      <c r="F668" s="149"/>
      <c r="G668" s="31"/>
    </row>
    <row r="669" spans="1:7" ht="12.75" customHeight="1">
      <c r="A669" s="196">
        <v>33</v>
      </c>
      <c r="B669" s="212" t="s">
        <v>252</v>
      </c>
      <c r="C669" s="164">
        <v>3244.935884602236</v>
      </c>
      <c r="D669" s="164">
        <v>597.161273672594</v>
      </c>
      <c r="E669" s="221">
        <f t="shared" si="23"/>
        <v>0.1840286818936005</v>
      </c>
      <c r="F669" s="149"/>
      <c r="G669" s="31"/>
    </row>
    <row r="670" spans="1:7" ht="12.75" customHeight="1">
      <c r="A670" s="196">
        <v>34</v>
      </c>
      <c r="B670" s="212" t="s">
        <v>253</v>
      </c>
      <c r="C670" s="164">
        <v>2724.2272756277625</v>
      </c>
      <c r="D670" s="164">
        <v>501.1503022242258</v>
      </c>
      <c r="E670" s="221">
        <f t="shared" si="23"/>
        <v>0.18396053321532885</v>
      </c>
      <c r="F670" s="149"/>
      <c r="G670" s="31"/>
    </row>
    <row r="671" spans="1:7" ht="12.75" customHeight="1">
      <c r="A671" s="196">
        <v>35</v>
      </c>
      <c r="B671" s="212" t="s">
        <v>254</v>
      </c>
      <c r="C671" s="164">
        <v>4294.645098395753</v>
      </c>
      <c r="D671" s="164">
        <v>792.2523846450123</v>
      </c>
      <c r="E671" s="221">
        <f t="shared" si="23"/>
        <v>0.18447447146236948</v>
      </c>
      <c r="F671" s="149"/>
      <c r="G671" s="31"/>
    </row>
    <row r="672" spans="1:7" ht="12.75" customHeight="1">
      <c r="A672" s="196">
        <v>36</v>
      </c>
      <c r="B672" s="212" t="s">
        <v>255</v>
      </c>
      <c r="C672" s="164">
        <v>2413.527147920693</v>
      </c>
      <c r="D672" s="164">
        <v>442.9111396900827</v>
      </c>
      <c r="E672" s="221">
        <f t="shared" si="23"/>
        <v>0.18351197751044995</v>
      </c>
      <c r="F672" s="149"/>
      <c r="G672" s="31"/>
    </row>
    <row r="673" spans="1:7" ht="12.75" customHeight="1">
      <c r="A673" s="196">
        <v>37</v>
      </c>
      <c r="B673" s="212" t="s">
        <v>256</v>
      </c>
      <c r="C673" s="164">
        <v>3174.3885459081457</v>
      </c>
      <c r="D673" s="164">
        <v>583.2232207058062</v>
      </c>
      <c r="E673" s="221">
        <f t="shared" si="23"/>
        <v>0.18372773599425732</v>
      </c>
      <c r="F673" s="149"/>
      <c r="G673" s="31"/>
    </row>
    <row r="674" spans="1:7" ht="12.75" customHeight="1">
      <c r="A674" s="196">
        <v>38</v>
      </c>
      <c r="B674" s="212" t="s">
        <v>257</v>
      </c>
      <c r="C674" s="164">
        <v>3302.012779214836</v>
      </c>
      <c r="D674" s="164">
        <v>607.2761821328482</v>
      </c>
      <c r="E674" s="221">
        <f t="shared" si="23"/>
        <v>0.18391091214288047</v>
      </c>
      <c r="F674" s="149"/>
      <c r="G674" s="31"/>
    </row>
    <row r="675" spans="1:7" ht="12.75" customHeight="1">
      <c r="A675" s="34"/>
      <c r="B675" s="1" t="s">
        <v>27</v>
      </c>
      <c r="C675" s="165">
        <v>148712.28000000003</v>
      </c>
      <c r="D675" s="165">
        <v>27402.695968185988</v>
      </c>
      <c r="E675" s="282">
        <f t="shared" si="23"/>
        <v>0.18426653110412927</v>
      </c>
      <c r="F675" s="42"/>
      <c r="G675" s="31"/>
    </row>
    <row r="676" spans="1:7" ht="14.25">
      <c r="A676" s="93"/>
      <c r="B676" s="73"/>
      <c r="C676" s="94"/>
      <c r="D676" s="94"/>
      <c r="E676" s="95"/>
      <c r="F676" s="76"/>
      <c r="G676" s="96"/>
    </row>
    <row r="677" spans="1:7" ht="14.25">
      <c r="A677" s="9" t="s">
        <v>179</v>
      </c>
      <c r="B677" s="48"/>
      <c r="C677" s="58"/>
      <c r="D677" s="48"/>
      <c r="E677" s="48"/>
      <c r="F677" s="48"/>
      <c r="G677" s="96"/>
    </row>
    <row r="678" spans="1:5" ht="14.25">
      <c r="A678" s="48"/>
      <c r="B678" s="48"/>
      <c r="C678" s="48"/>
      <c r="D678" s="48"/>
      <c r="E678" s="59" t="s">
        <v>122</v>
      </c>
    </row>
    <row r="679" spans="1:7" ht="51" customHeight="1">
      <c r="A679" s="60" t="s">
        <v>37</v>
      </c>
      <c r="B679" s="60" t="s">
        <v>38</v>
      </c>
      <c r="C679" s="61" t="s">
        <v>176</v>
      </c>
      <c r="D679" s="61" t="s">
        <v>180</v>
      </c>
      <c r="E679" s="61" t="s">
        <v>169</v>
      </c>
      <c r="F679" s="63"/>
      <c r="G679" s="64"/>
    </row>
    <row r="680" spans="1:7" ht="18" customHeight="1">
      <c r="A680" s="60">
        <v>1</v>
      </c>
      <c r="B680" s="60">
        <v>2</v>
      </c>
      <c r="C680" s="61">
        <v>3</v>
      </c>
      <c r="D680" s="61">
        <v>4</v>
      </c>
      <c r="E680" s="61">
        <v>5</v>
      </c>
      <c r="F680" s="63"/>
      <c r="G680" s="64"/>
    </row>
    <row r="681" spans="1:7" ht="12.75" customHeight="1">
      <c r="A681" s="18">
        <v>1</v>
      </c>
      <c r="B681" s="212" t="s">
        <v>220</v>
      </c>
      <c r="C681" s="164">
        <v>5918.315042391792</v>
      </c>
      <c r="D681" s="164">
        <v>1219.1755544423145</v>
      </c>
      <c r="E681" s="154">
        <f aca="true" t="shared" si="24" ref="E681:E719">D681/C681</f>
        <v>0.2060004487273128</v>
      </c>
      <c r="F681" s="149"/>
      <c r="G681" s="31"/>
    </row>
    <row r="682" spans="1:7" ht="12.75" customHeight="1">
      <c r="A682" s="18">
        <v>2</v>
      </c>
      <c r="B682" s="212" t="s">
        <v>221</v>
      </c>
      <c r="C682" s="164">
        <v>3921.254352184875</v>
      </c>
      <c r="D682" s="164">
        <v>808.4578213253528</v>
      </c>
      <c r="E682" s="154">
        <f t="shared" si="24"/>
        <v>0.20617326720336057</v>
      </c>
      <c r="F682" s="149"/>
      <c r="G682" s="31"/>
    </row>
    <row r="683" spans="1:7" ht="12.75" customHeight="1">
      <c r="A683" s="18">
        <v>3</v>
      </c>
      <c r="B683" s="212" t="s">
        <v>222</v>
      </c>
      <c r="C683" s="164">
        <v>3254.372988425008</v>
      </c>
      <c r="D683" s="164">
        <v>669.8831471431515</v>
      </c>
      <c r="E683" s="154">
        <f t="shared" si="24"/>
        <v>0.20584092527984918</v>
      </c>
      <c r="F683" s="149"/>
      <c r="G683" s="31"/>
    </row>
    <row r="684" spans="1:7" ht="12.75" customHeight="1">
      <c r="A684" s="18">
        <v>4</v>
      </c>
      <c r="B684" s="212" t="s">
        <v>223</v>
      </c>
      <c r="C684" s="164">
        <v>2591.8153957013583</v>
      </c>
      <c r="D684" s="164">
        <v>532.8397106372485</v>
      </c>
      <c r="E684" s="154">
        <f t="shared" si="24"/>
        <v>0.2055855179813296</v>
      </c>
      <c r="F684" s="149"/>
      <c r="G684" s="31"/>
    </row>
    <row r="685" spans="1:7" ht="12.75" customHeight="1">
      <c r="A685" s="18">
        <v>5</v>
      </c>
      <c r="B685" s="212" t="s">
        <v>224</v>
      </c>
      <c r="C685" s="164">
        <v>4168.094748708545</v>
      </c>
      <c r="D685" s="164">
        <v>857.2397041908517</v>
      </c>
      <c r="E685" s="154">
        <f t="shared" si="24"/>
        <v>0.20566703874869002</v>
      </c>
      <c r="F685" s="149"/>
      <c r="G685" s="31"/>
    </row>
    <row r="686" spans="1:7" ht="12.75" customHeight="1">
      <c r="A686" s="18">
        <v>6</v>
      </c>
      <c r="B686" s="212" t="s">
        <v>225</v>
      </c>
      <c r="C686" s="164">
        <v>2619.148359196369</v>
      </c>
      <c r="D686" s="164">
        <v>538.44052228171</v>
      </c>
      <c r="E686" s="154">
        <f t="shared" si="24"/>
        <v>0.2055784737779876</v>
      </c>
      <c r="F686" s="149"/>
      <c r="G686" s="31"/>
    </row>
    <row r="687" spans="1:7" ht="12.75" customHeight="1">
      <c r="A687" s="18">
        <v>7</v>
      </c>
      <c r="B687" s="212" t="s">
        <v>226</v>
      </c>
      <c r="C687" s="164">
        <v>5784.663378831278</v>
      </c>
      <c r="D687" s="164">
        <v>1193.7069781907785</v>
      </c>
      <c r="E687" s="154">
        <f t="shared" si="24"/>
        <v>0.20635720698270824</v>
      </c>
      <c r="F687" s="149"/>
      <c r="G687" s="31"/>
    </row>
    <row r="688" spans="1:7" ht="12.75" customHeight="1">
      <c r="A688" s="18">
        <v>8</v>
      </c>
      <c r="B688" s="212" t="s">
        <v>227</v>
      </c>
      <c r="C688" s="164">
        <v>1346.2214866977997</v>
      </c>
      <c r="D688" s="164">
        <v>277.22840690570786</v>
      </c>
      <c r="E688" s="154">
        <f t="shared" si="24"/>
        <v>0.2059307548163805</v>
      </c>
      <c r="F688" s="149"/>
      <c r="G688" s="31"/>
    </row>
    <row r="689" spans="1:7" ht="12.75" customHeight="1">
      <c r="A689" s="18">
        <v>9</v>
      </c>
      <c r="B689" s="212" t="s">
        <v>228</v>
      </c>
      <c r="C689" s="164">
        <v>1015.0407146818417</v>
      </c>
      <c r="D689" s="164">
        <v>209.0046996599004</v>
      </c>
      <c r="E689" s="154">
        <f t="shared" si="24"/>
        <v>0.20590770068313138</v>
      </c>
      <c r="F689" s="149"/>
      <c r="G689" s="31"/>
    </row>
    <row r="690" spans="1:7" ht="12.75" customHeight="1">
      <c r="A690" s="18">
        <v>10</v>
      </c>
      <c r="B690" s="212" t="s">
        <v>229</v>
      </c>
      <c r="C690" s="164">
        <v>2891.3599049648165</v>
      </c>
      <c r="D690" s="164">
        <v>596.5833004108165</v>
      </c>
      <c r="E690" s="154">
        <f t="shared" si="24"/>
        <v>0.20633311660247153</v>
      </c>
      <c r="F690" s="149"/>
      <c r="G690" s="31"/>
    </row>
    <row r="691" spans="1:7" ht="12.75" customHeight="1">
      <c r="A691" s="18">
        <v>11</v>
      </c>
      <c r="B691" s="212" t="s">
        <v>230</v>
      </c>
      <c r="C691" s="164">
        <v>4194.882373750185</v>
      </c>
      <c r="D691" s="164">
        <v>862.2670947914229</v>
      </c>
      <c r="E691" s="154">
        <f t="shared" si="24"/>
        <v>0.20555215092254522</v>
      </c>
      <c r="F691" s="149"/>
      <c r="G691" s="31"/>
    </row>
    <row r="692" spans="1:7" ht="12.75" customHeight="1">
      <c r="A692" s="18">
        <v>12</v>
      </c>
      <c r="B692" s="212" t="s">
        <v>231</v>
      </c>
      <c r="C692" s="164">
        <v>6487.471094408144</v>
      </c>
      <c r="D692" s="164">
        <v>1333.7127890206098</v>
      </c>
      <c r="E692" s="154">
        <f t="shared" si="24"/>
        <v>0.20558284878836677</v>
      </c>
      <c r="F692" s="149"/>
      <c r="G692" s="31"/>
    </row>
    <row r="693" spans="1:7" ht="12.75" customHeight="1">
      <c r="A693" s="18">
        <v>13</v>
      </c>
      <c r="B693" s="212" t="s">
        <v>232</v>
      </c>
      <c r="C693" s="164">
        <v>4278.982220062317</v>
      </c>
      <c r="D693" s="164">
        <v>879.1378688187569</v>
      </c>
      <c r="E693" s="154">
        <f t="shared" si="24"/>
        <v>0.20545490109700754</v>
      </c>
      <c r="F693" s="149"/>
      <c r="G693" s="31"/>
    </row>
    <row r="694" spans="1:7" ht="12.75" customHeight="1">
      <c r="A694" s="18">
        <v>14</v>
      </c>
      <c r="B694" s="212" t="s">
        <v>233</v>
      </c>
      <c r="C694" s="164">
        <v>3895.319780014175</v>
      </c>
      <c r="D694" s="164">
        <v>802.0856137274608</v>
      </c>
      <c r="E694" s="154">
        <f t="shared" si="24"/>
        <v>0.20591008159143792</v>
      </c>
      <c r="F694" s="149"/>
      <c r="G694" s="31"/>
    </row>
    <row r="695" spans="1:7" ht="12.75" customHeight="1">
      <c r="A695" s="18">
        <v>15</v>
      </c>
      <c r="B695" s="212" t="s">
        <v>234</v>
      </c>
      <c r="C695" s="164">
        <v>7151.561766535887</v>
      </c>
      <c r="D695" s="164">
        <v>1471.7737928757276</v>
      </c>
      <c r="E695" s="154">
        <f t="shared" si="24"/>
        <v>0.20579753638744472</v>
      </c>
      <c r="F695" s="149"/>
      <c r="G695" s="31"/>
    </row>
    <row r="696" spans="1:7" ht="12.75" customHeight="1">
      <c r="A696" s="18">
        <v>16</v>
      </c>
      <c r="B696" s="212" t="s">
        <v>235</v>
      </c>
      <c r="C696" s="164">
        <v>5413.541904130868</v>
      </c>
      <c r="D696" s="164">
        <v>1115.1131738023241</v>
      </c>
      <c r="E696" s="154">
        <f t="shared" si="24"/>
        <v>0.20598587644651345</v>
      </c>
      <c r="F696" s="149"/>
      <c r="G696" s="31"/>
    </row>
    <row r="697" spans="1:7" ht="12.75" customHeight="1">
      <c r="A697" s="18">
        <v>17</v>
      </c>
      <c r="B697" s="212" t="s">
        <v>236</v>
      </c>
      <c r="C697" s="164">
        <v>1048.8918863643034</v>
      </c>
      <c r="D697" s="164">
        <v>216.25339684053873</v>
      </c>
      <c r="E697" s="154">
        <f t="shared" si="24"/>
        <v>0.2061732001666272</v>
      </c>
      <c r="F697" s="149"/>
      <c r="G697" s="31"/>
    </row>
    <row r="698" spans="1:8" ht="12.75" customHeight="1">
      <c r="A698" s="18">
        <v>18</v>
      </c>
      <c r="B698" s="212" t="s">
        <v>237</v>
      </c>
      <c r="C698" s="164">
        <v>4036.3344077259535</v>
      </c>
      <c r="D698" s="164">
        <v>831.4058795826254</v>
      </c>
      <c r="E698" s="154">
        <f t="shared" si="24"/>
        <v>0.20598042570289277</v>
      </c>
      <c r="F698" s="149"/>
      <c r="G698" s="31"/>
      <c r="H698" s="10" t="s">
        <v>12</v>
      </c>
    </row>
    <row r="699" spans="1:7" ht="12.75" customHeight="1">
      <c r="A699" s="18">
        <v>19</v>
      </c>
      <c r="B699" s="212" t="s">
        <v>238</v>
      </c>
      <c r="C699" s="164">
        <v>8675.82631022629</v>
      </c>
      <c r="D699" s="164">
        <v>1789.6568788200298</v>
      </c>
      <c r="E699" s="154">
        <f t="shared" si="24"/>
        <v>0.20628085611978444</v>
      </c>
      <c r="F699" s="149"/>
      <c r="G699" s="31"/>
    </row>
    <row r="700" spans="1:7" ht="12.75" customHeight="1">
      <c r="A700" s="18">
        <v>20</v>
      </c>
      <c r="B700" s="212" t="s">
        <v>239</v>
      </c>
      <c r="C700" s="164">
        <v>6527.96619483953</v>
      </c>
      <c r="D700" s="164">
        <v>1349.314544154274</v>
      </c>
      <c r="E700" s="154">
        <f t="shared" si="24"/>
        <v>0.20669753854131942</v>
      </c>
      <c r="F700" s="149"/>
      <c r="G700" s="31"/>
    </row>
    <row r="701" spans="1:7" ht="12.75" customHeight="1">
      <c r="A701" s="18">
        <v>21</v>
      </c>
      <c r="B701" s="212" t="s">
        <v>240</v>
      </c>
      <c r="C701" s="164">
        <v>5444.954512311779</v>
      </c>
      <c r="D701" s="164">
        <v>1122.302106385369</v>
      </c>
      <c r="E701" s="154">
        <f t="shared" si="24"/>
        <v>0.20611781124115766</v>
      </c>
      <c r="F701" s="149"/>
      <c r="G701" s="31"/>
    </row>
    <row r="702" spans="1:7" ht="12.75" customHeight="1">
      <c r="A702" s="18">
        <v>22</v>
      </c>
      <c r="B702" s="212" t="s">
        <v>241</v>
      </c>
      <c r="C702" s="164">
        <v>7007.046192244648</v>
      </c>
      <c r="D702" s="164">
        <v>1444.4675874874192</v>
      </c>
      <c r="E702" s="154">
        <f t="shared" si="24"/>
        <v>0.20614500716238265</v>
      </c>
      <c r="F702" s="149"/>
      <c r="G702" s="31"/>
    </row>
    <row r="703" spans="1:7" ht="12.75" customHeight="1">
      <c r="A703" s="18">
        <v>23</v>
      </c>
      <c r="B703" s="212" t="s">
        <v>242</v>
      </c>
      <c r="C703" s="164">
        <v>6249.582350879064</v>
      </c>
      <c r="D703" s="164">
        <v>1286.482968022305</v>
      </c>
      <c r="E703" s="154">
        <f t="shared" si="24"/>
        <v>0.20585103064388754</v>
      </c>
      <c r="F703" s="149"/>
      <c r="G703" s="31"/>
    </row>
    <row r="704" spans="1:7" ht="12.75" customHeight="1">
      <c r="A704" s="18">
        <v>24</v>
      </c>
      <c r="B704" s="212" t="s">
        <v>243</v>
      </c>
      <c r="C704" s="164">
        <v>4045.7057017234492</v>
      </c>
      <c r="D704" s="164">
        <v>837.0377632620052</v>
      </c>
      <c r="E704" s="154">
        <f t="shared" si="24"/>
        <v>0.20689536634002606</v>
      </c>
      <c r="F704" s="149"/>
      <c r="G704" s="31"/>
    </row>
    <row r="705" spans="1:7" ht="12.75" customHeight="1">
      <c r="A705" s="18">
        <v>25</v>
      </c>
      <c r="B705" s="212" t="s">
        <v>244</v>
      </c>
      <c r="C705" s="164">
        <v>2512.54590956961</v>
      </c>
      <c r="D705" s="164">
        <v>519.3440474671678</v>
      </c>
      <c r="E705" s="154">
        <f t="shared" si="24"/>
        <v>0.206700321569897</v>
      </c>
      <c r="F705" s="149"/>
      <c r="G705" s="31"/>
    </row>
    <row r="706" spans="1:7" ht="12.75" customHeight="1">
      <c r="A706" s="18">
        <v>26</v>
      </c>
      <c r="B706" s="212" t="s">
        <v>245</v>
      </c>
      <c r="C706" s="164">
        <v>3561.2906605298626</v>
      </c>
      <c r="D706" s="164">
        <v>738.5676203916228</v>
      </c>
      <c r="E706" s="154">
        <f t="shared" si="24"/>
        <v>0.20738762735017416</v>
      </c>
      <c r="F706" s="149"/>
      <c r="G706" s="31"/>
    </row>
    <row r="707" spans="1:7" ht="12.75" customHeight="1">
      <c r="A707" s="18">
        <v>27</v>
      </c>
      <c r="B707" s="212" t="s">
        <v>246</v>
      </c>
      <c r="C707" s="164">
        <v>4154.133995121345</v>
      </c>
      <c r="D707" s="164">
        <v>858.4289303619248</v>
      </c>
      <c r="E707" s="154">
        <f t="shared" si="24"/>
        <v>0.2066444971130137</v>
      </c>
      <c r="F707" s="149"/>
      <c r="G707" s="31"/>
    </row>
    <row r="708" spans="1:7" ht="12.75" customHeight="1">
      <c r="A708" s="18">
        <v>28</v>
      </c>
      <c r="B708" s="212" t="s">
        <v>247</v>
      </c>
      <c r="C708" s="164">
        <v>4313.521797056705</v>
      </c>
      <c r="D708" s="164">
        <v>888.9195677687449</v>
      </c>
      <c r="E708" s="154">
        <f t="shared" si="24"/>
        <v>0.2060774489131576</v>
      </c>
      <c r="F708" s="149"/>
      <c r="G708" s="31"/>
    </row>
    <row r="709" spans="1:7" ht="12.75" customHeight="1">
      <c r="A709" s="18">
        <v>29</v>
      </c>
      <c r="B709" s="212" t="s">
        <v>248</v>
      </c>
      <c r="C709" s="164">
        <v>3059.0950403377237</v>
      </c>
      <c r="D709" s="164">
        <v>630.2554596384666</v>
      </c>
      <c r="E709" s="154">
        <f t="shared" si="24"/>
        <v>0.20602676652010343</v>
      </c>
      <c r="F709" s="149"/>
      <c r="G709" s="31"/>
    </row>
    <row r="710" spans="1:7" ht="12.75" customHeight="1">
      <c r="A710" s="18">
        <v>30</v>
      </c>
      <c r="B710" s="212" t="s">
        <v>249</v>
      </c>
      <c r="C710" s="164">
        <v>1991.3667150896513</v>
      </c>
      <c r="D710" s="164">
        <v>409.7652224528337</v>
      </c>
      <c r="E710" s="154">
        <f t="shared" si="24"/>
        <v>0.20577085041535711</v>
      </c>
      <c r="F710" s="149"/>
      <c r="G710" s="31" t="s">
        <v>12</v>
      </c>
    </row>
    <row r="711" spans="1:7" ht="12.75" customHeight="1">
      <c r="A711" s="18">
        <v>31</v>
      </c>
      <c r="B711" s="212" t="s">
        <v>250</v>
      </c>
      <c r="C711" s="164">
        <v>964.9188417819515</v>
      </c>
      <c r="D711" s="164">
        <v>198.96388573933942</v>
      </c>
      <c r="E711" s="154">
        <f t="shared" si="24"/>
        <v>0.20619753405571956</v>
      </c>
      <c r="F711" s="149"/>
      <c r="G711" s="31" t="s">
        <v>12</v>
      </c>
    </row>
    <row r="712" spans="1:7" ht="12.75" customHeight="1">
      <c r="A712" s="18">
        <v>32</v>
      </c>
      <c r="B712" s="212" t="s">
        <v>251</v>
      </c>
      <c r="C712" s="164">
        <v>1033.3172418434756</v>
      </c>
      <c r="D712" s="164">
        <v>213.46782213020464</v>
      </c>
      <c r="E712" s="154">
        <f t="shared" si="24"/>
        <v>0.20658498037773015</v>
      </c>
      <c r="F712" s="149"/>
      <c r="G712" s="31"/>
    </row>
    <row r="713" spans="1:7" ht="12.75" customHeight="1">
      <c r="A713" s="18">
        <v>33</v>
      </c>
      <c r="B713" s="212" t="s">
        <v>252</v>
      </c>
      <c r="C713" s="164">
        <v>3244.935884602236</v>
      </c>
      <c r="D713" s="164">
        <v>669.721108923708</v>
      </c>
      <c r="E713" s="154">
        <f t="shared" si="24"/>
        <v>0.2063896276353708</v>
      </c>
      <c r="F713" s="149"/>
      <c r="G713" s="31"/>
    </row>
    <row r="714" spans="1:7" ht="12.75" customHeight="1">
      <c r="A714" s="18">
        <v>34</v>
      </c>
      <c r="B714" s="212" t="s">
        <v>253</v>
      </c>
      <c r="C714" s="164">
        <v>2724.2272756277625</v>
      </c>
      <c r="D714" s="164">
        <v>562.4482664124205</v>
      </c>
      <c r="E714" s="154">
        <f t="shared" si="24"/>
        <v>0.20646157956215735</v>
      </c>
      <c r="F714" s="149"/>
      <c r="G714" s="31" t="s">
        <v>12</v>
      </c>
    </row>
    <row r="715" spans="1:7" ht="12.75" customHeight="1">
      <c r="A715" s="18">
        <v>35</v>
      </c>
      <c r="B715" s="212" t="s">
        <v>254</v>
      </c>
      <c r="C715" s="164">
        <v>4294.645098395753</v>
      </c>
      <c r="D715" s="164">
        <v>884.3488496369935</v>
      </c>
      <c r="E715" s="154">
        <f t="shared" si="24"/>
        <v>0.20591895939604843</v>
      </c>
      <c r="F715" s="149"/>
      <c r="G715" s="31"/>
    </row>
    <row r="716" spans="1:7" ht="12.75" customHeight="1">
      <c r="A716" s="18">
        <v>36</v>
      </c>
      <c r="B716" s="212" t="s">
        <v>255</v>
      </c>
      <c r="C716" s="164">
        <v>2413.527147920693</v>
      </c>
      <c r="D716" s="164">
        <v>499.45591602180536</v>
      </c>
      <c r="E716" s="154">
        <f t="shared" si="24"/>
        <v>0.20694025192635504</v>
      </c>
      <c r="F716" s="149"/>
      <c r="G716" s="31"/>
    </row>
    <row r="717" spans="1:7" ht="12.75" customHeight="1">
      <c r="A717" s="18">
        <v>37</v>
      </c>
      <c r="B717" s="212" t="s">
        <v>256</v>
      </c>
      <c r="C717" s="164">
        <v>3174.3885459081457</v>
      </c>
      <c r="D717" s="164">
        <v>656.1695037297965</v>
      </c>
      <c r="E717" s="154">
        <f t="shared" si="24"/>
        <v>0.20670736875472062</v>
      </c>
      <c r="F717" s="149"/>
      <c r="G717" s="31"/>
    </row>
    <row r="718" spans="1:7" ht="12.75" customHeight="1">
      <c r="A718" s="18">
        <v>38</v>
      </c>
      <c r="B718" s="212" t="s">
        <v>257</v>
      </c>
      <c r="C718" s="164">
        <v>3302.012779214836</v>
      </c>
      <c r="D718" s="164">
        <v>681.9117676716558</v>
      </c>
      <c r="E718" s="154">
        <f t="shared" si="24"/>
        <v>0.2065139698925705</v>
      </c>
      <c r="F718" s="149"/>
      <c r="G718" s="31"/>
    </row>
    <row r="719" spans="1:7" ht="12.75" customHeight="1">
      <c r="A719" s="34"/>
      <c r="B719" s="1" t="s">
        <v>27</v>
      </c>
      <c r="C719" s="165">
        <v>148712.28000000003</v>
      </c>
      <c r="D719" s="165">
        <v>30655.339271125406</v>
      </c>
      <c r="E719" s="153">
        <f t="shared" si="24"/>
        <v>0.20613858701598414</v>
      </c>
      <c r="F719" s="42"/>
      <c r="G719" s="31"/>
    </row>
    <row r="720" spans="1:7" ht="24.75" customHeight="1">
      <c r="A720" s="47" t="s">
        <v>181</v>
      </c>
      <c r="B720" s="48"/>
      <c r="C720" s="48"/>
      <c r="D720" s="48"/>
      <c r="E720" s="48"/>
      <c r="F720" s="48"/>
      <c r="G720" s="48"/>
    </row>
    <row r="721" ht="21" customHeight="1">
      <c r="E721" s="59" t="s">
        <v>122</v>
      </c>
    </row>
    <row r="722" spans="1:6" ht="28.5">
      <c r="A722" s="49" t="s">
        <v>39</v>
      </c>
      <c r="B722" s="49" t="s">
        <v>182</v>
      </c>
      <c r="C722" s="49" t="s">
        <v>54</v>
      </c>
      <c r="D722" s="68" t="s">
        <v>42</v>
      </c>
      <c r="E722" s="49" t="s">
        <v>43</v>
      </c>
      <c r="F722" s="280"/>
    </row>
    <row r="723" spans="1:6" ht="14.25">
      <c r="A723" s="69">
        <f>C719</f>
        <v>148712.28000000003</v>
      </c>
      <c r="B723" s="69">
        <f>D767</f>
        <v>27402.695968185988</v>
      </c>
      <c r="C723" s="69">
        <f>E767</f>
        <v>121666.97545813941</v>
      </c>
      <c r="D723" s="69">
        <f>B723+C723</f>
        <v>149069.6714263254</v>
      </c>
      <c r="E723" s="71">
        <f>D723/A723</f>
        <v>1.0024032408508925</v>
      </c>
      <c r="F723" s="56"/>
    </row>
    <row r="724" spans="1:7" ht="14.25">
      <c r="A724" s="93"/>
      <c r="B724" s="73"/>
      <c r="C724" s="74"/>
      <c r="D724" s="74"/>
      <c r="E724" s="75"/>
      <c r="F724" s="76"/>
      <c r="G724" s="77"/>
    </row>
    <row r="725" spans="1:7" ht="14.25">
      <c r="A725" s="9" t="s">
        <v>183</v>
      </c>
      <c r="B725" s="48"/>
      <c r="C725" s="58"/>
      <c r="D725" s="48"/>
      <c r="E725" s="48"/>
      <c r="F725" s="48"/>
      <c r="G725" s="48"/>
    </row>
    <row r="726" spans="1:7" ht="14.25">
      <c r="A726" s="48"/>
      <c r="B726" s="48"/>
      <c r="C726" s="48"/>
      <c r="D726" s="48"/>
      <c r="E726" s="48"/>
      <c r="F726" s="48"/>
      <c r="G726" s="59" t="s">
        <v>122</v>
      </c>
    </row>
    <row r="727" spans="1:7" ht="62.25" customHeight="1">
      <c r="A727" s="60" t="s">
        <v>37</v>
      </c>
      <c r="B727" s="60" t="s">
        <v>38</v>
      </c>
      <c r="C727" s="61" t="s">
        <v>184</v>
      </c>
      <c r="D727" s="61" t="s">
        <v>185</v>
      </c>
      <c r="E727" s="61" t="s">
        <v>55</v>
      </c>
      <c r="F727" s="61" t="s">
        <v>56</v>
      </c>
      <c r="G727" s="88" t="s">
        <v>57</v>
      </c>
    </row>
    <row r="728" spans="1:7" ht="13.5" customHeight="1">
      <c r="A728" s="60">
        <v>1</v>
      </c>
      <c r="B728" s="60">
        <v>2</v>
      </c>
      <c r="C728" s="61">
        <v>3</v>
      </c>
      <c r="D728" s="61">
        <v>4</v>
      </c>
      <c r="E728" s="61">
        <v>5</v>
      </c>
      <c r="F728" s="61">
        <v>6</v>
      </c>
      <c r="G728" s="88">
        <v>7</v>
      </c>
    </row>
    <row r="729" spans="1:7" ht="12.75" customHeight="1">
      <c r="A729" s="18">
        <v>1</v>
      </c>
      <c r="B729" s="212" t="s">
        <v>220</v>
      </c>
      <c r="C729" s="164">
        <v>5918.315042391792</v>
      </c>
      <c r="D729" s="164">
        <v>1091.3212522806107</v>
      </c>
      <c r="E729" s="164">
        <v>4845.302191361339</v>
      </c>
      <c r="F729" s="158">
        <f aca="true" t="shared" si="25" ref="F729:F767">D729+E729</f>
        <v>5936.62344364195</v>
      </c>
      <c r="G729" s="166">
        <f aca="true" t="shared" si="26" ref="G729:G767">F729/C729</f>
        <v>1.0030935158265517</v>
      </c>
    </row>
    <row r="730" spans="1:7" ht="12.75" customHeight="1">
      <c r="A730" s="18">
        <v>2</v>
      </c>
      <c r="B730" s="212" t="s">
        <v>221</v>
      </c>
      <c r="C730" s="164">
        <v>3921.254352184875</v>
      </c>
      <c r="D730" s="164">
        <v>722.4268289740625</v>
      </c>
      <c r="E730" s="164">
        <v>3207.5705216526744</v>
      </c>
      <c r="F730" s="158">
        <f t="shared" si="25"/>
        <v>3929.997350626737</v>
      </c>
      <c r="G730" s="166">
        <f t="shared" si="26"/>
        <v>1.0022296432867177</v>
      </c>
    </row>
    <row r="731" spans="1:7" ht="12.75" customHeight="1">
      <c r="A731" s="18">
        <v>3</v>
      </c>
      <c r="B731" s="212" t="s">
        <v>222</v>
      </c>
      <c r="C731" s="164">
        <v>3254.372988425008</v>
      </c>
      <c r="D731" s="164">
        <v>600.5892656520033</v>
      </c>
      <c r="E731" s="164">
        <v>2666.4462607071873</v>
      </c>
      <c r="F731" s="158">
        <f t="shared" si="25"/>
        <v>3267.0355263591905</v>
      </c>
      <c r="G731" s="166">
        <f t="shared" si="26"/>
        <v>1.0038909301359187</v>
      </c>
    </row>
    <row r="732" spans="1:7" ht="12.75" customHeight="1">
      <c r="A732" s="18">
        <v>4</v>
      </c>
      <c r="B732" s="212" t="s">
        <v>223</v>
      </c>
      <c r="C732" s="164">
        <v>2591.8153957013583</v>
      </c>
      <c r="D732" s="164">
        <v>478.9423128129489</v>
      </c>
      <c r="E732" s="164">
        <v>2126.2666562780328</v>
      </c>
      <c r="F732" s="158">
        <f t="shared" si="25"/>
        <v>2605.2089690909816</v>
      </c>
      <c r="G732" s="166">
        <f t="shared" si="26"/>
        <v>1.0051676417278164</v>
      </c>
    </row>
    <row r="733" spans="1:7" ht="12.75" customHeight="1">
      <c r="A733" s="18">
        <v>5</v>
      </c>
      <c r="B733" s="212" t="s">
        <v>224</v>
      </c>
      <c r="C733" s="164">
        <v>4168.094748708545</v>
      </c>
      <c r="D733" s="164">
        <v>769.9016022628033</v>
      </c>
      <c r="E733" s="164">
        <v>3418.033867621173</v>
      </c>
      <c r="F733" s="158">
        <f t="shared" si="25"/>
        <v>4187.935469883976</v>
      </c>
      <c r="G733" s="166">
        <f t="shared" si="26"/>
        <v>1.0047601415926495</v>
      </c>
    </row>
    <row r="734" spans="1:7" ht="12.75" customHeight="1">
      <c r="A734" s="18">
        <v>6</v>
      </c>
      <c r="B734" s="212" t="s">
        <v>225</v>
      </c>
      <c r="C734" s="164">
        <v>2619.148359196369</v>
      </c>
      <c r="D734" s="164">
        <v>484.0106535926386</v>
      </c>
      <c r="E734" s="164">
        <v>2148.764751554383</v>
      </c>
      <c r="F734" s="158">
        <f t="shared" si="25"/>
        <v>2632.775405147022</v>
      </c>
      <c r="G734" s="166">
        <f t="shared" si="26"/>
        <v>1.005202853783676</v>
      </c>
    </row>
    <row r="735" spans="1:7" ht="12.75" customHeight="1">
      <c r="A735" s="18">
        <v>7</v>
      </c>
      <c r="B735" s="212" t="s">
        <v>226</v>
      </c>
      <c r="C735" s="164">
        <v>5784.663378831278</v>
      </c>
      <c r="D735" s="164">
        <v>1064.7216062065586</v>
      </c>
      <c r="E735" s="164">
        <v>4727.520713505752</v>
      </c>
      <c r="F735" s="158">
        <f t="shared" si="25"/>
        <v>5792.24231971231</v>
      </c>
      <c r="G735" s="166">
        <f t="shared" si="26"/>
        <v>1.001310178377668</v>
      </c>
    </row>
    <row r="736" spans="1:7" ht="12.75" customHeight="1">
      <c r="A736" s="18">
        <v>8</v>
      </c>
      <c r="B736" s="212" t="s">
        <v>227</v>
      </c>
      <c r="C736" s="164">
        <v>1346.2214866977997</v>
      </c>
      <c r="D736" s="164">
        <v>248.32845732986712</v>
      </c>
      <c r="E736" s="164">
        <v>1102.5265846932978</v>
      </c>
      <c r="F736" s="158">
        <f t="shared" si="25"/>
        <v>1350.855042023165</v>
      </c>
      <c r="G736" s="166">
        <f t="shared" si="26"/>
        <v>1.0034418967243874</v>
      </c>
    </row>
    <row r="737" spans="1:7" ht="12.75" customHeight="1">
      <c r="A737" s="18">
        <v>9</v>
      </c>
      <c r="B737" s="212" t="s">
        <v>228</v>
      </c>
      <c r="C737" s="164">
        <v>1015.0407146818417</v>
      </c>
      <c r="D737" s="164">
        <v>187.25992333959613</v>
      </c>
      <c r="E737" s="164">
        <v>831.3914313046798</v>
      </c>
      <c r="F737" s="158">
        <f t="shared" si="25"/>
        <v>1018.6513546442759</v>
      </c>
      <c r="G737" s="166">
        <f t="shared" si="26"/>
        <v>1.0035571380637336</v>
      </c>
    </row>
    <row r="738" spans="1:7" ht="12.75" customHeight="1">
      <c r="A738" s="18">
        <v>10</v>
      </c>
      <c r="B738" s="212" t="s">
        <v>229</v>
      </c>
      <c r="C738" s="164">
        <v>2891.3599049648165</v>
      </c>
      <c r="D738" s="164">
        <v>532.2479092285517</v>
      </c>
      <c r="E738" s="164">
        <v>2363.2483741573583</v>
      </c>
      <c r="F738" s="158">
        <f t="shared" si="25"/>
        <v>2895.49628338591</v>
      </c>
      <c r="G738" s="166">
        <f t="shared" si="26"/>
        <v>1.001430599633754</v>
      </c>
    </row>
    <row r="739" spans="1:7" ht="12.75" customHeight="1">
      <c r="A739" s="18">
        <v>11</v>
      </c>
      <c r="B739" s="212" t="s">
        <v>230</v>
      </c>
      <c r="C739" s="164">
        <v>4194.882373750185</v>
      </c>
      <c r="D739" s="164">
        <v>775.3060932770524</v>
      </c>
      <c r="E739" s="164">
        <v>3441.9536060494324</v>
      </c>
      <c r="F739" s="158">
        <f t="shared" si="25"/>
        <v>4217.259699326485</v>
      </c>
      <c r="G739" s="166">
        <f t="shared" si="26"/>
        <v>1.0053344345758841</v>
      </c>
    </row>
    <row r="740" spans="1:7" ht="12.75" customHeight="1">
      <c r="A740" s="18">
        <v>12</v>
      </c>
      <c r="B740" s="212" t="s">
        <v>231</v>
      </c>
      <c r="C740" s="164">
        <v>6487.471094408144</v>
      </c>
      <c r="D740" s="164">
        <v>1198.8380514249634</v>
      </c>
      <c r="E740" s="164">
        <v>5322.244528851722</v>
      </c>
      <c r="F740" s="158">
        <f t="shared" si="25"/>
        <v>6521.082580276685</v>
      </c>
      <c r="G740" s="166">
        <f t="shared" si="26"/>
        <v>1.0051809842971804</v>
      </c>
    </row>
    <row r="741" spans="1:7" ht="12.75" customHeight="1">
      <c r="A741" s="18">
        <v>13</v>
      </c>
      <c r="B741" s="212" t="s">
        <v>232</v>
      </c>
      <c r="C741" s="164">
        <v>4278.982220062317</v>
      </c>
      <c r="D741" s="164">
        <v>791.2437202959131</v>
      </c>
      <c r="E741" s="164">
        <v>3512.6445724880405</v>
      </c>
      <c r="F741" s="158">
        <f t="shared" si="25"/>
        <v>4303.888292783953</v>
      </c>
      <c r="G741" s="166">
        <f t="shared" si="26"/>
        <v>1.005820559993183</v>
      </c>
    </row>
    <row r="742" spans="1:7" ht="12.75" customHeight="1">
      <c r="A742" s="18">
        <v>14</v>
      </c>
      <c r="B742" s="212" t="s">
        <v>233</v>
      </c>
      <c r="C742" s="164">
        <v>3895.319780014175</v>
      </c>
      <c r="D742" s="164">
        <v>718.6198115469782</v>
      </c>
      <c r="E742" s="164">
        <v>3190.509798528853</v>
      </c>
      <c r="F742" s="158">
        <f t="shared" si="25"/>
        <v>3909.1296100758314</v>
      </c>
      <c r="G742" s="166">
        <f t="shared" si="26"/>
        <v>1.0035452365509272</v>
      </c>
    </row>
    <row r="743" spans="1:7" ht="12.75" customHeight="1">
      <c r="A743" s="18">
        <v>15</v>
      </c>
      <c r="B743" s="212" t="s">
        <v>234</v>
      </c>
      <c r="C743" s="164">
        <v>7151.561766535887</v>
      </c>
      <c r="D743" s="164">
        <v>1320.1030410023227</v>
      </c>
      <c r="E743" s="164">
        <v>5860.836049722951</v>
      </c>
      <c r="F743" s="158">
        <f t="shared" si="25"/>
        <v>7180.939090725275</v>
      </c>
      <c r="G743" s="166">
        <f t="shared" si="26"/>
        <v>1.0041078194034276</v>
      </c>
    </row>
    <row r="744" spans="1:7" ht="12.75" customHeight="1">
      <c r="A744" s="18">
        <v>16</v>
      </c>
      <c r="B744" s="212" t="s">
        <v>235</v>
      </c>
      <c r="C744" s="164">
        <v>5413.541904130868</v>
      </c>
      <c r="D744" s="164">
        <v>998.3171715623905</v>
      </c>
      <c r="E744" s="164">
        <v>4432.365948038259</v>
      </c>
      <c r="F744" s="158">
        <f t="shared" si="25"/>
        <v>5430.68311960065</v>
      </c>
      <c r="G744" s="166">
        <f t="shared" si="26"/>
        <v>1.0031663586933173</v>
      </c>
    </row>
    <row r="745" spans="1:7" ht="12.75" customHeight="1">
      <c r="A745" s="18">
        <v>17</v>
      </c>
      <c r="B745" s="212" t="s">
        <v>236</v>
      </c>
      <c r="C745" s="164">
        <v>1048.8918863643034</v>
      </c>
      <c r="D745" s="164">
        <v>193.24120102709162</v>
      </c>
      <c r="E745" s="164">
        <v>857.9896915721198</v>
      </c>
      <c r="F745" s="158">
        <f t="shared" si="25"/>
        <v>1051.2308925992115</v>
      </c>
      <c r="G745" s="166">
        <f t="shared" si="26"/>
        <v>1.0022299783851085</v>
      </c>
    </row>
    <row r="746" spans="1:7" ht="12.75" customHeight="1">
      <c r="A746" s="18">
        <v>18</v>
      </c>
      <c r="B746" s="212" t="s">
        <v>237</v>
      </c>
      <c r="C746" s="164">
        <v>4036.3344077259535</v>
      </c>
      <c r="D746" s="164">
        <v>744.3656719823489</v>
      </c>
      <c r="E746" s="164">
        <v>3304.8591954175113</v>
      </c>
      <c r="F746" s="158">
        <f t="shared" si="25"/>
        <v>4049.22486739986</v>
      </c>
      <c r="G746" s="166">
        <f t="shared" si="26"/>
        <v>1.003193605477592</v>
      </c>
    </row>
    <row r="747" spans="1:7" ht="12.75" customHeight="1">
      <c r="A747" s="18">
        <v>19</v>
      </c>
      <c r="B747" s="212" t="s">
        <v>238</v>
      </c>
      <c r="C747" s="164">
        <v>8675.82631022629</v>
      </c>
      <c r="D747" s="164">
        <v>1597.4946816233182</v>
      </c>
      <c r="E747" s="164">
        <v>7093.009700129705</v>
      </c>
      <c r="F747" s="158">
        <f t="shared" si="25"/>
        <v>8690.504381753024</v>
      </c>
      <c r="G747" s="166">
        <f t="shared" si="26"/>
        <v>1.0016918355672282</v>
      </c>
    </row>
    <row r="748" spans="1:7" ht="12.75" customHeight="1">
      <c r="A748" s="18">
        <v>20</v>
      </c>
      <c r="B748" s="212" t="s">
        <v>239</v>
      </c>
      <c r="C748" s="164">
        <v>6527.96619483953</v>
      </c>
      <c r="D748" s="164">
        <v>1199.4292289469672</v>
      </c>
      <c r="E748" s="164">
        <v>5325.984227667603</v>
      </c>
      <c r="F748" s="158">
        <f t="shared" si="25"/>
        <v>6525.413456614569</v>
      </c>
      <c r="G748" s="166">
        <f t="shared" si="26"/>
        <v>0.9996089535164906</v>
      </c>
    </row>
    <row r="749" spans="1:7" ht="12.75" customHeight="1">
      <c r="A749" s="18">
        <v>21</v>
      </c>
      <c r="B749" s="212" t="s">
        <v>240</v>
      </c>
      <c r="C749" s="164">
        <v>5444.954512311779</v>
      </c>
      <c r="D749" s="164">
        <v>1003.4295981795797</v>
      </c>
      <c r="E749" s="164">
        <v>4455.174612251471</v>
      </c>
      <c r="F749" s="158">
        <f t="shared" si="25"/>
        <v>5458.604210431051</v>
      </c>
      <c r="G749" s="166">
        <f t="shared" si="26"/>
        <v>1.0025068525528373</v>
      </c>
    </row>
    <row r="750" spans="1:7" ht="12.75" customHeight="1">
      <c r="A750" s="18">
        <v>22</v>
      </c>
      <c r="B750" s="212" t="s">
        <v>241</v>
      </c>
      <c r="C750" s="164">
        <v>7007.046192244648</v>
      </c>
      <c r="D750" s="164">
        <v>1291.1209392058668</v>
      </c>
      <c r="E750" s="164">
        <v>5732.538311705451</v>
      </c>
      <c r="F750" s="158">
        <f t="shared" si="25"/>
        <v>7023.659250911318</v>
      </c>
      <c r="G750" s="166">
        <f t="shared" si="26"/>
        <v>1.002370907542333</v>
      </c>
    </row>
    <row r="751" spans="1:7" ht="12.75" customHeight="1">
      <c r="A751" s="18">
        <v>23</v>
      </c>
      <c r="B751" s="212" t="s">
        <v>242</v>
      </c>
      <c r="C751" s="164">
        <v>6249.582350879064</v>
      </c>
      <c r="D751" s="164">
        <v>1153.2904876767473</v>
      </c>
      <c r="E751" s="164">
        <v>5120.292860322408</v>
      </c>
      <c r="F751" s="158">
        <f t="shared" si="25"/>
        <v>6273.583347999155</v>
      </c>
      <c r="G751" s="166">
        <f t="shared" si="26"/>
        <v>1.0038404161706447</v>
      </c>
    </row>
    <row r="752" spans="1:7" ht="12.75" customHeight="1">
      <c r="A752" s="18">
        <v>24</v>
      </c>
      <c r="B752" s="212" t="s">
        <v>243</v>
      </c>
      <c r="C752" s="164">
        <v>4045.7057017234492</v>
      </c>
      <c r="D752" s="164">
        <v>742.5879692084343</v>
      </c>
      <c r="E752" s="164">
        <v>3297.534926381066</v>
      </c>
      <c r="F752" s="158">
        <f t="shared" si="25"/>
        <v>4040.1228955895003</v>
      </c>
      <c r="G752" s="166">
        <f t="shared" si="26"/>
        <v>0.9986200661774358</v>
      </c>
    </row>
    <row r="753" spans="1:7" ht="12.75" customHeight="1">
      <c r="A753" s="18">
        <v>25</v>
      </c>
      <c r="B753" s="212" t="s">
        <v>244</v>
      </c>
      <c r="C753" s="164">
        <v>2512.54590956961</v>
      </c>
      <c r="D753" s="164">
        <v>461.6411419953288</v>
      </c>
      <c r="E753" s="164">
        <v>2049.8872917914064</v>
      </c>
      <c r="F753" s="158">
        <f t="shared" si="25"/>
        <v>2511.528433786735</v>
      </c>
      <c r="G753" s="166">
        <f t="shared" si="26"/>
        <v>0.9995950419138613</v>
      </c>
    </row>
    <row r="754" spans="1:7" ht="12.75" customHeight="1">
      <c r="A754" s="18">
        <v>26</v>
      </c>
      <c r="B754" s="212" t="s">
        <v>245</v>
      </c>
      <c r="C754" s="164">
        <v>3561.2906605298626</v>
      </c>
      <c r="D754" s="164">
        <v>652.0133258666544</v>
      </c>
      <c r="E754" s="164">
        <v>2895.5997966176137</v>
      </c>
      <c r="F754" s="158">
        <f t="shared" si="25"/>
        <v>3547.6131224842684</v>
      </c>
      <c r="G754" s="166">
        <f t="shared" si="26"/>
        <v>0.9961593873262905</v>
      </c>
    </row>
    <row r="755" spans="1:7" ht="12.75" customHeight="1">
      <c r="A755" s="18">
        <v>27</v>
      </c>
      <c r="B755" s="212" t="s">
        <v>246</v>
      </c>
      <c r="C755" s="164">
        <v>4154.133995121345</v>
      </c>
      <c r="D755" s="164">
        <v>763.4770058096008</v>
      </c>
      <c r="E755" s="164">
        <v>3390.1339555297805</v>
      </c>
      <c r="F755" s="158">
        <f t="shared" si="25"/>
        <v>4153.610961339381</v>
      </c>
      <c r="G755" s="166">
        <f t="shared" si="26"/>
        <v>0.9998740931846257</v>
      </c>
    </row>
    <row r="756" spans="1:7" ht="12.75" customHeight="1">
      <c r="A756" s="18">
        <v>28</v>
      </c>
      <c r="B756" s="212" t="s">
        <v>247</v>
      </c>
      <c r="C756" s="164">
        <v>4313.521797056705</v>
      </c>
      <c r="D756" s="164">
        <v>795.0871420609919</v>
      </c>
      <c r="E756" s="164">
        <v>3530.118315556999</v>
      </c>
      <c r="F756" s="158">
        <f t="shared" si="25"/>
        <v>4325.205457617991</v>
      </c>
      <c r="G756" s="166">
        <f t="shared" si="26"/>
        <v>1.0027086128483826</v>
      </c>
    </row>
    <row r="757" spans="1:7" ht="12.75" customHeight="1">
      <c r="A757" s="18">
        <v>29</v>
      </c>
      <c r="B757" s="212" t="s">
        <v>248</v>
      </c>
      <c r="C757" s="164">
        <v>3059.0950403377237</v>
      </c>
      <c r="D757" s="164">
        <v>564.0125807012832</v>
      </c>
      <c r="E757" s="164">
        <v>2504.143377825764</v>
      </c>
      <c r="F757" s="158">
        <f t="shared" si="25"/>
        <v>3068.1559585270475</v>
      </c>
      <c r="G757" s="166">
        <f t="shared" si="26"/>
        <v>1.0029619603411613</v>
      </c>
    </row>
    <row r="758" spans="1:7" ht="12.75" customHeight="1">
      <c r="A758" s="18">
        <v>30</v>
      </c>
      <c r="B758" s="212" t="s">
        <v>249</v>
      </c>
      <c r="C758" s="164">
        <v>1991.3667150896513</v>
      </c>
      <c r="D758" s="164">
        <v>367.63567159143156</v>
      </c>
      <c r="E758" s="164">
        <v>1632.1768585119144</v>
      </c>
      <c r="F758" s="158">
        <f t="shared" si="25"/>
        <v>1999.812530103346</v>
      </c>
      <c r="G758" s="166">
        <f t="shared" si="26"/>
        <v>1.004241215316946</v>
      </c>
    </row>
    <row r="759" spans="1:8" ht="12.75" customHeight="1">
      <c r="A759" s="18">
        <v>31</v>
      </c>
      <c r="B759" s="212" t="s">
        <v>250</v>
      </c>
      <c r="C759" s="164">
        <v>964.9188417819515</v>
      </c>
      <c r="D759" s="164">
        <v>177.7482997873753</v>
      </c>
      <c r="E759" s="164">
        <v>789.2049188836678</v>
      </c>
      <c r="F759" s="158">
        <f t="shared" si="25"/>
        <v>966.953218671043</v>
      </c>
      <c r="G759" s="166">
        <f t="shared" si="26"/>
        <v>1.002108339894508</v>
      </c>
      <c r="H759" s="10" t="s">
        <v>12</v>
      </c>
    </row>
    <row r="760" spans="1:7" ht="12.75" customHeight="1">
      <c r="A760" s="18">
        <v>32</v>
      </c>
      <c r="B760" s="212" t="s">
        <v>251</v>
      </c>
      <c r="C760" s="164">
        <v>1033.3172418434756</v>
      </c>
      <c r="D760" s="164">
        <v>189.9688186631358</v>
      </c>
      <c r="E760" s="164">
        <v>843.5257416078573</v>
      </c>
      <c r="F760" s="158">
        <f t="shared" si="25"/>
        <v>1033.4945602709931</v>
      </c>
      <c r="G760" s="166">
        <f t="shared" si="26"/>
        <v>1.0001716011504862</v>
      </c>
    </row>
    <row r="761" spans="1:7" ht="12.75" customHeight="1">
      <c r="A761" s="18">
        <v>33</v>
      </c>
      <c r="B761" s="212" t="s">
        <v>252</v>
      </c>
      <c r="C761" s="164">
        <v>3244.935884602236</v>
      </c>
      <c r="D761" s="164">
        <v>597.161273672594</v>
      </c>
      <c r="E761" s="164">
        <v>2651.500174893884</v>
      </c>
      <c r="F761" s="158">
        <f t="shared" si="25"/>
        <v>3248.6614485664777</v>
      </c>
      <c r="G761" s="166">
        <f t="shared" si="26"/>
        <v>1.0011481163562954</v>
      </c>
    </row>
    <row r="762" spans="1:7" ht="12.75" customHeight="1">
      <c r="A762" s="18">
        <v>34</v>
      </c>
      <c r="B762" s="212" t="s">
        <v>253</v>
      </c>
      <c r="C762" s="164">
        <v>2724.2272756277625</v>
      </c>
      <c r="D762" s="164">
        <v>501.1503022242258</v>
      </c>
      <c r="E762" s="164">
        <v>2225.2248856359265</v>
      </c>
      <c r="F762" s="158">
        <f t="shared" si="25"/>
        <v>2726.3751878601524</v>
      </c>
      <c r="G762" s="166">
        <f t="shared" si="26"/>
        <v>1.0007884482515854</v>
      </c>
    </row>
    <row r="763" spans="1:7" ht="12.75" customHeight="1">
      <c r="A763" s="18">
        <v>35</v>
      </c>
      <c r="B763" s="212" t="s">
        <v>254</v>
      </c>
      <c r="C763" s="164">
        <v>4294.645098395753</v>
      </c>
      <c r="D763" s="164">
        <v>792.2523846450123</v>
      </c>
      <c r="E763" s="164">
        <v>3517.427659927506</v>
      </c>
      <c r="F763" s="158">
        <f t="shared" si="25"/>
        <v>4309.680044572518</v>
      </c>
      <c r="G763" s="166">
        <f t="shared" si="26"/>
        <v>1.0035008588212286</v>
      </c>
    </row>
    <row r="764" spans="1:7" ht="12.75" customHeight="1">
      <c r="A764" s="18">
        <v>36</v>
      </c>
      <c r="B764" s="212" t="s">
        <v>255</v>
      </c>
      <c r="C764" s="164">
        <v>2413.527147920693</v>
      </c>
      <c r="D764" s="164">
        <v>442.9111396900827</v>
      </c>
      <c r="E764" s="164">
        <v>1966.7797769142308</v>
      </c>
      <c r="F764" s="158">
        <f t="shared" si="25"/>
        <v>2409.6909166043133</v>
      </c>
      <c r="G764" s="166">
        <f t="shared" si="26"/>
        <v>0.9984105290385132</v>
      </c>
    </row>
    <row r="765" spans="1:7" ht="12.75" customHeight="1">
      <c r="A765" s="18">
        <v>37</v>
      </c>
      <c r="B765" s="212" t="s">
        <v>256</v>
      </c>
      <c r="C765" s="164">
        <v>3174.3885459081457</v>
      </c>
      <c r="D765" s="164">
        <v>583.2232207058062</v>
      </c>
      <c r="E765" s="164">
        <v>2589.768006835465</v>
      </c>
      <c r="F765" s="158">
        <f t="shared" si="25"/>
        <v>3172.9912275412707</v>
      </c>
      <c r="G765" s="166">
        <f t="shared" si="26"/>
        <v>0.9995598149543867</v>
      </c>
    </row>
    <row r="766" spans="1:7" ht="12.75" customHeight="1">
      <c r="A766" s="18">
        <v>38</v>
      </c>
      <c r="B766" s="212" t="s">
        <v>257</v>
      </c>
      <c r="C766" s="164">
        <v>3302.012779214836</v>
      </c>
      <c r="D766" s="164">
        <v>607.2761821328482</v>
      </c>
      <c r="E766" s="164">
        <v>2696.4753156449156</v>
      </c>
      <c r="F766" s="158">
        <f t="shared" si="25"/>
        <v>3303.7514977777637</v>
      </c>
      <c r="G766" s="166">
        <f t="shared" si="26"/>
        <v>1.0005265632446587</v>
      </c>
    </row>
    <row r="767" spans="1:7" ht="12.75" customHeight="1">
      <c r="A767" s="34"/>
      <c r="B767" s="1" t="s">
        <v>27</v>
      </c>
      <c r="C767" s="165">
        <v>148712.28000000003</v>
      </c>
      <c r="D767" s="165">
        <v>27402.695968185988</v>
      </c>
      <c r="E767" s="165">
        <v>121666.97545813941</v>
      </c>
      <c r="F767" s="157">
        <f t="shared" si="25"/>
        <v>149069.6714263254</v>
      </c>
      <c r="G767" s="28">
        <f t="shared" si="26"/>
        <v>1.0024032408508925</v>
      </c>
    </row>
    <row r="768" spans="1:7" ht="14.25" customHeight="1">
      <c r="A768" s="97"/>
      <c r="B768" s="73"/>
      <c r="C768" s="74"/>
      <c r="D768" s="74"/>
      <c r="E768" s="75"/>
      <c r="F768" s="76"/>
      <c r="G768" s="77"/>
    </row>
    <row r="769" spans="1:8" ht="14.25">
      <c r="A769" s="47" t="s">
        <v>58</v>
      </c>
      <c r="B769" s="48"/>
      <c r="C769" s="58"/>
      <c r="D769" s="48"/>
      <c r="E769" s="59" t="s">
        <v>122</v>
      </c>
      <c r="F769" s="48"/>
      <c r="G769" s="48"/>
      <c r="H769" s="48" t="s">
        <v>12</v>
      </c>
    </row>
    <row r="770" spans="1:8" ht="1.5" customHeight="1">
      <c r="A770" s="48"/>
      <c r="B770" s="48"/>
      <c r="C770" s="58"/>
      <c r="D770" s="48"/>
      <c r="E770" s="48"/>
      <c r="F770" s="48"/>
      <c r="G770" s="48"/>
      <c r="H770" s="48"/>
    </row>
    <row r="771" spans="1:5" ht="14.25">
      <c r="A771" s="128" t="s">
        <v>39</v>
      </c>
      <c r="B771" s="128" t="s">
        <v>140</v>
      </c>
      <c r="C771" s="128" t="s">
        <v>141</v>
      </c>
      <c r="D771" s="128" t="s">
        <v>48</v>
      </c>
      <c r="E771" s="128" t="s">
        <v>49</v>
      </c>
    </row>
    <row r="772" spans="1:5" ht="17.25" customHeight="1">
      <c r="A772" s="53">
        <f>C767</f>
        <v>148712.28000000003</v>
      </c>
      <c r="B772" s="53">
        <f>F767</f>
        <v>149069.6714263254</v>
      </c>
      <c r="C772" s="35">
        <f>B772/A772</f>
        <v>1.0024032408508925</v>
      </c>
      <c r="D772" s="53">
        <f>D816</f>
        <v>118414.3321552</v>
      </c>
      <c r="E772" s="98">
        <f>D772/A772</f>
        <v>0.7962646538349084</v>
      </c>
    </row>
    <row r="773" spans="1:5" ht="17.25" customHeight="1">
      <c r="A773" s="65"/>
      <c r="B773" s="65"/>
      <c r="C773" s="42"/>
      <c r="D773" s="65"/>
      <c r="E773" s="99"/>
    </row>
    <row r="774" ht="17.25" customHeight="1">
      <c r="A774" s="9" t="s">
        <v>186</v>
      </c>
    </row>
    <row r="775" spans="1:8" ht="15" customHeight="1">
      <c r="A775" s="48"/>
      <c r="B775" s="48"/>
      <c r="C775" s="48"/>
      <c r="D775" s="48"/>
      <c r="E775" s="59" t="s">
        <v>122</v>
      </c>
      <c r="F775" s="48"/>
      <c r="G775" s="48"/>
      <c r="H775" s="48"/>
    </row>
    <row r="776" spans="1:5" ht="42.75">
      <c r="A776" s="61" t="s">
        <v>37</v>
      </c>
      <c r="B776" s="61" t="s">
        <v>38</v>
      </c>
      <c r="C776" s="61" t="s">
        <v>187</v>
      </c>
      <c r="D776" s="61" t="s">
        <v>59</v>
      </c>
      <c r="E776" s="61" t="s">
        <v>60</v>
      </c>
    </row>
    <row r="777" spans="1:8" ht="15.75" customHeight="1">
      <c r="A777" s="90">
        <v>1</v>
      </c>
      <c r="B777" s="90">
        <v>2</v>
      </c>
      <c r="C777" s="90">
        <v>3</v>
      </c>
      <c r="D777" s="90">
        <v>4</v>
      </c>
      <c r="E777" s="90">
        <v>5</v>
      </c>
      <c r="F777" s="122"/>
      <c r="G777" s="48"/>
      <c r="H777" s="48"/>
    </row>
    <row r="778" spans="1:7" ht="12.75" customHeight="1">
      <c r="A778" s="18">
        <v>1</v>
      </c>
      <c r="B778" s="212" t="s">
        <v>220</v>
      </c>
      <c r="C778" s="164">
        <v>5918.315042391792</v>
      </c>
      <c r="D778" s="164">
        <v>4717.447889199636</v>
      </c>
      <c r="E778" s="154">
        <f aca="true" t="shared" si="27" ref="E778:E816">D778/C778</f>
        <v>0.7970930670992389</v>
      </c>
      <c r="F778" s="149"/>
      <c r="G778" s="31"/>
    </row>
    <row r="779" spans="1:7" ht="12.75" customHeight="1">
      <c r="A779" s="18">
        <v>2</v>
      </c>
      <c r="B779" s="212" t="s">
        <v>221</v>
      </c>
      <c r="C779" s="164">
        <v>3921.254352184875</v>
      </c>
      <c r="D779" s="164">
        <v>3121.539529301384</v>
      </c>
      <c r="E779" s="154">
        <f t="shared" si="27"/>
        <v>0.7960563760833571</v>
      </c>
      <c r="F779" s="149"/>
      <c r="G779" s="31"/>
    </row>
    <row r="780" spans="1:7" ht="12.75" customHeight="1">
      <c r="A780" s="18">
        <v>3</v>
      </c>
      <c r="B780" s="212" t="s">
        <v>222</v>
      </c>
      <c r="C780" s="164">
        <v>3254.372988425008</v>
      </c>
      <c r="D780" s="164">
        <v>2597.1523792160388</v>
      </c>
      <c r="E780" s="154">
        <f t="shared" si="27"/>
        <v>0.7980500048560695</v>
      </c>
      <c r="F780" s="149"/>
      <c r="G780" s="31"/>
    </row>
    <row r="781" spans="1:7" ht="12.75" customHeight="1">
      <c r="A781" s="18">
        <v>4</v>
      </c>
      <c r="B781" s="212" t="s">
        <v>223</v>
      </c>
      <c r="C781" s="164">
        <v>2591.8153957013583</v>
      </c>
      <c r="D781" s="164">
        <v>2072.3692584537334</v>
      </c>
      <c r="E781" s="154">
        <f t="shared" si="27"/>
        <v>0.799582123746487</v>
      </c>
      <c r="F781" s="149"/>
      <c r="G781" s="31"/>
    </row>
    <row r="782" spans="1:7" ht="12.75" customHeight="1">
      <c r="A782" s="18">
        <v>5</v>
      </c>
      <c r="B782" s="212" t="s">
        <v>224</v>
      </c>
      <c r="C782" s="164">
        <v>4168.094748708545</v>
      </c>
      <c r="D782" s="164">
        <v>3330.6957656931245</v>
      </c>
      <c r="E782" s="154">
        <f t="shared" si="27"/>
        <v>0.7990931028439594</v>
      </c>
      <c r="F782" s="149"/>
      <c r="G782" s="31"/>
    </row>
    <row r="783" spans="1:7" ht="12.75" customHeight="1">
      <c r="A783" s="18">
        <v>6</v>
      </c>
      <c r="B783" s="212" t="s">
        <v>225</v>
      </c>
      <c r="C783" s="164">
        <v>2619.148359196369</v>
      </c>
      <c r="D783" s="164">
        <v>2094.3348828653116</v>
      </c>
      <c r="E783" s="154">
        <f t="shared" si="27"/>
        <v>0.799624380005688</v>
      </c>
      <c r="F783" s="149"/>
      <c r="G783" s="31"/>
    </row>
    <row r="784" spans="1:7" ht="12.75" customHeight="1">
      <c r="A784" s="18">
        <v>7</v>
      </c>
      <c r="B784" s="212" t="s">
        <v>226</v>
      </c>
      <c r="C784" s="164">
        <v>5784.663378831278</v>
      </c>
      <c r="D784" s="164">
        <v>4598.535341521532</v>
      </c>
      <c r="E784" s="154">
        <f t="shared" si="27"/>
        <v>0.7949529713949597</v>
      </c>
      <c r="F784" s="149"/>
      <c r="G784" s="31"/>
    </row>
    <row r="785" spans="1:7" ht="12.75" customHeight="1">
      <c r="A785" s="18">
        <v>8</v>
      </c>
      <c r="B785" s="212" t="s">
        <v>227</v>
      </c>
      <c r="C785" s="164">
        <v>1346.2214866977997</v>
      </c>
      <c r="D785" s="164">
        <v>1073.6266351174568</v>
      </c>
      <c r="E785" s="154">
        <f t="shared" si="27"/>
        <v>0.7975111419080068</v>
      </c>
      <c r="F785" s="149"/>
      <c r="G785" s="31"/>
    </row>
    <row r="786" spans="1:7" ht="12.75" customHeight="1">
      <c r="A786" s="18">
        <v>9</v>
      </c>
      <c r="B786" s="212" t="s">
        <v>228</v>
      </c>
      <c r="C786" s="164">
        <v>1015.0407146818417</v>
      </c>
      <c r="D786" s="164">
        <v>809.6466549843756</v>
      </c>
      <c r="E786" s="154">
        <f t="shared" si="27"/>
        <v>0.7976494373806023</v>
      </c>
      <c r="F786" s="149"/>
      <c r="G786" s="31"/>
    </row>
    <row r="787" spans="1:7" ht="12.75" customHeight="1">
      <c r="A787" s="18">
        <v>10</v>
      </c>
      <c r="B787" s="212" t="s">
        <v>229</v>
      </c>
      <c r="C787" s="164">
        <v>2891.3599049648165</v>
      </c>
      <c r="D787" s="164">
        <v>2298.912982975093</v>
      </c>
      <c r="E787" s="154">
        <f t="shared" si="27"/>
        <v>0.7950974830312824</v>
      </c>
      <c r="F787" s="149"/>
      <c r="G787" s="31"/>
    </row>
    <row r="788" spans="1:7" ht="12.75" customHeight="1">
      <c r="A788" s="18">
        <v>11</v>
      </c>
      <c r="B788" s="212" t="s">
        <v>230</v>
      </c>
      <c r="C788" s="164">
        <v>4194.882373750185</v>
      </c>
      <c r="D788" s="164">
        <v>3354.9926045350617</v>
      </c>
      <c r="E788" s="154">
        <f t="shared" si="27"/>
        <v>0.7997822836533388</v>
      </c>
      <c r="F788" s="149"/>
      <c r="G788" s="31"/>
    </row>
    <row r="789" spans="1:7" ht="12.75" customHeight="1">
      <c r="A789" s="18">
        <v>12</v>
      </c>
      <c r="B789" s="212" t="s">
        <v>231</v>
      </c>
      <c r="C789" s="164">
        <v>6487.471094408144</v>
      </c>
      <c r="D789" s="164">
        <v>5187.3697912560765</v>
      </c>
      <c r="E789" s="154">
        <f t="shared" si="27"/>
        <v>0.7995981355088139</v>
      </c>
      <c r="F789" s="149"/>
      <c r="G789" s="31"/>
    </row>
    <row r="790" spans="1:7" ht="12.75" customHeight="1">
      <c r="A790" s="18">
        <v>13</v>
      </c>
      <c r="B790" s="212" t="s">
        <v>232</v>
      </c>
      <c r="C790" s="164">
        <v>4278.982220062317</v>
      </c>
      <c r="D790" s="164">
        <v>3424.750423965197</v>
      </c>
      <c r="E790" s="154">
        <f t="shared" si="27"/>
        <v>0.8003656588961758</v>
      </c>
      <c r="F790" s="149"/>
      <c r="G790" s="31"/>
    </row>
    <row r="791" spans="1:7" ht="12.75" customHeight="1">
      <c r="A791" s="18">
        <v>14</v>
      </c>
      <c r="B791" s="212" t="s">
        <v>233</v>
      </c>
      <c r="C791" s="164">
        <v>3895.319780014175</v>
      </c>
      <c r="D791" s="164">
        <v>3107.0439963483705</v>
      </c>
      <c r="E791" s="154">
        <f t="shared" si="27"/>
        <v>0.7976351549594893</v>
      </c>
      <c r="F791" s="149"/>
      <c r="G791" s="31"/>
    </row>
    <row r="792" spans="1:7" ht="12.75" customHeight="1">
      <c r="A792" s="18">
        <v>15</v>
      </c>
      <c r="B792" s="212" t="s">
        <v>234</v>
      </c>
      <c r="C792" s="164">
        <v>7151.561766535887</v>
      </c>
      <c r="D792" s="164">
        <v>5709.165297849546</v>
      </c>
      <c r="E792" s="154">
        <f t="shared" si="27"/>
        <v>0.7983102830159828</v>
      </c>
      <c r="F792" s="149"/>
      <c r="G792" s="31"/>
    </row>
    <row r="793" spans="1:7" ht="12.75" customHeight="1">
      <c r="A793" s="18">
        <v>16</v>
      </c>
      <c r="B793" s="212" t="s">
        <v>235</v>
      </c>
      <c r="C793" s="164">
        <v>5413.541904130868</v>
      </c>
      <c r="D793" s="164">
        <v>4315.569945798326</v>
      </c>
      <c r="E793" s="154">
        <f t="shared" si="27"/>
        <v>0.7971804822468039</v>
      </c>
      <c r="F793" s="149"/>
      <c r="G793" s="31"/>
    </row>
    <row r="794" spans="1:7" ht="12.75" customHeight="1">
      <c r="A794" s="18">
        <v>17</v>
      </c>
      <c r="B794" s="212" t="s">
        <v>236</v>
      </c>
      <c r="C794" s="164">
        <v>1048.8918863643034</v>
      </c>
      <c r="D794" s="164">
        <v>834.9774957586727</v>
      </c>
      <c r="E794" s="154">
        <f t="shared" si="27"/>
        <v>0.7960567782184812</v>
      </c>
      <c r="F794" s="149"/>
      <c r="G794" s="31"/>
    </row>
    <row r="795" spans="1:8" ht="12.75" customHeight="1">
      <c r="A795" s="18">
        <v>18</v>
      </c>
      <c r="B795" s="212" t="s">
        <v>237</v>
      </c>
      <c r="C795" s="164">
        <v>4036.3344077259535</v>
      </c>
      <c r="D795" s="164">
        <v>3217.8189878172348</v>
      </c>
      <c r="E795" s="154">
        <f t="shared" si="27"/>
        <v>0.7972131797746992</v>
      </c>
      <c r="F795" s="149"/>
      <c r="G795" s="31"/>
      <c r="H795" s="10" t="s">
        <v>12</v>
      </c>
    </row>
    <row r="796" spans="1:7" ht="12.75" customHeight="1">
      <c r="A796" s="18">
        <v>19</v>
      </c>
      <c r="B796" s="212" t="s">
        <v>238</v>
      </c>
      <c r="C796" s="164">
        <v>8675.82631022629</v>
      </c>
      <c r="D796" s="164">
        <v>6900.847502932993</v>
      </c>
      <c r="E796" s="154">
        <f t="shared" si="27"/>
        <v>0.7954109794474434</v>
      </c>
      <c r="F796" s="149"/>
      <c r="G796" s="31"/>
    </row>
    <row r="797" spans="1:8" ht="12.75" customHeight="1">
      <c r="A797" s="18">
        <v>20</v>
      </c>
      <c r="B797" s="212" t="s">
        <v>239</v>
      </c>
      <c r="C797" s="164">
        <v>6527.96619483953</v>
      </c>
      <c r="D797" s="164">
        <v>5176.098912460297</v>
      </c>
      <c r="E797" s="154">
        <f t="shared" si="27"/>
        <v>0.7929114149751714</v>
      </c>
      <c r="F797" s="149"/>
      <c r="G797" s="31"/>
      <c r="H797" s="10" t="s">
        <v>12</v>
      </c>
    </row>
    <row r="798" spans="1:7" ht="12.75" customHeight="1">
      <c r="A798" s="18">
        <v>21</v>
      </c>
      <c r="B798" s="212" t="s">
        <v>240</v>
      </c>
      <c r="C798" s="164">
        <v>5444.954512311779</v>
      </c>
      <c r="D798" s="164">
        <v>4336.3021040456815</v>
      </c>
      <c r="E798" s="154">
        <f t="shared" si="27"/>
        <v>0.7963890413116796</v>
      </c>
      <c r="F798" s="149"/>
      <c r="G798" s="31"/>
    </row>
    <row r="799" spans="1:7" ht="12.75" customHeight="1">
      <c r="A799" s="18">
        <v>22</v>
      </c>
      <c r="B799" s="212" t="s">
        <v>241</v>
      </c>
      <c r="C799" s="164">
        <v>7007.046192244648</v>
      </c>
      <c r="D799" s="164">
        <v>5579.191663423899</v>
      </c>
      <c r="E799" s="154">
        <f t="shared" si="27"/>
        <v>0.7962259003799504</v>
      </c>
      <c r="F799" s="149"/>
      <c r="G799" s="31"/>
    </row>
    <row r="800" spans="1:7" ht="12.75" customHeight="1">
      <c r="A800" s="18">
        <v>23</v>
      </c>
      <c r="B800" s="212" t="s">
        <v>242</v>
      </c>
      <c r="C800" s="164">
        <v>6249.582350879064</v>
      </c>
      <c r="D800" s="164">
        <v>4987.1003799768505</v>
      </c>
      <c r="E800" s="154">
        <f t="shared" si="27"/>
        <v>0.7979893855267571</v>
      </c>
      <c r="F800" s="149"/>
      <c r="G800" s="31"/>
    </row>
    <row r="801" spans="1:7" ht="12.75" customHeight="1">
      <c r="A801" s="18">
        <v>24</v>
      </c>
      <c r="B801" s="212" t="s">
        <v>243</v>
      </c>
      <c r="C801" s="164">
        <v>4045.7057017234492</v>
      </c>
      <c r="D801" s="164">
        <v>3203.085132327495</v>
      </c>
      <c r="E801" s="154">
        <f t="shared" si="27"/>
        <v>0.7917246998374098</v>
      </c>
      <c r="F801" s="149"/>
      <c r="G801" s="31"/>
    </row>
    <row r="802" spans="1:7" ht="12.75" customHeight="1">
      <c r="A802" s="18">
        <v>25</v>
      </c>
      <c r="B802" s="212" t="s">
        <v>244</v>
      </c>
      <c r="C802" s="164">
        <v>2512.54590956961</v>
      </c>
      <c r="D802" s="164">
        <v>1992.1843863195672</v>
      </c>
      <c r="E802" s="154">
        <f t="shared" si="27"/>
        <v>0.7928947203439642</v>
      </c>
      <c r="F802" s="149"/>
      <c r="G802" s="31"/>
    </row>
    <row r="803" spans="1:7" ht="12.75" customHeight="1">
      <c r="A803" s="18">
        <v>26</v>
      </c>
      <c r="B803" s="212" t="s">
        <v>245</v>
      </c>
      <c r="C803" s="164">
        <v>3561.2906605298626</v>
      </c>
      <c r="D803" s="164">
        <v>2809.0455020926456</v>
      </c>
      <c r="E803" s="154">
        <f t="shared" si="27"/>
        <v>0.7887717599761164</v>
      </c>
      <c r="F803" s="149"/>
      <c r="G803" s="31"/>
    </row>
    <row r="804" spans="1:7" ht="12.75" customHeight="1">
      <c r="A804" s="18">
        <v>27</v>
      </c>
      <c r="B804" s="212" t="s">
        <v>246</v>
      </c>
      <c r="C804" s="164">
        <v>4154.133995121345</v>
      </c>
      <c r="D804" s="164">
        <v>3295.182030977456</v>
      </c>
      <c r="E804" s="154">
        <f t="shared" si="27"/>
        <v>0.793229596071612</v>
      </c>
      <c r="F804" s="149"/>
      <c r="G804" s="31"/>
    </row>
    <row r="805" spans="1:7" ht="12.75" customHeight="1">
      <c r="A805" s="18">
        <v>28</v>
      </c>
      <c r="B805" s="212" t="s">
        <v>247</v>
      </c>
      <c r="C805" s="164">
        <v>4313.521797056705</v>
      </c>
      <c r="D805" s="164">
        <v>3436.2858898492455</v>
      </c>
      <c r="E805" s="154">
        <f t="shared" si="27"/>
        <v>0.7966311639352249</v>
      </c>
      <c r="F805" s="149"/>
      <c r="G805" s="31"/>
    </row>
    <row r="806" spans="1:7" ht="12.75" customHeight="1">
      <c r="A806" s="18">
        <v>29</v>
      </c>
      <c r="B806" s="212" t="s">
        <v>248</v>
      </c>
      <c r="C806" s="164">
        <v>3059.0950403377237</v>
      </c>
      <c r="D806" s="164">
        <v>2437.900498888581</v>
      </c>
      <c r="E806" s="154">
        <f t="shared" si="27"/>
        <v>0.7969351938210579</v>
      </c>
      <c r="F806" s="149"/>
      <c r="G806" s="31"/>
    </row>
    <row r="807" spans="1:7" ht="12.75" customHeight="1">
      <c r="A807" s="18">
        <v>30</v>
      </c>
      <c r="B807" s="212" t="s">
        <v>249</v>
      </c>
      <c r="C807" s="164">
        <v>1991.3667150896513</v>
      </c>
      <c r="D807" s="164">
        <v>1590.0473076505123</v>
      </c>
      <c r="E807" s="154">
        <f t="shared" si="27"/>
        <v>0.7984703649015888</v>
      </c>
      <c r="F807" s="149"/>
      <c r="G807" s="31" t="s">
        <v>12</v>
      </c>
    </row>
    <row r="808" spans="1:7" ht="12.75" customHeight="1">
      <c r="A808" s="18">
        <v>31</v>
      </c>
      <c r="B808" s="212" t="s">
        <v>250</v>
      </c>
      <c r="C808" s="164">
        <v>964.9188417819515</v>
      </c>
      <c r="D808" s="164">
        <v>767.9893329317038</v>
      </c>
      <c r="E808" s="154">
        <f t="shared" si="27"/>
        <v>0.7959108058387888</v>
      </c>
      <c r="F808" s="149"/>
      <c r="G808" s="31"/>
    </row>
    <row r="809" spans="1:7" ht="12.75" customHeight="1">
      <c r="A809" s="18">
        <v>32</v>
      </c>
      <c r="B809" s="212" t="s">
        <v>251</v>
      </c>
      <c r="C809" s="164">
        <v>1033.3172418434756</v>
      </c>
      <c r="D809" s="164">
        <v>820.0267381407886</v>
      </c>
      <c r="E809" s="154">
        <f t="shared" si="27"/>
        <v>0.7935866207727561</v>
      </c>
      <c r="F809" s="149"/>
      <c r="G809" s="31"/>
    </row>
    <row r="810" spans="1:7" ht="12.75" customHeight="1">
      <c r="A810" s="18">
        <v>33</v>
      </c>
      <c r="B810" s="212" t="s">
        <v>252</v>
      </c>
      <c r="C810" s="164">
        <v>3244.935884602236</v>
      </c>
      <c r="D810" s="164">
        <v>2578.9403396427697</v>
      </c>
      <c r="E810" s="154">
        <f t="shared" si="27"/>
        <v>0.7947584887209246</v>
      </c>
      <c r="F810" s="149"/>
      <c r="G810" s="31"/>
    </row>
    <row r="811" spans="1:7" ht="12.75" customHeight="1">
      <c r="A811" s="18">
        <v>34</v>
      </c>
      <c r="B811" s="212" t="s">
        <v>253</v>
      </c>
      <c r="C811" s="164">
        <v>2724.2272756277625</v>
      </c>
      <c r="D811" s="164">
        <v>2163.9269214477317</v>
      </c>
      <c r="E811" s="154">
        <f t="shared" si="27"/>
        <v>0.7943268686894279</v>
      </c>
      <c r="F811" s="149"/>
      <c r="G811" s="31"/>
    </row>
    <row r="812" spans="1:7" ht="12.75" customHeight="1">
      <c r="A812" s="18">
        <v>35</v>
      </c>
      <c r="B812" s="212" t="s">
        <v>254</v>
      </c>
      <c r="C812" s="164">
        <v>4294.645098395753</v>
      </c>
      <c r="D812" s="164">
        <v>3425.3311949355248</v>
      </c>
      <c r="E812" s="154">
        <f t="shared" si="27"/>
        <v>0.7975818994251802</v>
      </c>
      <c r="F812" s="149"/>
      <c r="G812" s="31"/>
    </row>
    <row r="813" spans="1:7" ht="12.75" customHeight="1">
      <c r="A813" s="18">
        <v>36</v>
      </c>
      <c r="B813" s="212" t="s">
        <v>255</v>
      </c>
      <c r="C813" s="164">
        <v>2413.527147920693</v>
      </c>
      <c r="D813" s="164">
        <v>1910.2350005825083</v>
      </c>
      <c r="E813" s="154">
        <f t="shared" si="27"/>
        <v>0.7914702771121584</v>
      </c>
      <c r="F813" s="149"/>
      <c r="G813" s="31"/>
    </row>
    <row r="814" spans="1:7" ht="12.75" customHeight="1">
      <c r="A814" s="18">
        <v>37</v>
      </c>
      <c r="B814" s="212" t="s">
        <v>256</v>
      </c>
      <c r="C814" s="164">
        <v>3174.3885459081457</v>
      </c>
      <c r="D814" s="164">
        <v>2516.8217238114744</v>
      </c>
      <c r="E814" s="154">
        <f t="shared" si="27"/>
        <v>0.7928524461996661</v>
      </c>
      <c r="F814" s="149"/>
      <c r="G814" s="31" t="s">
        <v>12</v>
      </c>
    </row>
    <row r="815" spans="1:7" ht="12.75" customHeight="1">
      <c r="A815" s="18">
        <v>38</v>
      </c>
      <c r="B815" s="212" t="s">
        <v>257</v>
      </c>
      <c r="C815" s="164">
        <v>3302.012779214836</v>
      </c>
      <c r="D815" s="164">
        <v>2621.839730106108</v>
      </c>
      <c r="E815" s="154">
        <f t="shared" si="27"/>
        <v>0.7940125933520882</v>
      </c>
      <c r="F815" s="149"/>
      <c r="G815" s="31"/>
    </row>
    <row r="816" spans="1:7" ht="12.75" customHeight="1">
      <c r="A816" s="34"/>
      <c r="B816" s="1" t="s">
        <v>27</v>
      </c>
      <c r="C816" s="165">
        <v>148712.28000000003</v>
      </c>
      <c r="D816" s="165">
        <v>118414.3321552</v>
      </c>
      <c r="E816" s="153">
        <f t="shared" si="27"/>
        <v>0.7962646538349084</v>
      </c>
      <c r="F816" s="42"/>
      <c r="G816" s="31"/>
    </row>
    <row r="817" spans="1:8" ht="23.25" customHeight="1">
      <c r="A817" s="47" t="s">
        <v>188</v>
      </c>
      <c r="B817" s="48"/>
      <c r="C817" s="48"/>
      <c r="D817" s="48"/>
      <c r="E817" s="48"/>
      <c r="F817" s="48"/>
      <c r="G817" s="48"/>
      <c r="H817" s="48"/>
    </row>
    <row r="818" spans="1:8" ht="14.25">
      <c r="A818" s="47"/>
      <c r="B818" s="48"/>
      <c r="C818" s="48"/>
      <c r="D818" s="48"/>
      <c r="E818" s="48"/>
      <c r="F818" s="48"/>
      <c r="G818" s="48"/>
      <c r="H818" s="48"/>
    </row>
    <row r="819" spans="1:8" ht="14.25">
      <c r="A819" s="47" t="s">
        <v>123</v>
      </c>
      <c r="B819" s="48"/>
      <c r="C819" s="48"/>
      <c r="D819" s="48"/>
      <c r="E819" s="48"/>
      <c r="F819" s="48"/>
      <c r="G819" s="48"/>
      <c r="H819" s="48"/>
    </row>
    <row r="820" spans="2:8" ht="12" customHeight="1">
      <c r="B820" s="48"/>
      <c r="C820" s="48"/>
      <c r="D820" s="48"/>
      <c r="E820" s="48"/>
      <c r="F820" s="48"/>
      <c r="G820" s="48"/>
      <c r="H820" s="48"/>
    </row>
    <row r="821" spans="1:6" ht="42" customHeight="1">
      <c r="A821" s="88" t="s">
        <v>30</v>
      </c>
      <c r="B821" s="88" t="s">
        <v>31</v>
      </c>
      <c r="C821" s="88" t="s">
        <v>61</v>
      </c>
      <c r="D821" s="88" t="s">
        <v>62</v>
      </c>
      <c r="E821" s="88" t="s">
        <v>63</v>
      </c>
      <c r="F821" s="51"/>
    </row>
    <row r="822" spans="1:6" s="55" customFormat="1" ht="16.5" customHeight="1">
      <c r="A822" s="89">
        <v>1</v>
      </c>
      <c r="B822" s="89">
        <v>2</v>
      </c>
      <c r="C822" s="89">
        <v>3</v>
      </c>
      <c r="D822" s="89">
        <v>4</v>
      </c>
      <c r="E822" s="89">
        <v>5</v>
      </c>
      <c r="F822" s="100"/>
    </row>
    <row r="823" spans="1:7" ht="12.75" customHeight="1">
      <c r="A823" s="18">
        <v>1</v>
      </c>
      <c r="B823" s="212" t="s">
        <v>220</v>
      </c>
      <c r="C823" s="154">
        <v>0.7971194427636219</v>
      </c>
      <c r="D823" s="154">
        <v>0.7970930670992389</v>
      </c>
      <c r="E823" s="172">
        <f aca="true" t="shared" si="28" ref="E823:E860">D823-C823</f>
        <v>-2.6375664383015973E-05</v>
      </c>
      <c r="F823" s="149"/>
      <c r="G823" s="31"/>
    </row>
    <row r="824" spans="1:7" ht="12.75" customHeight="1">
      <c r="A824" s="18">
        <v>2</v>
      </c>
      <c r="B824" s="212" t="s">
        <v>221</v>
      </c>
      <c r="C824" s="154">
        <v>0.7960818702563042</v>
      </c>
      <c r="D824" s="154">
        <v>0.7960563760833571</v>
      </c>
      <c r="E824" s="172">
        <f t="shared" si="28"/>
        <v>-2.5494172947060356E-05</v>
      </c>
      <c r="F824" s="149"/>
      <c r="G824" s="31"/>
    </row>
    <row r="825" spans="1:7" ht="12.75" customHeight="1">
      <c r="A825" s="18">
        <v>3</v>
      </c>
      <c r="B825" s="212" t="s">
        <v>222</v>
      </c>
      <c r="C825" s="154">
        <v>0.7980763766400193</v>
      </c>
      <c r="D825" s="154">
        <v>0.7980500048560695</v>
      </c>
      <c r="E825" s="172">
        <f t="shared" si="28"/>
        <v>-2.6371783949818983E-05</v>
      </c>
      <c r="F825" s="149"/>
      <c r="G825" s="31"/>
    </row>
    <row r="826" spans="1:7" ht="12.75" customHeight="1">
      <c r="A826" s="18">
        <v>4</v>
      </c>
      <c r="B826" s="212" t="s">
        <v>223</v>
      </c>
      <c r="C826" s="154">
        <v>0.7996118568671661</v>
      </c>
      <c r="D826" s="154">
        <v>0.799582123746487</v>
      </c>
      <c r="E826" s="172">
        <f t="shared" si="28"/>
        <v>-2.9733120679109604E-05</v>
      </c>
      <c r="F826" s="149"/>
      <c r="G826" s="31"/>
    </row>
    <row r="827" spans="1:7" ht="12.75" customHeight="1">
      <c r="A827" s="18">
        <v>5</v>
      </c>
      <c r="B827" s="212" t="s">
        <v>224</v>
      </c>
      <c r="C827" s="154">
        <v>0.7991206829146942</v>
      </c>
      <c r="D827" s="154">
        <v>0.7990931028439594</v>
      </c>
      <c r="E827" s="172">
        <f t="shared" si="28"/>
        <v>-2.7580070734778417E-05</v>
      </c>
      <c r="F827" s="149"/>
      <c r="G827" s="31"/>
    </row>
    <row r="828" spans="1:7" ht="12.75" customHeight="1">
      <c r="A828" s="18">
        <v>6</v>
      </c>
      <c r="B828" s="212" t="s">
        <v>225</v>
      </c>
      <c r="C828" s="154">
        <v>0.7996530521676064</v>
      </c>
      <c r="D828" s="154">
        <v>0.799624380005688</v>
      </c>
      <c r="E828" s="172">
        <f t="shared" si="28"/>
        <v>-2.867216191837496E-05</v>
      </c>
      <c r="F828" s="149"/>
      <c r="G828" s="31"/>
    </row>
    <row r="829" spans="1:7" ht="12.75" customHeight="1">
      <c r="A829" s="18">
        <v>7</v>
      </c>
      <c r="B829" s="212" t="s">
        <v>226</v>
      </c>
      <c r="C829" s="154">
        <v>0.7949944108360539</v>
      </c>
      <c r="D829" s="154">
        <v>0.7949529713949597</v>
      </c>
      <c r="E829" s="172">
        <f t="shared" si="28"/>
        <v>-4.1439441094248686E-05</v>
      </c>
      <c r="F829" s="149"/>
      <c r="G829" s="31"/>
    </row>
    <row r="830" spans="1:7" ht="12.75" customHeight="1">
      <c r="A830" s="18">
        <v>8</v>
      </c>
      <c r="B830" s="212" t="s">
        <v>227</v>
      </c>
      <c r="C830" s="154">
        <v>0.7975366397184118</v>
      </c>
      <c r="D830" s="154">
        <v>0.7975111419080068</v>
      </c>
      <c r="E830" s="172">
        <f t="shared" si="28"/>
        <v>-2.5497810405061827E-05</v>
      </c>
      <c r="F830" s="149"/>
      <c r="G830" s="31"/>
    </row>
    <row r="831" spans="1:7" ht="12.75" customHeight="1">
      <c r="A831" s="18">
        <v>9</v>
      </c>
      <c r="B831" s="212" t="s">
        <v>228</v>
      </c>
      <c r="C831" s="154">
        <v>0.7976800843784835</v>
      </c>
      <c r="D831" s="154">
        <v>0.7976494373806023</v>
      </c>
      <c r="E831" s="172">
        <f t="shared" si="28"/>
        <v>-3.064699788113412E-05</v>
      </c>
      <c r="F831" s="149"/>
      <c r="G831" s="31"/>
    </row>
    <row r="832" spans="1:7" ht="12.75" customHeight="1">
      <c r="A832" s="18">
        <v>10</v>
      </c>
      <c r="B832" s="212" t="s">
        <v>229</v>
      </c>
      <c r="C832" s="154">
        <v>0.7951214660671694</v>
      </c>
      <c r="D832" s="154">
        <v>0.7950974830312824</v>
      </c>
      <c r="E832" s="172">
        <f t="shared" si="28"/>
        <v>-2.3983035887020776E-05</v>
      </c>
      <c r="F832" s="149"/>
      <c r="G832" s="31"/>
    </row>
    <row r="833" spans="1:7" ht="12.75" customHeight="1">
      <c r="A833" s="18">
        <v>11</v>
      </c>
      <c r="B833" s="212" t="s">
        <v>230</v>
      </c>
      <c r="C833" s="154">
        <v>0.7998106922397299</v>
      </c>
      <c r="D833" s="154">
        <v>0.7997822836533388</v>
      </c>
      <c r="E833" s="172">
        <f t="shared" si="28"/>
        <v>-2.8408586391082125E-05</v>
      </c>
      <c r="F833" s="149"/>
      <c r="G833" s="31"/>
    </row>
    <row r="834" spans="1:7" ht="12.75" customHeight="1">
      <c r="A834" s="18">
        <v>12</v>
      </c>
      <c r="B834" s="212" t="s">
        <v>231</v>
      </c>
      <c r="C834" s="154">
        <v>0.7996261647308293</v>
      </c>
      <c r="D834" s="154">
        <v>0.7995981355088139</v>
      </c>
      <c r="E834" s="172">
        <f t="shared" si="28"/>
        <v>-2.8029222015391042E-05</v>
      </c>
      <c r="F834" s="149"/>
      <c r="G834" s="31"/>
    </row>
    <row r="835" spans="1:7" ht="12.75" customHeight="1">
      <c r="A835" s="18">
        <v>13</v>
      </c>
      <c r="B835" s="212" t="s">
        <v>232</v>
      </c>
      <c r="C835" s="154">
        <v>0.8003955359304705</v>
      </c>
      <c r="D835" s="154">
        <v>0.8003656588961758</v>
      </c>
      <c r="E835" s="172">
        <f t="shared" si="28"/>
        <v>-2.9877034294689686E-05</v>
      </c>
      <c r="F835" s="149"/>
      <c r="G835" s="31"/>
    </row>
    <row r="836" spans="1:7" ht="12.75" customHeight="1">
      <c r="A836" s="18">
        <v>14</v>
      </c>
      <c r="B836" s="212" t="s">
        <v>233</v>
      </c>
      <c r="C836" s="154">
        <v>0.797662367960234</v>
      </c>
      <c r="D836" s="154">
        <v>0.7976351549594893</v>
      </c>
      <c r="E836" s="172">
        <f t="shared" si="28"/>
        <v>-2.7213000744708005E-05</v>
      </c>
      <c r="F836" s="149"/>
      <c r="G836" s="31"/>
    </row>
    <row r="837" spans="1:7" ht="12.75" customHeight="1">
      <c r="A837" s="18">
        <v>15</v>
      </c>
      <c r="B837" s="212" t="s">
        <v>234</v>
      </c>
      <c r="C837" s="154">
        <v>0.7983380741647741</v>
      </c>
      <c r="D837" s="154">
        <v>0.7983102830159828</v>
      </c>
      <c r="E837" s="172">
        <f t="shared" si="28"/>
        <v>-2.7791148791256326E-05</v>
      </c>
      <c r="F837" s="149"/>
      <c r="G837" s="31"/>
    </row>
    <row r="838" spans="1:7" ht="12.75" customHeight="1">
      <c r="A838" s="18">
        <v>16</v>
      </c>
      <c r="B838" s="212" t="s">
        <v>235</v>
      </c>
      <c r="C838" s="154">
        <v>0.7972068682954475</v>
      </c>
      <c r="D838" s="154">
        <v>0.7971804822468039</v>
      </c>
      <c r="E838" s="172">
        <f t="shared" si="28"/>
        <v>-2.638604864357852E-05</v>
      </c>
      <c r="F838" s="149"/>
      <c r="G838" s="31"/>
    </row>
    <row r="839" spans="1:7" ht="12.75" customHeight="1">
      <c r="A839" s="18">
        <v>17</v>
      </c>
      <c r="B839" s="212" t="s">
        <v>236</v>
      </c>
      <c r="C839" s="154">
        <v>0.7960830827369957</v>
      </c>
      <c r="D839" s="154">
        <v>0.7960567782184812</v>
      </c>
      <c r="E839" s="172">
        <f t="shared" si="28"/>
        <v>-2.630451851448612E-05</v>
      </c>
      <c r="F839" s="149"/>
      <c r="G839" s="31"/>
    </row>
    <row r="840" spans="1:7" ht="12.75" customHeight="1">
      <c r="A840" s="18">
        <v>18</v>
      </c>
      <c r="B840" s="212" t="s">
        <v>237</v>
      </c>
      <c r="C840" s="154">
        <v>0.7972396404953981</v>
      </c>
      <c r="D840" s="154">
        <v>0.7972131797746992</v>
      </c>
      <c r="E840" s="172">
        <f t="shared" si="28"/>
        <v>-2.646072069889538E-05</v>
      </c>
      <c r="F840" s="149"/>
      <c r="G840" s="31" t="s">
        <v>12</v>
      </c>
    </row>
    <row r="841" spans="1:7" ht="12.75" customHeight="1">
      <c r="A841" s="18">
        <v>19</v>
      </c>
      <c r="B841" s="212" t="s">
        <v>238</v>
      </c>
      <c r="C841" s="154">
        <v>0.7954357937210389</v>
      </c>
      <c r="D841" s="154">
        <v>0.7954109794474434</v>
      </c>
      <c r="E841" s="172">
        <f t="shared" si="28"/>
        <v>-2.481427359546373E-05</v>
      </c>
      <c r="F841" s="149"/>
      <c r="G841" s="31"/>
    </row>
    <row r="842" spans="1:7" ht="12.75" customHeight="1">
      <c r="A842" s="18">
        <v>20</v>
      </c>
      <c r="B842" s="212" t="s">
        <v>239</v>
      </c>
      <c r="C842" s="154">
        <v>0.7929338892296471</v>
      </c>
      <c r="D842" s="154">
        <v>0.7929114149751714</v>
      </c>
      <c r="E842" s="172">
        <f t="shared" si="28"/>
        <v>-2.247425447576834E-05</v>
      </c>
      <c r="F842" s="149"/>
      <c r="G842" s="31"/>
    </row>
    <row r="843" spans="1:7" ht="12.75" customHeight="1">
      <c r="A843" s="18">
        <v>21</v>
      </c>
      <c r="B843" s="212" t="s">
        <v>240</v>
      </c>
      <c r="C843" s="154">
        <v>0.7964156385754064</v>
      </c>
      <c r="D843" s="154">
        <v>0.7963890413116796</v>
      </c>
      <c r="E843" s="172">
        <f t="shared" si="28"/>
        <v>-2.659726372677973E-05</v>
      </c>
      <c r="F843" s="149"/>
      <c r="G843" s="31"/>
    </row>
    <row r="844" spans="1:7" ht="12.75" customHeight="1">
      <c r="A844" s="18">
        <v>22</v>
      </c>
      <c r="B844" s="212" t="s">
        <v>241</v>
      </c>
      <c r="C844" s="154">
        <v>0.7962522566607342</v>
      </c>
      <c r="D844" s="154">
        <v>0.7962259003799504</v>
      </c>
      <c r="E844" s="172">
        <f t="shared" si="28"/>
        <v>-2.6356280783734753E-05</v>
      </c>
      <c r="F844" s="149"/>
      <c r="G844" s="31"/>
    </row>
    <row r="845" spans="1:7" ht="12.75" customHeight="1">
      <c r="A845" s="18">
        <v>23</v>
      </c>
      <c r="B845" s="212" t="s">
        <v>242</v>
      </c>
      <c r="C845" s="154">
        <v>0.798016928870196</v>
      </c>
      <c r="D845" s="154">
        <v>0.7979893855267571</v>
      </c>
      <c r="E845" s="172">
        <f t="shared" si="28"/>
        <v>-2.7543343438907186E-05</v>
      </c>
      <c r="F845" s="149"/>
      <c r="G845" s="31"/>
    </row>
    <row r="846" spans="1:7" ht="12.75" customHeight="1">
      <c r="A846" s="18">
        <v>24</v>
      </c>
      <c r="B846" s="212" t="s">
        <v>243</v>
      </c>
      <c r="C846" s="154">
        <v>0.7917454759666739</v>
      </c>
      <c r="D846" s="154">
        <v>0.7917246998374098</v>
      </c>
      <c r="E846" s="172">
        <f t="shared" si="28"/>
        <v>-2.0776129264099552E-05</v>
      </c>
      <c r="F846" s="149"/>
      <c r="G846" s="31"/>
    </row>
    <row r="847" spans="1:7" ht="12.75" customHeight="1">
      <c r="A847" s="18">
        <v>25</v>
      </c>
      <c r="B847" s="212" t="s">
        <v>244</v>
      </c>
      <c r="C847" s="154">
        <v>0.7929162466750225</v>
      </c>
      <c r="D847" s="154">
        <v>0.7928947203439642</v>
      </c>
      <c r="E847" s="172">
        <f t="shared" si="28"/>
        <v>-2.152633105823032E-05</v>
      </c>
      <c r="F847" s="149"/>
      <c r="G847" s="31"/>
    </row>
    <row r="848" spans="1:7" ht="12.75" customHeight="1">
      <c r="A848" s="18">
        <v>26</v>
      </c>
      <c r="B848" s="212" t="s">
        <v>245</v>
      </c>
      <c r="C848" s="154">
        <v>0.7887904304433621</v>
      </c>
      <c r="D848" s="154">
        <v>0.7887717599761164</v>
      </c>
      <c r="E848" s="172">
        <f t="shared" si="28"/>
        <v>-1.8670467245684996E-05</v>
      </c>
      <c r="F848" s="149"/>
      <c r="G848" s="31"/>
    </row>
    <row r="849" spans="1:7" ht="12.75" customHeight="1">
      <c r="A849" s="18">
        <v>27</v>
      </c>
      <c r="B849" s="212" t="s">
        <v>246</v>
      </c>
      <c r="C849" s="154">
        <v>0.7932527838970624</v>
      </c>
      <c r="D849" s="154">
        <v>0.793229596071612</v>
      </c>
      <c r="E849" s="172">
        <f t="shared" si="28"/>
        <v>-2.3187825450410315E-05</v>
      </c>
      <c r="F849" s="149"/>
      <c r="G849" s="31"/>
    </row>
    <row r="850" spans="1:7" ht="12.75" customHeight="1">
      <c r="A850" s="18">
        <v>28</v>
      </c>
      <c r="B850" s="212" t="s">
        <v>247</v>
      </c>
      <c r="C850" s="154">
        <v>0.7966577552058901</v>
      </c>
      <c r="D850" s="154">
        <v>0.7966311639352249</v>
      </c>
      <c r="E850" s="172">
        <f t="shared" si="28"/>
        <v>-2.659127066517719E-05</v>
      </c>
      <c r="F850" s="149"/>
      <c r="G850" s="31"/>
    </row>
    <row r="851" spans="1:7" ht="12.75" customHeight="1">
      <c r="A851" s="18">
        <v>29</v>
      </c>
      <c r="B851" s="212" t="s">
        <v>248</v>
      </c>
      <c r="C851" s="154">
        <v>0.7969619176471228</v>
      </c>
      <c r="D851" s="154">
        <v>0.7969351938210579</v>
      </c>
      <c r="E851" s="172">
        <f t="shared" si="28"/>
        <v>-2.6723826064833922E-05</v>
      </c>
      <c r="F851" s="149"/>
      <c r="G851" s="31"/>
    </row>
    <row r="852" spans="1:7" ht="12.75" customHeight="1">
      <c r="A852" s="18">
        <v>30</v>
      </c>
      <c r="B852" s="212" t="s">
        <v>249</v>
      </c>
      <c r="C852" s="154">
        <v>0.7984964645054874</v>
      </c>
      <c r="D852" s="154">
        <v>0.7984703649015888</v>
      </c>
      <c r="E852" s="172">
        <f t="shared" si="28"/>
        <v>-2.6099603898543933E-05</v>
      </c>
      <c r="F852" s="149"/>
      <c r="G852" s="31"/>
    </row>
    <row r="853" spans="1:7" ht="12.75" customHeight="1">
      <c r="A853" s="18">
        <v>31</v>
      </c>
      <c r="B853" s="212" t="s">
        <v>250</v>
      </c>
      <c r="C853" s="154">
        <v>0.7959370553098434</v>
      </c>
      <c r="D853" s="154">
        <v>0.7959108058387888</v>
      </c>
      <c r="E853" s="172">
        <f t="shared" si="28"/>
        <v>-2.6249471054562434E-05</v>
      </c>
      <c r="F853" s="149"/>
      <c r="G853" s="31"/>
    </row>
    <row r="854" spans="1:7" ht="12.75" customHeight="1">
      <c r="A854" s="18">
        <v>32</v>
      </c>
      <c r="B854" s="212" t="s">
        <v>251</v>
      </c>
      <c r="C854" s="154">
        <v>0.7935076810477634</v>
      </c>
      <c r="D854" s="154">
        <v>0.7935866207727561</v>
      </c>
      <c r="E854" s="172">
        <f t="shared" si="28"/>
        <v>7.893972499273261E-05</v>
      </c>
      <c r="F854" s="149"/>
      <c r="G854" s="31"/>
    </row>
    <row r="855" spans="1:7" ht="12.75" customHeight="1">
      <c r="A855" s="18">
        <v>33</v>
      </c>
      <c r="B855" s="212" t="s">
        <v>252</v>
      </c>
      <c r="C855" s="154">
        <v>0.7947838126706754</v>
      </c>
      <c r="D855" s="154">
        <v>0.7947584887209246</v>
      </c>
      <c r="E855" s="172">
        <f t="shared" si="28"/>
        <v>-2.5323949750855057E-05</v>
      </c>
      <c r="F855" s="149"/>
      <c r="G855" s="31" t="s">
        <v>12</v>
      </c>
    </row>
    <row r="856" spans="1:7" ht="12.75" customHeight="1">
      <c r="A856" s="18">
        <v>34</v>
      </c>
      <c r="B856" s="212" t="s">
        <v>253</v>
      </c>
      <c r="C856" s="154">
        <v>0.7943520742855512</v>
      </c>
      <c r="D856" s="154">
        <v>0.7943268686894279</v>
      </c>
      <c r="E856" s="172">
        <f t="shared" si="28"/>
        <v>-2.5205596123289986E-05</v>
      </c>
      <c r="F856" s="149"/>
      <c r="G856" s="31" t="s">
        <v>12</v>
      </c>
    </row>
    <row r="857" spans="1:8" ht="12.75" customHeight="1">
      <c r="A857" s="18">
        <v>35</v>
      </c>
      <c r="B857" s="212" t="s">
        <v>254</v>
      </c>
      <c r="C857" s="154">
        <v>0.7969710676155849</v>
      </c>
      <c r="D857" s="154">
        <v>0.7975818994251802</v>
      </c>
      <c r="E857" s="172">
        <f t="shared" si="28"/>
        <v>0.0006108318095953136</v>
      </c>
      <c r="F857" s="149"/>
      <c r="G857" s="31"/>
      <c r="H857" s="10" t="s">
        <v>12</v>
      </c>
    </row>
    <row r="858" spans="1:8" ht="12.75" customHeight="1">
      <c r="A858" s="18">
        <v>36</v>
      </c>
      <c r="B858" s="212" t="s">
        <v>255</v>
      </c>
      <c r="C858" s="154">
        <v>0.7914917919970126</v>
      </c>
      <c r="D858" s="154">
        <v>0.7914702771121584</v>
      </c>
      <c r="E858" s="172">
        <f t="shared" si="28"/>
        <v>-2.1514884854134664E-05</v>
      </c>
      <c r="F858" s="149"/>
      <c r="G858" s="31"/>
      <c r="H858" s="10" t="s">
        <v>12</v>
      </c>
    </row>
    <row r="859" spans="1:7" ht="12.75" customHeight="1">
      <c r="A859" s="18">
        <v>37</v>
      </c>
      <c r="B859" s="212" t="s">
        <v>256</v>
      </c>
      <c r="C859" s="154">
        <v>0.7928722596488804</v>
      </c>
      <c r="D859" s="154">
        <v>0.7928524461996661</v>
      </c>
      <c r="E859" s="172">
        <f t="shared" si="28"/>
        <v>-1.981344921431205E-05</v>
      </c>
      <c r="F859" s="149"/>
      <c r="G859" s="31"/>
    </row>
    <row r="860" spans="1:7" ht="12.75" customHeight="1">
      <c r="A860" s="18">
        <v>38</v>
      </c>
      <c r="B860" s="212" t="s">
        <v>257</v>
      </c>
      <c r="C860" s="154">
        <v>0.7948954339971727</v>
      </c>
      <c r="D860" s="154">
        <v>0.7940125933520882</v>
      </c>
      <c r="E860" s="172">
        <f t="shared" si="28"/>
        <v>-0.0008828406450844817</v>
      </c>
      <c r="F860" s="149"/>
      <c r="G860" s="31"/>
    </row>
    <row r="861" spans="1:7" ht="12.75" customHeight="1">
      <c r="A861" s="34"/>
      <c r="B861" s="1" t="s">
        <v>27</v>
      </c>
      <c r="C861" s="153">
        <v>0.7962911830839321</v>
      </c>
      <c r="D861" s="153">
        <v>0.7962646538349084</v>
      </c>
      <c r="E861" s="171">
        <v>0</v>
      </c>
      <c r="F861" s="42"/>
      <c r="G861" s="31"/>
    </row>
    <row r="862" spans="1:7" ht="14.25" customHeight="1">
      <c r="A862" s="72"/>
      <c r="B862" s="73"/>
      <c r="C862" s="74"/>
      <c r="D862" s="74"/>
      <c r="E862" s="75"/>
      <c r="F862" s="76"/>
      <c r="G862" s="77" t="s">
        <v>12</v>
      </c>
    </row>
    <row r="863" spans="1:8" ht="14.25">
      <c r="A863" s="47" t="s">
        <v>189</v>
      </c>
      <c r="B863" s="48"/>
      <c r="C863" s="48"/>
      <c r="D863" s="48"/>
      <c r="E863" s="48"/>
      <c r="F863" s="48"/>
      <c r="G863" s="48"/>
      <c r="H863" s="48"/>
    </row>
    <row r="864" spans="2:8" ht="11.25" customHeight="1">
      <c r="B864" s="48"/>
      <c r="C864" s="48"/>
      <c r="D864" s="48"/>
      <c r="E864" s="48"/>
      <c r="F864" s="48"/>
      <c r="G864" s="48"/>
      <c r="H864" s="48"/>
    </row>
    <row r="865" spans="2:8" ht="14.25" customHeight="1">
      <c r="B865" s="48"/>
      <c r="C865" s="48"/>
      <c r="D865" s="48"/>
      <c r="F865" s="59" t="s">
        <v>64</v>
      </c>
      <c r="G865" s="48"/>
      <c r="H865" s="48"/>
    </row>
    <row r="866" spans="1:6" ht="59.25" customHeight="1">
      <c r="A866" s="88" t="s">
        <v>30</v>
      </c>
      <c r="B866" s="88" t="s">
        <v>31</v>
      </c>
      <c r="C866" s="129" t="s">
        <v>190</v>
      </c>
      <c r="D866" s="129" t="s">
        <v>65</v>
      </c>
      <c r="E866" s="129" t="s">
        <v>66</v>
      </c>
      <c r="F866" s="88" t="s">
        <v>67</v>
      </c>
    </row>
    <row r="867" spans="1:6" ht="15" customHeight="1">
      <c r="A867" s="49">
        <v>1</v>
      </c>
      <c r="B867" s="49">
        <v>2</v>
      </c>
      <c r="C867" s="50">
        <v>3</v>
      </c>
      <c r="D867" s="50">
        <v>4</v>
      </c>
      <c r="E867" s="50">
        <v>5</v>
      </c>
      <c r="F867" s="49">
        <v>6</v>
      </c>
    </row>
    <row r="868" spans="1:7" ht="12.75" customHeight="1">
      <c r="A868" s="18">
        <v>1</v>
      </c>
      <c r="B868" s="212" t="s">
        <v>220</v>
      </c>
      <c r="C868" s="230">
        <v>96300801</v>
      </c>
      <c r="D868" s="167">
        <v>11201.9779</v>
      </c>
      <c r="E868" s="151">
        <v>11434.064624473227</v>
      </c>
      <c r="F868" s="154">
        <f aca="true" t="shared" si="29" ref="F868:F906">E868/D868</f>
        <v>1.0207183701436535</v>
      </c>
      <c r="G868" s="31"/>
    </row>
    <row r="869" spans="1:7" ht="12.75" customHeight="1">
      <c r="A869" s="18">
        <v>2</v>
      </c>
      <c r="B869" s="212" t="s">
        <v>221</v>
      </c>
      <c r="C869" s="230">
        <v>63886217</v>
      </c>
      <c r="D869" s="167">
        <v>7387.8616</v>
      </c>
      <c r="E869" s="151">
        <v>7565.659583805216</v>
      </c>
      <c r="F869" s="154">
        <f t="shared" si="29"/>
        <v>1.024066230992364</v>
      </c>
      <c r="G869" s="31"/>
    </row>
    <row r="870" spans="1:7" ht="12.75" customHeight="1">
      <c r="A870" s="18">
        <v>3</v>
      </c>
      <c r="B870" s="212" t="s">
        <v>222</v>
      </c>
      <c r="C870" s="230">
        <v>52221218</v>
      </c>
      <c r="D870" s="167">
        <v>6116.1056</v>
      </c>
      <c r="E870" s="151">
        <v>6295.1386705350415</v>
      </c>
      <c r="F870" s="154">
        <f t="shared" si="29"/>
        <v>1.0292723968884778</v>
      </c>
      <c r="G870" s="31"/>
    </row>
    <row r="871" spans="1:7" ht="12.75" customHeight="1">
      <c r="A871" s="18">
        <v>4</v>
      </c>
      <c r="B871" s="212" t="s">
        <v>223</v>
      </c>
      <c r="C871" s="230">
        <v>42612314</v>
      </c>
      <c r="D871" s="167">
        <v>5021.67015</v>
      </c>
      <c r="E871" s="151">
        <v>5023.401568396597</v>
      </c>
      <c r="F871" s="154">
        <f t="shared" si="29"/>
        <v>1.0003447893519246</v>
      </c>
      <c r="G871" s="31"/>
    </row>
    <row r="872" spans="1:7" ht="12.75" customHeight="1">
      <c r="A872" s="18">
        <v>5</v>
      </c>
      <c r="B872" s="212" t="s">
        <v>224</v>
      </c>
      <c r="C872" s="230">
        <v>69355839</v>
      </c>
      <c r="D872" s="167">
        <v>8149.4986499999995</v>
      </c>
      <c r="E872" s="151">
        <v>8073.436347418864</v>
      </c>
      <c r="F872" s="154">
        <f t="shared" si="29"/>
        <v>0.9906666279917556</v>
      </c>
      <c r="G872" s="31"/>
    </row>
    <row r="873" spans="1:7" ht="12.75" customHeight="1">
      <c r="A873" s="18">
        <v>6</v>
      </c>
      <c r="B873" s="212" t="s">
        <v>225</v>
      </c>
      <c r="C873" s="230">
        <v>43206935</v>
      </c>
      <c r="D873" s="167">
        <v>5087.59715</v>
      </c>
      <c r="E873" s="151">
        <v>5076.653377399702</v>
      </c>
      <c r="F873" s="154">
        <f t="shared" si="29"/>
        <v>0.9978489309830088</v>
      </c>
      <c r="G873" s="31"/>
    </row>
    <row r="874" spans="1:7" ht="12.75" customHeight="1">
      <c r="A874" s="18">
        <v>7</v>
      </c>
      <c r="B874" s="212" t="s">
        <v>226</v>
      </c>
      <c r="C874" s="230">
        <v>96037173</v>
      </c>
      <c r="D874" s="167">
        <v>11023.841349999999</v>
      </c>
      <c r="E874" s="151">
        <v>11137.990944974743</v>
      </c>
      <c r="F874" s="154">
        <f t="shared" si="29"/>
        <v>1.010354792975567</v>
      </c>
      <c r="G874" s="31"/>
    </row>
    <row r="875" spans="1:7" ht="12.75" customHeight="1">
      <c r="A875" s="18">
        <v>8</v>
      </c>
      <c r="B875" s="212" t="s">
        <v>227</v>
      </c>
      <c r="C875" s="230">
        <v>22381651</v>
      </c>
      <c r="D875" s="167">
        <v>2605.10745</v>
      </c>
      <c r="E875" s="151">
        <v>2602.2743263708085</v>
      </c>
      <c r="F875" s="154">
        <f t="shared" si="29"/>
        <v>0.9989124734071174</v>
      </c>
      <c r="G875" s="31"/>
    </row>
    <row r="876" spans="1:7" ht="12.75" customHeight="1">
      <c r="A876" s="18">
        <v>9</v>
      </c>
      <c r="B876" s="212" t="s">
        <v>228</v>
      </c>
      <c r="C876" s="230">
        <v>16427435</v>
      </c>
      <c r="D876" s="167">
        <v>1913.4075</v>
      </c>
      <c r="E876" s="151">
        <v>1962.4445667871014</v>
      </c>
      <c r="F876" s="154">
        <f t="shared" si="29"/>
        <v>1.0256281355576904</v>
      </c>
      <c r="G876" s="31"/>
    </row>
    <row r="877" spans="1:7" ht="12.75" customHeight="1">
      <c r="A877" s="18">
        <v>10</v>
      </c>
      <c r="B877" s="212" t="s">
        <v>229</v>
      </c>
      <c r="C877" s="230">
        <v>48848845</v>
      </c>
      <c r="D877" s="167">
        <v>5611.85315</v>
      </c>
      <c r="E877" s="151">
        <v>5571.678502816458</v>
      </c>
      <c r="F877" s="154">
        <f t="shared" si="29"/>
        <v>0.9928411086124835</v>
      </c>
      <c r="G877" s="31"/>
    </row>
    <row r="878" spans="1:7" ht="12.75" customHeight="1">
      <c r="A878" s="18">
        <v>11</v>
      </c>
      <c r="B878" s="212" t="s">
        <v>230</v>
      </c>
      <c r="C878" s="230">
        <v>69446659</v>
      </c>
      <c r="D878" s="167">
        <v>8195.7664</v>
      </c>
      <c r="E878" s="151">
        <v>8132.523107335108</v>
      </c>
      <c r="F878" s="154">
        <f t="shared" si="29"/>
        <v>0.9922834193194071</v>
      </c>
      <c r="G878" s="31"/>
    </row>
    <row r="879" spans="1:7" ht="12.75" customHeight="1">
      <c r="A879" s="18">
        <v>12</v>
      </c>
      <c r="B879" s="212" t="s">
        <v>231</v>
      </c>
      <c r="C879" s="230">
        <v>103956536</v>
      </c>
      <c r="D879" s="167">
        <v>12272.51555</v>
      </c>
      <c r="E879" s="151">
        <v>12574.137432915584</v>
      </c>
      <c r="F879" s="154">
        <f t="shared" si="29"/>
        <v>1.0245770218572332</v>
      </c>
      <c r="G879" s="31"/>
    </row>
    <row r="880" spans="1:7" ht="12.75" customHeight="1">
      <c r="A880" s="18">
        <v>13</v>
      </c>
      <c r="B880" s="212" t="s">
        <v>232</v>
      </c>
      <c r="C880" s="230">
        <v>69674076</v>
      </c>
      <c r="D880" s="167">
        <v>8257.2381</v>
      </c>
      <c r="E880" s="151">
        <v>8301.782538224434</v>
      </c>
      <c r="F880" s="154">
        <f t="shared" si="29"/>
        <v>1.005394592923805</v>
      </c>
      <c r="G880" s="31"/>
    </row>
    <row r="881" spans="1:7" ht="12.75" customHeight="1">
      <c r="A881" s="18">
        <v>14</v>
      </c>
      <c r="B881" s="212" t="s">
        <v>233</v>
      </c>
      <c r="C881" s="230">
        <v>64049673</v>
      </c>
      <c r="D881" s="167">
        <v>7474.18865</v>
      </c>
      <c r="E881" s="151">
        <v>7530.937808128239</v>
      </c>
      <c r="F881" s="154">
        <f t="shared" si="29"/>
        <v>1.0075926847428769</v>
      </c>
      <c r="G881" s="31"/>
    </row>
    <row r="882" spans="1:7" ht="12.75" customHeight="1">
      <c r="A882" s="18">
        <v>15</v>
      </c>
      <c r="B882" s="212" t="s">
        <v>234</v>
      </c>
      <c r="C882" s="230">
        <v>119261354</v>
      </c>
      <c r="D882" s="167">
        <v>13951.16285</v>
      </c>
      <c r="E882" s="151">
        <v>13838.352260668484</v>
      </c>
      <c r="F882" s="154">
        <f t="shared" si="29"/>
        <v>0.9919138934478485</v>
      </c>
      <c r="G882" s="31"/>
    </row>
    <row r="883" spans="1:7" ht="12.75" customHeight="1">
      <c r="A883" s="18">
        <v>16</v>
      </c>
      <c r="B883" s="212" t="s">
        <v>235</v>
      </c>
      <c r="C883" s="230">
        <v>92131366</v>
      </c>
      <c r="D883" s="167">
        <v>10699.7216</v>
      </c>
      <c r="E883" s="151">
        <v>10460.031737874322</v>
      </c>
      <c r="F883" s="154">
        <f t="shared" si="29"/>
        <v>0.9775984954481732</v>
      </c>
      <c r="G883" s="31"/>
    </row>
    <row r="884" spans="1:7" ht="12.75" customHeight="1">
      <c r="A884" s="18">
        <v>17</v>
      </c>
      <c r="B884" s="212" t="s">
        <v>236</v>
      </c>
      <c r="C884" s="230">
        <v>17838226</v>
      </c>
      <c r="D884" s="167">
        <v>2059.59895</v>
      </c>
      <c r="E884" s="151">
        <v>2023.730765456544</v>
      </c>
      <c r="F884" s="154">
        <f t="shared" si="29"/>
        <v>0.9825848694749743</v>
      </c>
      <c r="G884" s="31"/>
    </row>
    <row r="885" spans="1:7" ht="12.75" customHeight="1">
      <c r="A885" s="18">
        <v>18</v>
      </c>
      <c r="B885" s="212" t="s">
        <v>237</v>
      </c>
      <c r="C885" s="230">
        <v>67776688</v>
      </c>
      <c r="D885" s="167">
        <v>7910.073</v>
      </c>
      <c r="E885" s="151">
        <v>7799.323651398835</v>
      </c>
      <c r="F885" s="154">
        <f t="shared" si="29"/>
        <v>0.985998947342058</v>
      </c>
      <c r="G885" s="31"/>
    </row>
    <row r="886" spans="1:7" ht="12.75" customHeight="1">
      <c r="A886" s="18">
        <v>19</v>
      </c>
      <c r="B886" s="212" t="s">
        <v>238</v>
      </c>
      <c r="C886" s="230">
        <v>146764482</v>
      </c>
      <c r="D886" s="167">
        <v>16893.44855</v>
      </c>
      <c r="E886" s="151">
        <v>16725.175036169865</v>
      </c>
      <c r="F886" s="154">
        <f t="shared" si="29"/>
        <v>0.99003912591724</v>
      </c>
      <c r="G886" s="31"/>
    </row>
    <row r="887" spans="1:7" ht="12.75" customHeight="1">
      <c r="A887" s="18">
        <v>20</v>
      </c>
      <c r="B887" s="212" t="s">
        <v>239</v>
      </c>
      <c r="C887" s="230">
        <v>111455122</v>
      </c>
      <c r="D887" s="167">
        <v>12675.6876</v>
      </c>
      <c r="E887" s="151">
        <v>12543.91281273511</v>
      </c>
      <c r="F887" s="154">
        <f t="shared" si="29"/>
        <v>0.9896041310402057</v>
      </c>
      <c r="G887" s="31"/>
    </row>
    <row r="888" spans="1:7" ht="12.75" customHeight="1">
      <c r="A888" s="18">
        <v>21</v>
      </c>
      <c r="B888" s="212" t="s">
        <v>240</v>
      </c>
      <c r="C888" s="230">
        <v>92729310</v>
      </c>
      <c r="D888" s="167">
        <v>10729.6633</v>
      </c>
      <c r="E888" s="151">
        <v>10509.99454433698</v>
      </c>
      <c r="F888" s="154">
        <f t="shared" si="29"/>
        <v>0.9795269665486129</v>
      </c>
      <c r="G888" s="31"/>
    </row>
    <row r="889" spans="1:7" ht="12.75" customHeight="1">
      <c r="A889" s="18">
        <v>22</v>
      </c>
      <c r="B889" s="212" t="s">
        <v>241</v>
      </c>
      <c r="C889" s="230">
        <v>116385944</v>
      </c>
      <c r="D889" s="167">
        <v>13457.217499999999</v>
      </c>
      <c r="E889" s="151">
        <v>13522.338023695786</v>
      </c>
      <c r="F889" s="154">
        <f t="shared" si="29"/>
        <v>1.0048390778922751</v>
      </c>
      <c r="G889" s="31"/>
    </row>
    <row r="890" spans="1:7" ht="12.75" customHeight="1">
      <c r="A890" s="18">
        <v>23</v>
      </c>
      <c r="B890" s="212" t="s">
        <v>242</v>
      </c>
      <c r="C890" s="230">
        <v>101811473</v>
      </c>
      <c r="D890" s="167">
        <v>11873.1543</v>
      </c>
      <c r="E890" s="151">
        <v>12088.017291246315</v>
      </c>
      <c r="F890" s="154">
        <f t="shared" si="29"/>
        <v>1.0180965382759588</v>
      </c>
      <c r="G890" s="31"/>
    </row>
    <row r="891" spans="1:7" ht="12.75" customHeight="1">
      <c r="A891" s="18">
        <v>24</v>
      </c>
      <c r="B891" s="212" t="s">
        <v>243</v>
      </c>
      <c r="C891" s="230">
        <v>70155450</v>
      </c>
      <c r="D891" s="167">
        <v>7910.03765</v>
      </c>
      <c r="E891" s="151">
        <v>7762.130132191596</v>
      </c>
      <c r="F891" s="154">
        <f t="shared" si="29"/>
        <v>0.9813012877620875</v>
      </c>
      <c r="G891" s="31"/>
    </row>
    <row r="892" spans="1:7" ht="12.75" customHeight="1">
      <c r="A892" s="18">
        <v>25</v>
      </c>
      <c r="B892" s="212" t="s">
        <v>244</v>
      </c>
      <c r="C892" s="230">
        <v>43081752</v>
      </c>
      <c r="D892" s="167">
        <v>4888.4323</v>
      </c>
      <c r="E892" s="151">
        <v>4827.916371917343</v>
      </c>
      <c r="F892" s="154">
        <f t="shared" si="29"/>
        <v>0.9876205858302144</v>
      </c>
      <c r="G892" s="31"/>
    </row>
    <row r="893" spans="1:7" ht="12.75" customHeight="1">
      <c r="A893" s="18">
        <v>26</v>
      </c>
      <c r="B893" s="212" t="s">
        <v>245</v>
      </c>
      <c r="C893" s="230">
        <v>60841712</v>
      </c>
      <c r="D893" s="167">
        <v>6753.906</v>
      </c>
      <c r="E893" s="151">
        <v>6806.535727530207</v>
      </c>
      <c r="F893" s="154">
        <f t="shared" si="29"/>
        <v>1.0077924874184223</v>
      </c>
      <c r="G893" s="31"/>
    </row>
    <row r="894" spans="1:7" ht="12.75" customHeight="1">
      <c r="A894" s="18">
        <v>27</v>
      </c>
      <c r="B894" s="212" t="s">
        <v>246</v>
      </c>
      <c r="C894" s="230">
        <v>70550125</v>
      </c>
      <c r="D894" s="167">
        <v>8021.09125</v>
      </c>
      <c r="E894" s="151">
        <v>7985.731303186601</v>
      </c>
      <c r="F894" s="154">
        <f t="shared" si="29"/>
        <v>0.9955916289054311</v>
      </c>
      <c r="G894" s="31"/>
    </row>
    <row r="895" spans="1:7" ht="12.75" customHeight="1">
      <c r="A895" s="18">
        <v>28</v>
      </c>
      <c r="B895" s="212" t="s">
        <v>247</v>
      </c>
      <c r="C895" s="230">
        <v>71394570</v>
      </c>
      <c r="D895" s="167">
        <v>8281.9518</v>
      </c>
      <c r="E895" s="151">
        <v>8328.674434955083</v>
      </c>
      <c r="F895" s="154">
        <f t="shared" si="29"/>
        <v>1.005641500467931</v>
      </c>
      <c r="G895" s="31"/>
    </row>
    <row r="896" spans="1:7" ht="12.75" customHeight="1">
      <c r="A896" s="18">
        <v>29</v>
      </c>
      <c r="B896" s="212" t="s">
        <v>248</v>
      </c>
      <c r="C896" s="230">
        <v>50459482</v>
      </c>
      <c r="D896" s="167">
        <v>5864.9141</v>
      </c>
      <c r="E896" s="151">
        <v>5908.9067763918865</v>
      </c>
      <c r="F896" s="154">
        <f t="shared" si="29"/>
        <v>1.007500992451345</v>
      </c>
      <c r="G896" s="31"/>
    </row>
    <row r="897" spans="1:7" ht="12.75" customHeight="1">
      <c r="A897" s="18">
        <v>30</v>
      </c>
      <c r="B897" s="212" t="s">
        <v>249</v>
      </c>
      <c r="C897" s="230">
        <v>32298864</v>
      </c>
      <c r="D897" s="167">
        <v>3784.0902</v>
      </c>
      <c r="E897" s="151">
        <v>3854.1108701932812</v>
      </c>
      <c r="F897" s="154">
        <f t="shared" si="29"/>
        <v>1.0185039643593277</v>
      </c>
      <c r="G897" s="31"/>
    </row>
    <row r="898" spans="1:7" ht="12.75" customHeight="1">
      <c r="A898" s="18">
        <v>31</v>
      </c>
      <c r="B898" s="212" t="s">
        <v>250</v>
      </c>
      <c r="C898" s="230">
        <v>15771110</v>
      </c>
      <c r="D898" s="167">
        <v>1820.7506</v>
      </c>
      <c r="E898" s="151">
        <v>1861.3624788064935</v>
      </c>
      <c r="F898" s="154">
        <f t="shared" si="29"/>
        <v>1.0223050201419641</v>
      </c>
      <c r="G898" s="31"/>
    </row>
    <row r="899" spans="1:8" ht="12.75" customHeight="1">
      <c r="A899" s="18">
        <v>32</v>
      </c>
      <c r="B899" s="212" t="s">
        <v>251</v>
      </c>
      <c r="C899" s="230">
        <v>18517763</v>
      </c>
      <c r="D899" s="167">
        <v>2112.7543</v>
      </c>
      <c r="E899" s="151">
        <v>1987.3241170305025</v>
      </c>
      <c r="F899" s="154">
        <f t="shared" si="29"/>
        <v>0.9406319121113621</v>
      </c>
      <c r="G899" s="31"/>
      <c r="H899" s="10" t="s">
        <v>12</v>
      </c>
    </row>
    <row r="900" spans="1:7" ht="12.75" customHeight="1">
      <c r="A900" s="18">
        <v>33</v>
      </c>
      <c r="B900" s="212" t="s">
        <v>252</v>
      </c>
      <c r="C900" s="230">
        <v>53312921</v>
      </c>
      <c r="D900" s="167">
        <v>6113.65895</v>
      </c>
      <c r="E900" s="151">
        <v>6250.283224737839</v>
      </c>
      <c r="F900" s="154">
        <f t="shared" si="29"/>
        <v>1.0223473824521794</v>
      </c>
      <c r="G900" s="31"/>
    </row>
    <row r="901" spans="1:7" ht="12.75" customHeight="1">
      <c r="A901" s="18">
        <v>34</v>
      </c>
      <c r="B901" s="212" t="s">
        <v>253</v>
      </c>
      <c r="C901" s="230">
        <v>45356843</v>
      </c>
      <c r="D901" s="167">
        <v>5188.19215</v>
      </c>
      <c r="E901" s="151">
        <v>5244.383886119895</v>
      </c>
      <c r="F901" s="154">
        <f t="shared" si="29"/>
        <v>1.0108306968005984</v>
      </c>
      <c r="G901" s="31"/>
    </row>
    <row r="902" spans="1:8" ht="12.75" customHeight="1">
      <c r="A902" s="18">
        <v>35</v>
      </c>
      <c r="B902" s="212" t="s">
        <v>254</v>
      </c>
      <c r="C902" s="230">
        <v>71230454</v>
      </c>
      <c r="D902" s="167">
        <v>8317.95035</v>
      </c>
      <c r="E902" s="151">
        <v>8295.624024546567</v>
      </c>
      <c r="F902" s="154">
        <f t="shared" si="29"/>
        <v>0.997315886184217</v>
      </c>
      <c r="G902" s="31" t="s">
        <v>12</v>
      </c>
      <c r="H902" s="10" t="s">
        <v>12</v>
      </c>
    </row>
    <row r="903" spans="1:7" ht="12.75" customHeight="1">
      <c r="A903" s="18">
        <v>36</v>
      </c>
      <c r="B903" s="212" t="s">
        <v>255</v>
      </c>
      <c r="C903" s="230">
        <v>41730348</v>
      </c>
      <c r="D903" s="167">
        <v>4700.26525</v>
      </c>
      <c r="E903" s="151">
        <v>4629.087235002047</v>
      </c>
      <c r="F903" s="154">
        <f t="shared" si="29"/>
        <v>0.9848565961255159</v>
      </c>
      <c r="G903" s="31"/>
    </row>
    <row r="904" spans="1:7" ht="12.75" customHeight="1">
      <c r="A904" s="18">
        <v>37</v>
      </c>
      <c r="B904" s="212" t="s">
        <v>256</v>
      </c>
      <c r="C904" s="230">
        <v>54305149</v>
      </c>
      <c r="D904" s="167">
        <v>6173.5476</v>
      </c>
      <c r="E904" s="151">
        <v>6099.328431800943</v>
      </c>
      <c r="F904" s="154">
        <f t="shared" si="29"/>
        <v>0.9879778738242729</v>
      </c>
      <c r="G904" s="31"/>
    </row>
    <row r="905" spans="1:7" ht="12.75" customHeight="1">
      <c r="A905" s="18">
        <v>38</v>
      </c>
      <c r="B905" s="212" t="s">
        <v>257</v>
      </c>
      <c r="C905" s="230">
        <v>56736449</v>
      </c>
      <c r="D905" s="168">
        <v>6495.48325</v>
      </c>
      <c r="E905" s="151">
        <v>6360.991731475576</v>
      </c>
      <c r="F905" s="154">
        <f t="shared" si="29"/>
        <v>0.9792946092926305</v>
      </c>
      <c r="G905" s="31"/>
    </row>
    <row r="906" spans="1:7" ht="12.75" customHeight="1">
      <c r="A906" s="34"/>
      <c r="B906" s="1" t="s">
        <v>27</v>
      </c>
      <c r="C906" s="227">
        <v>2480302329</v>
      </c>
      <c r="D906" s="169">
        <v>286995.3826</v>
      </c>
      <c r="E906" s="152">
        <v>286995.3902690492</v>
      </c>
      <c r="F906" s="153">
        <f t="shared" si="29"/>
        <v>1.0000000267218556</v>
      </c>
      <c r="G906" s="31"/>
    </row>
    <row r="907" spans="1:7" ht="6.75" customHeight="1">
      <c r="A907" s="97"/>
      <c r="B907" s="73"/>
      <c r="C907" s="74"/>
      <c r="D907" s="74"/>
      <c r="E907" s="75"/>
      <c r="F907" s="76"/>
      <c r="G907" s="77"/>
    </row>
    <row r="908" spans="1:8" ht="14.25">
      <c r="A908" s="47" t="s">
        <v>191</v>
      </c>
      <c r="B908" s="48"/>
      <c r="C908" s="48"/>
      <c r="D908" s="48"/>
      <c r="E908" s="48"/>
      <c r="F908" s="48"/>
      <c r="G908" s="48"/>
      <c r="H908" s="48"/>
    </row>
    <row r="909" spans="2:8" ht="11.25" customHeight="1">
      <c r="B909" s="48"/>
      <c r="C909" s="48"/>
      <c r="D909" s="48"/>
      <c r="E909" s="48"/>
      <c r="F909" s="48"/>
      <c r="G909" s="48"/>
      <c r="H909" s="48"/>
    </row>
    <row r="910" spans="2:8" ht="14.25" customHeight="1">
      <c r="B910" s="48"/>
      <c r="C910" s="48"/>
      <c r="D910" s="48"/>
      <c r="F910" s="59" t="s">
        <v>124</v>
      </c>
      <c r="G910" s="48"/>
      <c r="H910" s="48"/>
    </row>
    <row r="911" spans="1:6" ht="57.75" customHeight="1">
      <c r="A911" s="88" t="s">
        <v>30</v>
      </c>
      <c r="B911" s="88" t="s">
        <v>31</v>
      </c>
      <c r="C911" s="129" t="s">
        <v>190</v>
      </c>
      <c r="D911" s="129" t="s">
        <v>68</v>
      </c>
      <c r="E911" s="129" t="s">
        <v>69</v>
      </c>
      <c r="F911" s="88" t="s">
        <v>67</v>
      </c>
    </row>
    <row r="912" spans="1:6" ht="15" customHeight="1">
      <c r="A912" s="49">
        <v>1</v>
      </c>
      <c r="B912" s="49">
        <v>2</v>
      </c>
      <c r="C912" s="50">
        <v>3</v>
      </c>
      <c r="D912" s="50">
        <v>4</v>
      </c>
      <c r="E912" s="50">
        <v>5</v>
      </c>
      <c r="F912" s="49">
        <v>6</v>
      </c>
    </row>
    <row r="913" spans="1:7" ht="12.75" customHeight="1">
      <c r="A913" s="18">
        <v>1</v>
      </c>
      <c r="B913" s="212" t="s">
        <v>220</v>
      </c>
      <c r="C913" s="230">
        <v>96300801</v>
      </c>
      <c r="D913" s="164">
        <v>4621.7011793</v>
      </c>
      <c r="E913" s="164">
        <v>4717.447889199636</v>
      </c>
      <c r="F913" s="170">
        <f aca="true" t="shared" si="30" ref="F913:F951">E913/D913</f>
        <v>1.0207167677409505</v>
      </c>
      <c r="G913" s="31"/>
    </row>
    <row r="914" spans="1:7" ht="12.75" customHeight="1">
      <c r="A914" s="18">
        <v>2</v>
      </c>
      <c r="B914" s="212" t="s">
        <v>221</v>
      </c>
      <c r="C914" s="230">
        <v>63886217</v>
      </c>
      <c r="D914" s="164">
        <v>3048.1891211</v>
      </c>
      <c r="E914" s="164">
        <v>3121.539529301384</v>
      </c>
      <c r="F914" s="170">
        <f t="shared" si="30"/>
        <v>1.0240636014654214</v>
      </c>
      <c r="G914" s="31"/>
    </row>
    <row r="915" spans="1:7" ht="12.75" customHeight="1">
      <c r="A915" s="18">
        <v>3</v>
      </c>
      <c r="B915" s="212" t="s">
        <v>222</v>
      </c>
      <c r="C915" s="230">
        <v>52221218</v>
      </c>
      <c r="D915" s="164">
        <v>2523.2696614</v>
      </c>
      <c r="E915" s="164">
        <v>2597.1523792160388</v>
      </c>
      <c r="F915" s="170">
        <f t="shared" si="30"/>
        <v>1.0292805477536815</v>
      </c>
      <c r="G915" s="31"/>
    </row>
    <row r="916" spans="1:7" ht="12.75" customHeight="1">
      <c r="A916" s="18">
        <v>4</v>
      </c>
      <c r="B916" s="212" t="s">
        <v>223</v>
      </c>
      <c r="C916" s="230">
        <v>42612314</v>
      </c>
      <c r="D916" s="164">
        <v>2071.6684557</v>
      </c>
      <c r="E916" s="164">
        <v>2072.3692584537334</v>
      </c>
      <c r="F916" s="170">
        <f t="shared" si="30"/>
        <v>1.0003382793959166</v>
      </c>
      <c r="G916" s="31"/>
    </row>
    <row r="917" spans="1:7" ht="12.75" customHeight="1">
      <c r="A917" s="18">
        <v>5</v>
      </c>
      <c r="B917" s="212" t="s">
        <v>224</v>
      </c>
      <c r="C917" s="230">
        <v>69355839</v>
      </c>
      <c r="D917" s="164">
        <v>3362.1011982</v>
      </c>
      <c r="E917" s="164">
        <v>3330.6957656931245</v>
      </c>
      <c r="F917" s="170">
        <f t="shared" si="30"/>
        <v>0.9906589865517167</v>
      </c>
      <c r="G917" s="31"/>
    </row>
    <row r="918" spans="1:7" ht="12.75" customHeight="1">
      <c r="A918" s="18">
        <v>6</v>
      </c>
      <c r="B918" s="212" t="s">
        <v>225</v>
      </c>
      <c r="C918" s="230">
        <v>43206935</v>
      </c>
      <c r="D918" s="164">
        <v>2098.8769119999997</v>
      </c>
      <c r="E918" s="164">
        <v>2094.3348828653116</v>
      </c>
      <c r="F918" s="170">
        <f t="shared" si="30"/>
        <v>0.9978359716528779</v>
      </c>
      <c r="G918" s="31"/>
    </row>
    <row r="919" spans="1:7" ht="12.75" customHeight="1">
      <c r="A919" s="18">
        <v>7</v>
      </c>
      <c r="B919" s="212" t="s">
        <v>226</v>
      </c>
      <c r="C919" s="230">
        <v>96037173</v>
      </c>
      <c r="D919" s="164">
        <v>4548.5861054</v>
      </c>
      <c r="E919" s="164">
        <v>4598.535341521532</v>
      </c>
      <c r="F919" s="170">
        <f t="shared" si="30"/>
        <v>1.0109812664780016</v>
      </c>
      <c r="G919" s="31"/>
    </row>
    <row r="920" spans="1:7" ht="12.75" customHeight="1">
      <c r="A920" s="18">
        <v>8</v>
      </c>
      <c r="B920" s="212" t="s">
        <v>227</v>
      </c>
      <c r="C920" s="230">
        <v>22381651</v>
      </c>
      <c r="D920" s="164">
        <v>1074.8085498</v>
      </c>
      <c r="E920" s="164">
        <v>1073.6266351174568</v>
      </c>
      <c r="F920" s="170">
        <f t="shared" si="30"/>
        <v>0.9989003486409155</v>
      </c>
      <c r="G920" s="31"/>
    </row>
    <row r="921" spans="1:7" ht="12.75" customHeight="1">
      <c r="A921" s="18">
        <v>9</v>
      </c>
      <c r="B921" s="212" t="s">
        <v>228</v>
      </c>
      <c r="C921" s="230">
        <v>16427435</v>
      </c>
      <c r="D921" s="164">
        <v>789.4253054999999</v>
      </c>
      <c r="E921" s="164">
        <v>809.6466549843756</v>
      </c>
      <c r="F921" s="170">
        <f t="shared" si="30"/>
        <v>1.025615279043491</v>
      </c>
      <c r="G921" s="31"/>
    </row>
    <row r="922" spans="1:7" ht="12.75" customHeight="1">
      <c r="A922" s="18">
        <v>10</v>
      </c>
      <c r="B922" s="212" t="s">
        <v>229</v>
      </c>
      <c r="C922" s="230">
        <v>48848845</v>
      </c>
      <c r="D922" s="164">
        <v>2315.514445</v>
      </c>
      <c r="E922" s="164">
        <v>2298.912982975093</v>
      </c>
      <c r="F922" s="170">
        <f t="shared" si="30"/>
        <v>0.9928303353664</v>
      </c>
      <c r="G922" s="31"/>
    </row>
    <row r="923" spans="1:7" ht="12.75" customHeight="1">
      <c r="A923" s="18">
        <v>11</v>
      </c>
      <c r="B923" s="212" t="s">
        <v>230</v>
      </c>
      <c r="C923" s="230">
        <v>69446659</v>
      </c>
      <c r="D923" s="164">
        <v>3381.0982217</v>
      </c>
      <c r="E923" s="164">
        <v>3354.9926045350617</v>
      </c>
      <c r="F923" s="170">
        <f t="shared" si="30"/>
        <v>0.9922789533301956</v>
      </c>
      <c r="G923" s="31"/>
    </row>
    <row r="924" spans="1:7" ht="12.75" customHeight="1">
      <c r="A924" s="18">
        <v>12</v>
      </c>
      <c r="B924" s="212" t="s">
        <v>231</v>
      </c>
      <c r="C924" s="230">
        <v>103956536</v>
      </c>
      <c r="D924" s="164">
        <v>5062.9183363</v>
      </c>
      <c r="E924" s="164">
        <v>5187.3697912560765</v>
      </c>
      <c r="F924" s="170">
        <f t="shared" si="30"/>
        <v>1.0245809722159227</v>
      </c>
      <c r="G924" s="31"/>
    </row>
    <row r="925" spans="1:7" ht="12.75" customHeight="1">
      <c r="A925" s="18">
        <v>13</v>
      </c>
      <c r="B925" s="212" t="s">
        <v>232</v>
      </c>
      <c r="C925" s="230">
        <v>69674076</v>
      </c>
      <c r="D925" s="164">
        <v>3406.3698437999997</v>
      </c>
      <c r="E925" s="164">
        <v>3424.750423965197</v>
      </c>
      <c r="F925" s="170">
        <f t="shared" si="30"/>
        <v>1.0053959437782871</v>
      </c>
      <c r="G925" s="31"/>
    </row>
    <row r="926" spans="1:7" ht="12.75" customHeight="1">
      <c r="A926" s="18">
        <v>14</v>
      </c>
      <c r="B926" s="212" t="s">
        <v>233</v>
      </c>
      <c r="C926" s="230">
        <v>64049673</v>
      </c>
      <c r="D926" s="164">
        <v>3083.6322483999998</v>
      </c>
      <c r="E926" s="164">
        <v>3107.0439963483705</v>
      </c>
      <c r="F926" s="170">
        <f t="shared" si="30"/>
        <v>1.007592263299399</v>
      </c>
      <c r="G926" s="31"/>
    </row>
    <row r="927" spans="1:7" ht="12.75" customHeight="1">
      <c r="A927" s="18">
        <v>15</v>
      </c>
      <c r="B927" s="212" t="s">
        <v>234</v>
      </c>
      <c r="C927" s="230">
        <v>119261354</v>
      </c>
      <c r="D927" s="164">
        <v>5755.7551747</v>
      </c>
      <c r="E927" s="164">
        <v>5709.165297849546</v>
      </c>
      <c r="F927" s="170">
        <f t="shared" si="30"/>
        <v>0.991905514491783</v>
      </c>
      <c r="G927" s="31"/>
    </row>
    <row r="928" spans="1:7" ht="12.75" customHeight="1">
      <c r="A928" s="18">
        <v>16</v>
      </c>
      <c r="B928" s="212" t="s">
        <v>235</v>
      </c>
      <c r="C928" s="230">
        <v>92131366</v>
      </c>
      <c r="D928" s="164">
        <v>4414.5252658</v>
      </c>
      <c r="E928" s="164">
        <v>4315.569945798326</v>
      </c>
      <c r="F928" s="170">
        <f t="shared" si="30"/>
        <v>0.9775841536646543</v>
      </c>
      <c r="G928" s="31"/>
    </row>
    <row r="929" spans="1:7" ht="12.75" customHeight="1">
      <c r="A929" s="18">
        <v>17</v>
      </c>
      <c r="B929" s="212" t="s">
        <v>236</v>
      </c>
      <c r="C929" s="230">
        <v>17838226</v>
      </c>
      <c r="D929" s="164">
        <v>849.7870373</v>
      </c>
      <c r="E929" s="164">
        <v>834.9774957586727</v>
      </c>
      <c r="F929" s="170">
        <f t="shared" si="30"/>
        <v>0.9825726436256534</v>
      </c>
      <c r="G929" s="31"/>
    </row>
    <row r="930" spans="1:7" ht="12.75" customHeight="1">
      <c r="A930" s="18">
        <v>18</v>
      </c>
      <c r="B930" s="212" t="s">
        <v>237</v>
      </c>
      <c r="C930" s="230">
        <v>67776688</v>
      </c>
      <c r="D930" s="164">
        <v>3263.4629363999998</v>
      </c>
      <c r="E930" s="164">
        <v>3217.8189878172348</v>
      </c>
      <c r="F930" s="170">
        <f t="shared" si="30"/>
        <v>0.9860136457890599</v>
      </c>
      <c r="G930" s="31"/>
    </row>
    <row r="931" spans="1:8" ht="12.75" customHeight="1">
      <c r="A931" s="18">
        <v>19</v>
      </c>
      <c r="B931" s="212" t="s">
        <v>238</v>
      </c>
      <c r="C931" s="230">
        <v>146764482</v>
      </c>
      <c r="D931" s="164">
        <v>6970.343250100001</v>
      </c>
      <c r="E931" s="164">
        <v>6900.847502932993</v>
      </c>
      <c r="F931" s="170">
        <f t="shared" si="30"/>
        <v>0.9900297955676701</v>
      </c>
      <c r="G931" s="31"/>
      <c r="H931" s="10" t="s">
        <v>12</v>
      </c>
    </row>
    <row r="932" spans="1:7" ht="12.75" customHeight="1">
      <c r="A932" s="18">
        <v>20</v>
      </c>
      <c r="B932" s="212" t="s">
        <v>239</v>
      </c>
      <c r="C932" s="230">
        <v>111455122</v>
      </c>
      <c r="D932" s="164">
        <v>5230.4684526</v>
      </c>
      <c r="E932" s="164">
        <v>5176.098912460297</v>
      </c>
      <c r="F932" s="170">
        <f t="shared" si="30"/>
        <v>0.989605225491289</v>
      </c>
      <c r="G932" s="31"/>
    </row>
    <row r="933" spans="1:7" ht="12.75" customHeight="1">
      <c r="A933" s="18">
        <v>21</v>
      </c>
      <c r="B933" s="212" t="s">
        <v>240</v>
      </c>
      <c r="C933" s="230">
        <v>92729310</v>
      </c>
      <c r="D933" s="164">
        <v>4426.980746</v>
      </c>
      <c r="E933" s="164">
        <v>4336.3021040456815</v>
      </c>
      <c r="F933" s="170">
        <f t="shared" si="30"/>
        <v>0.9795168203439214</v>
      </c>
      <c r="G933" s="31"/>
    </row>
    <row r="934" spans="1:7" ht="12.75" customHeight="1">
      <c r="A934" s="18">
        <v>22</v>
      </c>
      <c r="B934" s="212" t="s">
        <v>241</v>
      </c>
      <c r="C934" s="230">
        <v>116385944</v>
      </c>
      <c r="D934" s="164">
        <v>5552.3749582</v>
      </c>
      <c r="E934" s="164">
        <v>5579.191663423899</v>
      </c>
      <c r="F934" s="170">
        <f t="shared" si="30"/>
        <v>1.004829772021123</v>
      </c>
      <c r="G934" s="31"/>
    </row>
    <row r="935" spans="1:7" ht="12.75" customHeight="1">
      <c r="A935" s="18">
        <v>23</v>
      </c>
      <c r="B935" s="212" t="s">
        <v>242</v>
      </c>
      <c r="C935" s="230">
        <v>101811473</v>
      </c>
      <c r="D935" s="164">
        <v>4898.5367049</v>
      </c>
      <c r="E935" s="164">
        <v>4987.1003799768505</v>
      </c>
      <c r="F935" s="170">
        <f t="shared" si="30"/>
        <v>1.018079618549813</v>
      </c>
      <c r="G935" s="31"/>
    </row>
    <row r="936" spans="1:7" ht="12.75" customHeight="1">
      <c r="A936" s="18">
        <v>24</v>
      </c>
      <c r="B936" s="212" t="s">
        <v>243</v>
      </c>
      <c r="C936" s="230">
        <v>70155450</v>
      </c>
      <c r="D936" s="164">
        <v>3264.1620715</v>
      </c>
      <c r="E936" s="164">
        <v>3203.085132327495</v>
      </c>
      <c r="F936" s="170">
        <f t="shared" si="30"/>
        <v>0.9812886315585311</v>
      </c>
      <c r="G936" s="31"/>
    </row>
    <row r="937" spans="1:7" ht="12.75" customHeight="1">
      <c r="A937" s="18">
        <v>25</v>
      </c>
      <c r="B937" s="212" t="s">
        <v>244</v>
      </c>
      <c r="C937" s="230">
        <v>43081752</v>
      </c>
      <c r="D937" s="164">
        <v>2017.1817686</v>
      </c>
      <c r="E937" s="164">
        <v>1992.1843863195672</v>
      </c>
      <c r="F937" s="170">
        <f t="shared" si="30"/>
        <v>0.9876077690818206</v>
      </c>
      <c r="G937" s="31"/>
    </row>
    <row r="938" spans="1:7" ht="12.75" customHeight="1">
      <c r="A938" s="18">
        <v>26</v>
      </c>
      <c r="B938" s="212" t="s">
        <v>245</v>
      </c>
      <c r="C938" s="230">
        <v>60841712</v>
      </c>
      <c r="D938" s="164">
        <v>2787.3539736</v>
      </c>
      <c r="E938" s="164">
        <v>2809.0455020926456</v>
      </c>
      <c r="F938" s="170">
        <f t="shared" si="30"/>
        <v>1.0077821219328775</v>
      </c>
      <c r="G938" s="31"/>
    </row>
    <row r="939" spans="1:7" ht="12.75" customHeight="1">
      <c r="A939" s="18">
        <v>27</v>
      </c>
      <c r="B939" s="212" t="s">
        <v>246</v>
      </c>
      <c r="C939" s="230">
        <v>70550125</v>
      </c>
      <c r="D939" s="164">
        <v>3309.81245</v>
      </c>
      <c r="E939" s="164">
        <v>3295.182030977456</v>
      </c>
      <c r="F939" s="170">
        <f t="shared" si="30"/>
        <v>0.9955796833676954</v>
      </c>
      <c r="G939" s="31"/>
    </row>
    <row r="940" spans="1:7" ht="12.75" customHeight="1">
      <c r="A940" s="18">
        <v>28</v>
      </c>
      <c r="B940" s="212" t="s">
        <v>247</v>
      </c>
      <c r="C940" s="230">
        <v>71394570</v>
      </c>
      <c r="D940" s="164">
        <v>3417.0186089999997</v>
      </c>
      <c r="E940" s="164">
        <v>3436.2858898492455</v>
      </c>
      <c r="F940" s="170">
        <f t="shared" si="30"/>
        <v>1.0056386233304373</v>
      </c>
      <c r="G940" s="31"/>
    </row>
    <row r="941" spans="1:7" ht="12.75" customHeight="1">
      <c r="A941" s="18">
        <v>29</v>
      </c>
      <c r="B941" s="212" t="s">
        <v>248</v>
      </c>
      <c r="C941" s="230">
        <v>50459482</v>
      </c>
      <c r="D941" s="164">
        <v>2419.7526256</v>
      </c>
      <c r="E941" s="164">
        <v>2437.900498888581</v>
      </c>
      <c r="F941" s="170">
        <f t="shared" si="30"/>
        <v>1.0074998878383614</v>
      </c>
      <c r="G941" s="31"/>
    </row>
    <row r="942" spans="1:7" ht="12.75" customHeight="1">
      <c r="A942" s="18">
        <v>30</v>
      </c>
      <c r="B942" s="212" t="s">
        <v>249</v>
      </c>
      <c r="C942" s="230">
        <v>32298864</v>
      </c>
      <c r="D942" s="164">
        <v>1561.1666412</v>
      </c>
      <c r="E942" s="164">
        <v>1590.0473076505123</v>
      </c>
      <c r="F942" s="170">
        <f t="shared" si="30"/>
        <v>1.0184994129956</v>
      </c>
      <c r="G942" s="31" t="s">
        <v>12</v>
      </c>
    </row>
    <row r="943" spans="1:7" ht="12.75" customHeight="1">
      <c r="A943" s="18">
        <v>31</v>
      </c>
      <c r="B943" s="212" t="s">
        <v>250</v>
      </c>
      <c r="C943" s="230">
        <v>15771110</v>
      </c>
      <c r="D943" s="164">
        <v>751.239079</v>
      </c>
      <c r="E943" s="164">
        <v>767.9893329317038</v>
      </c>
      <c r="F943" s="170">
        <f t="shared" si="30"/>
        <v>1.0222968351886068</v>
      </c>
      <c r="G943" s="31"/>
    </row>
    <row r="944" spans="1:7" ht="12.75" customHeight="1">
      <c r="A944" s="18">
        <v>32</v>
      </c>
      <c r="B944" s="212" t="s">
        <v>251</v>
      </c>
      <c r="C944" s="230">
        <v>18517763</v>
      </c>
      <c r="D944" s="164">
        <v>871.7845919</v>
      </c>
      <c r="E944" s="164">
        <v>820.0267381407886</v>
      </c>
      <c r="F944" s="170">
        <f t="shared" si="30"/>
        <v>0.940629997088606</v>
      </c>
      <c r="G944" s="31"/>
    </row>
    <row r="945" spans="1:7" ht="12.75" customHeight="1">
      <c r="A945" s="18">
        <v>33</v>
      </c>
      <c r="B945" s="212" t="s">
        <v>252</v>
      </c>
      <c r="C945" s="230">
        <v>53312921</v>
      </c>
      <c r="D945" s="164">
        <v>2522.5940457999995</v>
      </c>
      <c r="E945" s="164">
        <v>2578.9403396427697</v>
      </c>
      <c r="F945" s="170">
        <f t="shared" si="30"/>
        <v>1.02233664744297</v>
      </c>
      <c r="G945" s="31"/>
    </row>
    <row r="946" spans="1:7" ht="12.75" customHeight="1">
      <c r="A946" s="18">
        <v>34</v>
      </c>
      <c r="B946" s="212" t="s">
        <v>253</v>
      </c>
      <c r="C946" s="230">
        <v>45356843</v>
      </c>
      <c r="D946" s="164">
        <v>2140.7658343999997</v>
      </c>
      <c r="E946" s="164">
        <v>2163.9269214477317</v>
      </c>
      <c r="F946" s="170">
        <f t="shared" si="30"/>
        <v>1.0108190660910017</v>
      </c>
      <c r="G946" s="31"/>
    </row>
    <row r="947" spans="1:7" ht="12.75" customHeight="1">
      <c r="A947" s="18">
        <v>35</v>
      </c>
      <c r="B947" s="212" t="s">
        <v>254</v>
      </c>
      <c r="C947" s="230">
        <v>71230454</v>
      </c>
      <c r="D947" s="164">
        <v>3431.7287797</v>
      </c>
      <c r="E947" s="164">
        <v>3425.3311949355248</v>
      </c>
      <c r="F947" s="170">
        <f t="shared" si="30"/>
        <v>0.9981357545496254</v>
      </c>
      <c r="G947" s="31"/>
    </row>
    <row r="948" spans="1:7" ht="12.75" customHeight="1">
      <c r="A948" s="18">
        <v>36</v>
      </c>
      <c r="B948" s="212" t="s">
        <v>255</v>
      </c>
      <c r="C948" s="230">
        <v>41730348</v>
      </c>
      <c r="D948" s="164">
        <v>1939.6278568999996</v>
      </c>
      <c r="E948" s="164">
        <v>1910.2350005825083</v>
      </c>
      <c r="F948" s="170">
        <f t="shared" si="30"/>
        <v>0.9848461362250858</v>
      </c>
      <c r="G948" s="31"/>
    </row>
    <row r="949" spans="1:7" ht="12.75" customHeight="1">
      <c r="A949" s="18">
        <v>37</v>
      </c>
      <c r="B949" s="212" t="s">
        <v>256</v>
      </c>
      <c r="C949" s="230">
        <v>54305149</v>
      </c>
      <c r="D949" s="164">
        <v>2547.4460607</v>
      </c>
      <c r="E949" s="164">
        <v>2516.8217238114744</v>
      </c>
      <c r="F949" s="170">
        <f t="shared" si="30"/>
        <v>0.9879784159668878</v>
      </c>
      <c r="G949" s="31"/>
    </row>
    <row r="950" spans="1:7" ht="12.75" customHeight="1">
      <c r="A950" s="18">
        <v>38</v>
      </c>
      <c r="B950" s="212" t="s">
        <v>257</v>
      </c>
      <c r="C950" s="230">
        <v>56736449</v>
      </c>
      <c r="D950" s="164">
        <v>2680.1690672</v>
      </c>
      <c r="E950" s="164">
        <v>2621.839730106108</v>
      </c>
      <c r="F950" s="170">
        <f t="shared" si="30"/>
        <v>0.9782366949131202</v>
      </c>
      <c r="G950" s="31"/>
    </row>
    <row r="951" spans="1:7" ht="12.75" customHeight="1">
      <c r="A951" s="34"/>
      <c r="B951" s="1" t="s">
        <v>27</v>
      </c>
      <c r="C951" s="227">
        <v>2480302329</v>
      </c>
      <c r="D951" s="165">
        <v>118412.1975647</v>
      </c>
      <c r="E951" s="165">
        <v>118414.3321552</v>
      </c>
      <c r="F951" s="153">
        <f t="shared" si="30"/>
        <v>1.0000180267788614</v>
      </c>
      <c r="G951" s="31"/>
    </row>
    <row r="952" spans="1:8" ht="13.5" customHeight="1">
      <c r="A952" s="72"/>
      <c r="B952" s="73"/>
      <c r="C952" s="74"/>
      <c r="D952" s="74"/>
      <c r="E952" s="75"/>
      <c r="F952" s="76"/>
      <c r="G952" s="77"/>
      <c r="H952" s="10" t="s">
        <v>12</v>
      </c>
    </row>
    <row r="953" spans="1:7" ht="13.5" customHeight="1">
      <c r="A953" s="47" t="s">
        <v>70</v>
      </c>
      <c r="B953" s="101"/>
      <c r="C953" s="101"/>
      <c r="D953" s="102"/>
      <c r="E953" s="102"/>
      <c r="F953" s="102"/>
      <c r="G953" s="102"/>
    </row>
    <row r="954" spans="1:7" ht="13.5" customHeight="1">
      <c r="A954" s="101"/>
      <c r="B954" s="101"/>
      <c r="C954" s="101"/>
      <c r="D954" s="102"/>
      <c r="E954" s="102"/>
      <c r="F954" s="102"/>
      <c r="G954" s="102"/>
    </row>
    <row r="955" spans="1:7" ht="13.5" customHeight="1">
      <c r="A955" s="47" t="s">
        <v>194</v>
      </c>
      <c r="B955" s="101"/>
      <c r="C955" s="101"/>
      <c r="D955" s="102"/>
      <c r="E955" s="102"/>
      <c r="F955" s="102"/>
      <c r="G955" s="102"/>
    </row>
    <row r="956" spans="1:7" ht="13.5" customHeight="1">
      <c r="A956" s="47" t="s">
        <v>192</v>
      </c>
      <c r="B956" s="101"/>
      <c r="C956" s="101"/>
      <c r="D956" s="102"/>
      <c r="E956" s="102"/>
      <c r="F956" s="102"/>
      <c r="G956" s="102"/>
    </row>
    <row r="957" spans="1:8" ht="31.5" customHeight="1">
      <c r="A957" s="88" t="s">
        <v>37</v>
      </c>
      <c r="B957" s="88" t="s">
        <v>38</v>
      </c>
      <c r="C957" s="88" t="s">
        <v>193</v>
      </c>
      <c r="D957" s="88" t="s">
        <v>113</v>
      </c>
      <c r="E957" s="88" t="s">
        <v>115</v>
      </c>
      <c r="F957" s="185"/>
      <c r="G957" s="104"/>
      <c r="H957" s="10" t="s">
        <v>12</v>
      </c>
    </row>
    <row r="958" spans="1:7" ht="14.25">
      <c r="A958" s="103">
        <v>1</v>
      </c>
      <c r="B958" s="103">
        <v>2</v>
      </c>
      <c r="C958" s="103">
        <v>3</v>
      </c>
      <c r="D958" s="103">
        <v>4</v>
      </c>
      <c r="E958" s="103" t="s">
        <v>114</v>
      </c>
      <c r="F958" s="182"/>
      <c r="G958" s="182"/>
    </row>
    <row r="959" spans="1:17" ht="12.75" customHeight="1">
      <c r="A959" s="18">
        <v>1</v>
      </c>
      <c r="B959" s="212" t="s">
        <v>220</v>
      </c>
      <c r="C959" s="183">
        <v>10271</v>
      </c>
      <c r="D959" s="183">
        <v>9997</v>
      </c>
      <c r="E959" s="183">
        <f>D959-C959</f>
        <v>-274</v>
      </c>
      <c r="F959" s="186"/>
      <c r="G959" s="42"/>
      <c r="J959" s="10">
        <v>2908</v>
      </c>
      <c r="K959" s="10">
        <v>2760</v>
      </c>
      <c r="L959" s="10">
        <v>7363</v>
      </c>
      <c r="M959" s="10">
        <v>7237</v>
      </c>
      <c r="N959" s="10">
        <f>J959+L959</f>
        <v>10271</v>
      </c>
      <c r="O959" s="10">
        <f>K959+M959</f>
        <v>9997</v>
      </c>
      <c r="Q959" s="10">
        <f>N959*0.1</f>
        <v>1027.1000000000001</v>
      </c>
    </row>
    <row r="960" spans="1:17" ht="12.75" customHeight="1">
      <c r="A960" s="18">
        <v>2</v>
      </c>
      <c r="B960" s="212" t="s">
        <v>221</v>
      </c>
      <c r="C960" s="183">
        <v>6372</v>
      </c>
      <c r="D960" s="183">
        <v>6202</v>
      </c>
      <c r="E960" s="183">
        <f aca="true" t="shared" si="31" ref="E960:E997">D960-C960</f>
        <v>-170</v>
      </c>
      <c r="F960" s="186"/>
      <c r="G960" s="42"/>
      <c r="J960" s="10">
        <v>1804</v>
      </c>
      <c r="K960" s="10">
        <v>1712</v>
      </c>
      <c r="L960" s="10">
        <v>4568</v>
      </c>
      <c r="M960" s="10">
        <v>4490</v>
      </c>
      <c r="N960" s="10">
        <f aca="true" t="shared" si="32" ref="N960:O997">J960+L960</f>
        <v>6372</v>
      </c>
      <c r="O960" s="10">
        <f t="shared" si="32"/>
        <v>6202</v>
      </c>
      <c r="Q960" s="10">
        <f aca="true" t="shared" si="33" ref="Q960:Q997">N960*0.1</f>
        <v>637.2</v>
      </c>
    </row>
    <row r="961" spans="1:17" ht="12.75" customHeight="1">
      <c r="A961" s="18">
        <v>3</v>
      </c>
      <c r="B961" s="212" t="s">
        <v>222</v>
      </c>
      <c r="C961" s="183">
        <v>5955</v>
      </c>
      <c r="D961" s="183">
        <v>5796</v>
      </c>
      <c r="E961" s="183">
        <f t="shared" si="31"/>
        <v>-159</v>
      </c>
      <c r="F961" s="186"/>
      <c r="G961" s="42"/>
      <c r="J961" s="10">
        <v>1686</v>
      </c>
      <c r="K961" s="10">
        <v>1600</v>
      </c>
      <c r="L961" s="10">
        <v>4269</v>
      </c>
      <c r="M961" s="10">
        <v>4196</v>
      </c>
      <c r="N961" s="10">
        <f t="shared" si="32"/>
        <v>5955</v>
      </c>
      <c r="O961" s="10">
        <f t="shared" si="32"/>
        <v>5796</v>
      </c>
      <c r="Q961" s="10">
        <f t="shared" si="33"/>
        <v>595.5</v>
      </c>
    </row>
    <row r="962" spans="1:17" ht="12.75" customHeight="1">
      <c r="A962" s="18">
        <v>4</v>
      </c>
      <c r="B962" s="212" t="s">
        <v>223</v>
      </c>
      <c r="C962" s="183">
        <v>4133</v>
      </c>
      <c r="D962" s="183">
        <v>4022</v>
      </c>
      <c r="E962" s="183">
        <f t="shared" si="31"/>
        <v>-111</v>
      </c>
      <c r="F962" s="186"/>
      <c r="G962" s="42"/>
      <c r="J962" s="10">
        <v>1170</v>
      </c>
      <c r="K962" s="10">
        <v>1110</v>
      </c>
      <c r="L962" s="10">
        <v>2963</v>
      </c>
      <c r="M962" s="10">
        <v>2912</v>
      </c>
      <c r="N962" s="10">
        <f t="shared" si="32"/>
        <v>4133</v>
      </c>
      <c r="O962" s="10">
        <f t="shared" si="32"/>
        <v>4022</v>
      </c>
      <c r="Q962" s="10">
        <f t="shared" si="33"/>
        <v>413.3</v>
      </c>
    </row>
    <row r="963" spans="1:17" ht="12.75" customHeight="1">
      <c r="A963" s="18">
        <v>5</v>
      </c>
      <c r="B963" s="212" t="s">
        <v>224</v>
      </c>
      <c r="C963" s="183">
        <v>7064</v>
      </c>
      <c r="D963" s="183">
        <v>6875</v>
      </c>
      <c r="E963" s="183">
        <f t="shared" si="31"/>
        <v>-189</v>
      </c>
      <c r="F963" s="186"/>
      <c r="G963" s="42"/>
      <c r="J963" s="10">
        <v>2000</v>
      </c>
      <c r="K963" s="10">
        <v>1898</v>
      </c>
      <c r="L963" s="10">
        <v>5064</v>
      </c>
      <c r="M963" s="10">
        <v>4977</v>
      </c>
      <c r="N963" s="10">
        <f t="shared" si="32"/>
        <v>7064</v>
      </c>
      <c r="O963" s="10">
        <f t="shared" si="32"/>
        <v>6875</v>
      </c>
      <c r="Q963" s="10">
        <f t="shared" si="33"/>
        <v>706.4000000000001</v>
      </c>
    </row>
    <row r="964" spans="1:17" ht="12.75" customHeight="1">
      <c r="A964" s="18">
        <v>6</v>
      </c>
      <c r="B964" s="212" t="s">
        <v>225</v>
      </c>
      <c r="C964" s="183">
        <v>4391</v>
      </c>
      <c r="D964" s="183">
        <v>4274</v>
      </c>
      <c r="E964" s="183">
        <f t="shared" si="31"/>
        <v>-117</v>
      </c>
      <c r="F964" s="186"/>
      <c r="G964" s="42"/>
      <c r="J964" s="10">
        <v>1243</v>
      </c>
      <c r="K964" s="10">
        <v>1180</v>
      </c>
      <c r="L964" s="10">
        <v>3148</v>
      </c>
      <c r="M964" s="10">
        <v>3094</v>
      </c>
      <c r="N964" s="10">
        <f t="shared" si="32"/>
        <v>4391</v>
      </c>
      <c r="O964" s="10">
        <f t="shared" si="32"/>
        <v>4274</v>
      </c>
      <c r="Q964" s="10">
        <f t="shared" si="33"/>
        <v>439.1</v>
      </c>
    </row>
    <row r="965" spans="1:17" ht="12.75" customHeight="1">
      <c r="A965" s="18">
        <v>7</v>
      </c>
      <c r="B965" s="212" t="s">
        <v>226</v>
      </c>
      <c r="C965" s="183">
        <v>11094</v>
      </c>
      <c r="D965" s="183">
        <v>10798</v>
      </c>
      <c r="E965" s="183">
        <f t="shared" si="31"/>
        <v>-296</v>
      </c>
      <c r="F965" s="186"/>
      <c r="G965" s="42"/>
      <c r="J965" s="10">
        <v>3141</v>
      </c>
      <c r="K965" s="10">
        <v>2981</v>
      </c>
      <c r="L965" s="10">
        <v>7953</v>
      </c>
      <c r="M965" s="10">
        <v>7817</v>
      </c>
      <c r="N965" s="10">
        <f t="shared" si="32"/>
        <v>11094</v>
      </c>
      <c r="O965" s="10">
        <f t="shared" si="32"/>
        <v>10798</v>
      </c>
      <c r="Q965" s="10">
        <f t="shared" si="33"/>
        <v>1109.4</v>
      </c>
    </row>
    <row r="966" spans="1:17" ht="12.75" customHeight="1">
      <c r="A966" s="18">
        <v>8</v>
      </c>
      <c r="B966" s="212" t="s">
        <v>227</v>
      </c>
      <c r="C966" s="183">
        <v>2581</v>
      </c>
      <c r="D966" s="183">
        <v>2512</v>
      </c>
      <c r="E966" s="183">
        <f t="shared" si="31"/>
        <v>-69</v>
      </c>
      <c r="F966" s="186"/>
      <c r="G966" s="42"/>
      <c r="J966" s="10">
        <v>731</v>
      </c>
      <c r="K966" s="10">
        <v>694</v>
      </c>
      <c r="L966" s="10">
        <v>1850</v>
      </c>
      <c r="M966" s="10">
        <v>1818</v>
      </c>
      <c r="N966" s="10">
        <f t="shared" si="32"/>
        <v>2581</v>
      </c>
      <c r="O966" s="10">
        <f t="shared" si="32"/>
        <v>2512</v>
      </c>
      <c r="Q966" s="10">
        <f t="shared" si="33"/>
        <v>258.1</v>
      </c>
    </row>
    <row r="967" spans="1:17" ht="12.75" customHeight="1">
      <c r="A967" s="18">
        <v>9</v>
      </c>
      <c r="B967" s="212" t="s">
        <v>228</v>
      </c>
      <c r="C967" s="183">
        <v>2408</v>
      </c>
      <c r="D967" s="183">
        <v>2343</v>
      </c>
      <c r="E967" s="183">
        <f t="shared" si="31"/>
        <v>-65</v>
      </c>
      <c r="F967" s="186"/>
      <c r="G967" s="42"/>
      <c r="J967" s="10">
        <v>682</v>
      </c>
      <c r="K967" s="10">
        <v>647</v>
      </c>
      <c r="L967" s="10">
        <v>1726</v>
      </c>
      <c r="M967" s="10">
        <v>1696</v>
      </c>
      <c r="N967" s="10">
        <f t="shared" si="32"/>
        <v>2408</v>
      </c>
      <c r="O967" s="10">
        <f t="shared" si="32"/>
        <v>2343</v>
      </c>
      <c r="Q967" s="10">
        <f t="shared" si="33"/>
        <v>240.8</v>
      </c>
    </row>
    <row r="968" spans="1:17" ht="12.75" customHeight="1">
      <c r="A968" s="18">
        <v>10</v>
      </c>
      <c r="B968" s="212" t="s">
        <v>229</v>
      </c>
      <c r="C968" s="183">
        <v>4715</v>
      </c>
      <c r="D968" s="183">
        <v>4589</v>
      </c>
      <c r="E968" s="183">
        <f t="shared" si="31"/>
        <v>-126</v>
      </c>
      <c r="F968" s="186"/>
      <c r="G968" s="42"/>
      <c r="J968" s="10">
        <v>1335</v>
      </c>
      <c r="K968" s="10">
        <v>1267</v>
      </c>
      <c r="L968" s="10">
        <v>3380</v>
      </c>
      <c r="M968" s="10">
        <v>3322</v>
      </c>
      <c r="N968" s="10">
        <f t="shared" si="32"/>
        <v>4715</v>
      </c>
      <c r="O968" s="10">
        <f t="shared" si="32"/>
        <v>4589</v>
      </c>
      <c r="Q968" s="10">
        <f t="shared" si="33"/>
        <v>471.5</v>
      </c>
    </row>
    <row r="969" spans="1:17" ht="12.75" customHeight="1">
      <c r="A969" s="18">
        <v>11</v>
      </c>
      <c r="B969" s="212" t="s">
        <v>230</v>
      </c>
      <c r="C969" s="183">
        <v>7071</v>
      </c>
      <c r="D969" s="183">
        <v>6882</v>
      </c>
      <c r="E969" s="183">
        <f t="shared" si="31"/>
        <v>-189</v>
      </c>
      <c r="F969" s="186"/>
      <c r="G969" s="42"/>
      <c r="J969" s="10">
        <v>2002</v>
      </c>
      <c r="K969" s="10">
        <v>1900</v>
      </c>
      <c r="L969" s="10">
        <v>5069</v>
      </c>
      <c r="M969" s="10">
        <v>4982</v>
      </c>
      <c r="N969" s="10">
        <f t="shared" si="32"/>
        <v>7071</v>
      </c>
      <c r="O969" s="10">
        <f t="shared" si="32"/>
        <v>6882</v>
      </c>
      <c r="Q969" s="10">
        <f t="shared" si="33"/>
        <v>707.1</v>
      </c>
    </row>
    <row r="970" spans="1:17" ht="12.75" customHeight="1">
      <c r="A970" s="18">
        <v>12</v>
      </c>
      <c r="B970" s="212" t="s">
        <v>231</v>
      </c>
      <c r="C970" s="183">
        <v>9360</v>
      </c>
      <c r="D970" s="183">
        <v>9110</v>
      </c>
      <c r="E970" s="183">
        <f t="shared" si="31"/>
        <v>-250</v>
      </c>
      <c r="F970" s="186"/>
      <c r="G970" s="42"/>
      <c r="J970" s="10">
        <v>2650</v>
      </c>
      <c r="K970" s="10">
        <v>2515</v>
      </c>
      <c r="L970" s="10">
        <v>6710</v>
      </c>
      <c r="M970" s="10">
        <v>6595</v>
      </c>
      <c r="N970" s="10">
        <f t="shared" si="32"/>
        <v>9360</v>
      </c>
      <c r="O970" s="10">
        <f t="shared" si="32"/>
        <v>9110</v>
      </c>
      <c r="Q970" s="10">
        <f t="shared" si="33"/>
        <v>936</v>
      </c>
    </row>
    <row r="971" spans="1:17" ht="12.75" customHeight="1">
      <c r="A971" s="18">
        <v>13</v>
      </c>
      <c r="B971" s="212" t="s">
        <v>232</v>
      </c>
      <c r="C971" s="183">
        <v>6996</v>
      </c>
      <c r="D971" s="183">
        <v>6809</v>
      </c>
      <c r="E971" s="183">
        <f t="shared" si="31"/>
        <v>-187</v>
      </c>
      <c r="F971" s="186"/>
      <c r="G971" s="42"/>
      <c r="J971" s="10">
        <v>1981</v>
      </c>
      <c r="K971" s="10">
        <v>1880</v>
      </c>
      <c r="L971" s="10">
        <v>5015</v>
      </c>
      <c r="M971" s="10">
        <v>4929</v>
      </c>
      <c r="N971" s="10">
        <f t="shared" si="32"/>
        <v>6996</v>
      </c>
      <c r="O971" s="10">
        <f t="shared" si="32"/>
        <v>6809</v>
      </c>
      <c r="Q971" s="10">
        <f t="shared" si="33"/>
        <v>699.6</v>
      </c>
    </row>
    <row r="972" spans="1:17" ht="12.75" customHeight="1">
      <c r="A972" s="18">
        <v>14</v>
      </c>
      <c r="B972" s="212" t="s">
        <v>233</v>
      </c>
      <c r="C972" s="183">
        <v>5793</v>
      </c>
      <c r="D972" s="183">
        <v>5638</v>
      </c>
      <c r="E972" s="183">
        <f t="shared" si="31"/>
        <v>-155</v>
      </c>
      <c r="F972" s="186"/>
      <c r="G972" s="42"/>
      <c r="J972" s="10">
        <v>1640</v>
      </c>
      <c r="K972" s="10">
        <v>1556</v>
      </c>
      <c r="L972" s="10">
        <v>4153</v>
      </c>
      <c r="M972" s="10">
        <v>4082</v>
      </c>
      <c r="N972" s="10">
        <f t="shared" si="32"/>
        <v>5793</v>
      </c>
      <c r="O972" s="10">
        <f t="shared" si="32"/>
        <v>5638</v>
      </c>
      <c r="Q972" s="10">
        <f t="shared" si="33"/>
        <v>579.3000000000001</v>
      </c>
    </row>
    <row r="973" spans="1:17" ht="12.75" customHeight="1">
      <c r="A973" s="18">
        <v>15</v>
      </c>
      <c r="B973" s="212" t="s">
        <v>234</v>
      </c>
      <c r="C973" s="183">
        <v>9928</v>
      </c>
      <c r="D973" s="183">
        <v>9663</v>
      </c>
      <c r="E973" s="183">
        <f t="shared" si="31"/>
        <v>-265</v>
      </c>
      <c r="F973" s="186"/>
      <c r="G973" s="42"/>
      <c r="J973" s="10">
        <v>2811</v>
      </c>
      <c r="K973" s="10">
        <v>2668</v>
      </c>
      <c r="L973" s="10">
        <v>7117</v>
      </c>
      <c r="M973" s="10">
        <v>6995</v>
      </c>
      <c r="N973" s="10">
        <f t="shared" si="32"/>
        <v>9928</v>
      </c>
      <c r="O973" s="10">
        <f t="shared" si="32"/>
        <v>9663</v>
      </c>
      <c r="Q973" s="10">
        <f t="shared" si="33"/>
        <v>992.8000000000001</v>
      </c>
    </row>
    <row r="974" spans="1:17" ht="12.75" customHeight="1">
      <c r="A974" s="18">
        <v>16</v>
      </c>
      <c r="B974" s="212" t="s">
        <v>235</v>
      </c>
      <c r="C974" s="183">
        <v>7523</v>
      </c>
      <c r="D974" s="183">
        <v>7322</v>
      </c>
      <c r="E974" s="183">
        <f t="shared" si="31"/>
        <v>-201</v>
      </c>
      <c r="F974" s="186"/>
      <c r="G974" s="42"/>
      <c r="J974" s="10">
        <v>2130</v>
      </c>
      <c r="K974" s="10">
        <v>2021</v>
      </c>
      <c r="L974" s="10">
        <v>5393</v>
      </c>
      <c r="M974" s="10">
        <v>5301</v>
      </c>
      <c r="N974" s="10">
        <f t="shared" si="32"/>
        <v>7523</v>
      </c>
      <c r="O974" s="10">
        <f t="shared" si="32"/>
        <v>7322</v>
      </c>
      <c r="Q974" s="10">
        <f t="shared" si="33"/>
        <v>752.3000000000001</v>
      </c>
    </row>
    <row r="975" spans="1:17" ht="12.75" customHeight="1">
      <c r="A975" s="18">
        <v>17</v>
      </c>
      <c r="B975" s="212" t="s">
        <v>236</v>
      </c>
      <c r="C975" s="183">
        <v>1685</v>
      </c>
      <c r="D975" s="183">
        <v>1640</v>
      </c>
      <c r="E975" s="183">
        <f t="shared" si="31"/>
        <v>-45</v>
      </c>
      <c r="F975" s="186"/>
      <c r="G975" s="42"/>
      <c r="J975" s="10">
        <v>477</v>
      </c>
      <c r="K975" s="10">
        <v>453</v>
      </c>
      <c r="L975" s="10">
        <v>1208</v>
      </c>
      <c r="M975" s="10">
        <v>1187</v>
      </c>
      <c r="N975" s="10">
        <f t="shared" si="32"/>
        <v>1685</v>
      </c>
      <c r="O975" s="10">
        <f t="shared" si="32"/>
        <v>1640</v>
      </c>
      <c r="Q975" s="10">
        <f t="shared" si="33"/>
        <v>168.5</v>
      </c>
    </row>
    <row r="976" spans="1:17" ht="12.75" customHeight="1">
      <c r="A976" s="18">
        <v>18</v>
      </c>
      <c r="B976" s="212" t="s">
        <v>237</v>
      </c>
      <c r="C976" s="183">
        <v>6641</v>
      </c>
      <c r="D976" s="183">
        <v>6462</v>
      </c>
      <c r="E976" s="183">
        <f t="shared" si="31"/>
        <v>-179</v>
      </c>
      <c r="F976" s="186"/>
      <c r="G976" s="42"/>
      <c r="H976" s="10" t="s">
        <v>12</v>
      </c>
      <c r="J976" s="10">
        <v>1882</v>
      </c>
      <c r="K976" s="10">
        <v>1784</v>
      </c>
      <c r="L976" s="10">
        <v>4759</v>
      </c>
      <c r="M976" s="10">
        <v>4678</v>
      </c>
      <c r="N976" s="10">
        <f t="shared" si="32"/>
        <v>6641</v>
      </c>
      <c r="O976" s="10">
        <f t="shared" si="32"/>
        <v>6462</v>
      </c>
      <c r="Q976" s="10">
        <f t="shared" si="33"/>
        <v>664.1</v>
      </c>
    </row>
    <row r="977" spans="1:17" ht="12.75" customHeight="1">
      <c r="A977" s="18">
        <v>19</v>
      </c>
      <c r="B977" s="212" t="s">
        <v>238</v>
      </c>
      <c r="C977" s="183">
        <v>12145</v>
      </c>
      <c r="D977" s="183">
        <v>11821</v>
      </c>
      <c r="E977" s="183">
        <f t="shared" si="31"/>
        <v>-324</v>
      </c>
      <c r="F977" s="186"/>
      <c r="G977" s="42"/>
      <c r="J977" s="10">
        <v>3439</v>
      </c>
      <c r="K977" s="10">
        <v>3264</v>
      </c>
      <c r="L977" s="10">
        <v>8706</v>
      </c>
      <c r="M977" s="10">
        <v>8557</v>
      </c>
      <c r="N977" s="10">
        <f t="shared" si="32"/>
        <v>12145</v>
      </c>
      <c r="O977" s="10">
        <f t="shared" si="32"/>
        <v>11821</v>
      </c>
      <c r="Q977" s="10">
        <f t="shared" si="33"/>
        <v>1214.5</v>
      </c>
    </row>
    <row r="978" spans="1:17" ht="12.75" customHeight="1">
      <c r="A978" s="18">
        <v>20</v>
      </c>
      <c r="B978" s="212" t="s">
        <v>239</v>
      </c>
      <c r="C978" s="183">
        <v>8106</v>
      </c>
      <c r="D978" s="183">
        <v>7890</v>
      </c>
      <c r="E978" s="183">
        <f t="shared" si="31"/>
        <v>-216</v>
      </c>
      <c r="F978" s="186"/>
      <c r="G978" s="42"/>
      <c r="J978" s="10">
        <v>2295</v>
      </c>
      <c r="K978" s="10">
        <v>2178</v>
      </c>
      <c r="L978" s="10">
        <v>5811</v>
      </c>
      <c r="M978" s="10">
        <v>5712</v>
      </c>
      <c r="N978" s="10">
        <f t="shared" si="32"/>
        <v>8106</v>
      </c>
      <c r="O978" s="10">
        <f t="shared" si="32"/>
        <v>7890</v>
      </c>
      <c r="Q978" s="10">
        <f t="shared" si="33"/>
        <v>810.6</v>
      </c>
    </row>
    <row r="979" spans="1:17" ht="12.75" customHeight="1">
      <c r="A979" s="18">
        <v>21</v>
      </c>
      <c r="B979" s="212" t="s">
        <v>240</v>
      </c>
      <c r="C979" s="183">
        <v>8490</v>
      </c>
      <c r="D979" s="183">
        <v>8263</v>
      </c>
      <c r="E979" s="183">
        <f t="shared" si="31"/>
        <v>-227</v>
      </c>
      <c r="F979" s="186"/>
      <c r="G979" s="42" t="s">
        <v>12</v>
      </c>
      <c r="J979" s="10">
        <v>2404</v>
      </c>
      <c r="K979" s="10">
        <v>2281</v>
      </c>
      <c r="L979" s="10">
        <v>6086</v>
      </c>
      <c r="M979" s="10">
        <v>5982</v>
      </c>
      <c r="N979" s="10">
        <f t="shared" si="32"/>
        <v>8490</v>
      </c>
      <c r="O979" s="10">
        <f t="shared" si="32"/>
        <v>8263</v>
      </c>
      <c r="Q979" s="10">
        <f t="shared" si="33"/>
        <v>849</v>
      </c>
    </row>
    <row r="980" spans="1:17" ht="12.75" customHeight="1">
      <c r="A980" s="18">
        <v>22</v>
      </c>
      <c r="B980" s="212" t="s">
        <v>241</v>
      </c>
      <c r="C980" s="183">
        <v>11284</v>
      </c>
      <c r="D980" s="183">
        <v>10983</v>
      </c>
      <c r="E980" s="183">
        <f t="shared" si="31"/>
        <v>-301</v>
      </c>
      <c r="F980" s="186"/>
      <c r="G980" s="42"/>
      <c r="J980" s="10">
        <v>3195</v>
      </c>
      <c r="K980" s="10">
        <v>3032</v>
      </c>
      <c r="L980" s="10">
        <v>8089</v>
      </c>
      <c r="M980" s="10">
        <v>7951</v>
      </c>
      <c r="N980" s="10">
        <f t="shared" si="32"/>
        <v>11284</v>
      </c>
      <c r="O980" s="10">
        <f t="shared" si="32"/>
        <v>10983</v>
      </c>
      <c r="Q980" s="10">
        <f t="shared" si="33"/>
        <v>1128.4</v>
      </c>
    </row>
    <row r="981" spans="1:17" ht="12.75" customHeight="1">
      <c r="A981" s="18">
        <v>23</v>
      </c>
      <c r="B981" s="212" t="s">
        <v>242</v>
      </c>
      <c r="C981" s="183">
        <v>9519</v>
      </c>
      <c r="D981" s="183">
        <v>9265</v>
      </c>
      <c r="E981" s="183">
        <f t="shared" si="31"/>
        <v>-254</v>
      </c>
      <c r="F981" s="186"/>
      <c r="G981" s="42"/>
      <c r="J981" s="10">
        <v>2695</v>
      </c>
      <c r="K981" s="10">
        <v>2558</v>
      </c>
      <c r="L981" s="10">
        <v>6824</v>
      </c>
      <c r="M981" s="10">
        <v>6707</v>
      </c>
      <c r="N981" s="10">
        <f t="shared" si="32"/>
        <v>9519</v>
      </c>
      <c r="O981" s="10">
        <f t="shared" si="32"/>
        <v>9265</v>
      </c>
      <c r="Q981" s="10">
        <f t="shared" si="33"/>
        <v>951.9000000000001</v>
      </c>
    </row>
    <row r="982" spans="1:17" ht="12.75" customHeight="1">
      <c r="A982" s="18">
        <v>24</v>
      </c>
      <c r="B982" s="212" t="s">
        <v>243</v>
      </c>
      <c r="C982" s="183">
        <v>8044</v>
      </c>
      <c r="D982" s="183">
        <v>7829</v>
      </c>
      <c r="E982" s="183">
        <f t="shared" si="31"/>
        <v>-215</v>
      </c>
      <c r="F982" s="186"/>
      <c r="G982" s="42"/>
      <c r="J982" s="10">
        <v>2278</v>
      </c>
      <c r="K982" s="10">
        <v>2162</v>
      </c>
      <c r="L982" s="10">
        <v>5766</v>
      </c>
      <c r="M982" s="10">
        <v>5667</v>
      </c>
      <c r="N982" s="10">
        <f t="shared" si="32"/>
        <v>8044</v>
      </c>
      <c r="O982" s="10">
        <f t="shared" si="32"/>
        <v>7829</v>
      </c>
      <c r="Q982" s="10">
        <f t="shared" si="33"/>
        <v>804.4000000000001</v>
      </c>
    </row>
    <row r="983" spans="1:17" ht="12.75" customHeight="1">
      <c r="A983" s="18">
        <v>25</v>
      </c>
      <c r="B983" s="212" t="s">
        <v>244</v>
      </c>
      <c r="C983" s="183">
        <v>6169</v>
      </c>
      <c r="D983" s="183">
        <v>6004</v>
      </c>
      <c r="E983" s="183">
        <f t="shared" si="31"/>
        <v>-165</v>
      </c>
      <c r="F983" s="186"/>
      <c r="G983" s="42"/>
      <c r="J983" s="10">
        <v>1747</v>
      </c>
      <c r="K983" s="10">
        <v>1658</v>
      </c>
      <c r="L983" s="10">
        <v>4422</v>
      </c>
      <c r="M983" s="10">
        <v>4346</v>
      </c>
      <c r="N983" s="10">
        <f t="shared" si="32"/>
        <v>6169</v>
      </c>
      <c r="O983" s="10">
        <f t="shared" si="32"/>
        <v>6004</v>
      </c>
      <c r="Q983" s="10">
        <f t="shared" si="33"/>
        <v>616.9000000000001</v>
      </c>
    </row>
    <row r="984" spans="1:17" ht="12.75" customHeight="1">
      <c r="A984" s="18">
        <v>26</v>
      </c>
      <c r="B984" s="212" t="s">
        <v>245</v>
      </c>
      <c r="C984" s="183">
        <v>6484</v>
      </c>
      <c r="D984" s="183">
        <v>6311</v>
      </c>
      <c r="E984" s="183">
        <f t="shared" si="31"/>
        <v>-173</v>
      </c>
      <c r="F984" s="186"/>
      <c r="G984" s="42"/>
      <c r="J984" s="10">
        <v>1836</v>
      </c>
      <c r="K984" s="10">
        <v>1742</v>
      </c>
      <c r="L984" s="10">
        <v>4648</v>
      </c>
      <c r="M984" s="10">
        <v>4569</v>
      </c>
      <c r="N984" s="10">
        <f t="shared" si="32"/>
        <v>6484</v>
      </c>
      <c r="O984" s="10">
        <f t="shared" si="32"/>
        <v>6311</v>
      </c>
      <c r="Q984" s="10">
        <f t="shared" si="33"/>
        <v>648.4000000000001</v>
      </c>
    </row>
    <row r="985" spans="1:17" ht="12.75" customHeight="1">
      <c r="A985" s="18">
        <v>27</v>
      </c>
      <c r="B985" s="212" t="s">
        <v>246</v>
      </c>
      <c r="C985" s="183">
        <v>7638</v>
      </c>
      <c r="D985" s="183">
        <v>7434</v>
      </c>
      <c r="E985" s="183">
        <f t="shared" si="31"/>
        <v>-204</v>
      </c>
      <c r="F985" s="186"/>
      <c r="G985" s="42" t="s">
        <v>12</v>
      </c>
      <c r="J985" s="10">
        <v>2163</v>
      </c>
      <c r="K985" s="10">
        <v>2053</v>
      </c>
      <c r="L985" s="10">
        <v>5475</v>
      </c>
      <c r="M985" s="10">
        <v>5381</v>
      </c>
      <c r="N985" s="10">
        <f t="shared" si="32"/>
        <v>7638</v>
      </c>
      <c r="O985" s="10">
        <f t="shared" si="32"/>
        <v>7434</v>
      </c>
      <c r="Q985" s="10">
        <f t="shared" si="33"/>
        <v>763.8000000000001</v>
      </c>
    </row>
    <row r="986" spans="1:17" ht="12.75" customHeight="1">
      <c r="A986" s="18">
        <v>28</v>
      </c>
      <c r="B986" s="212" t="s">
        <v>247</v>
      </c>
      <c r="C986" s="183">
        <v>6206</v>
      </c>
      <c r="D986" s="183">
        <v>6040</v>
      </c>
      <c r="E986" s="183">
        <f t="shared" si="31"/>
        <v>-166</v>
      </c>
      <c r="F986" s="186"/>
      <c r="G986" s="42"/>
      <c r="J986" s="10">
        <v>1757</v>
      </c>
      <c r="K986" s="10">
        <v>1667</v>
      </c>
      <c r="L986" s="10">
        <v>4449</v>
      </c>
      <c r="M986" s="10">
        <v>4373</v>
      </c>
      <c r="N986" s="10">
        <f t="shared" si="32"/>
        <v>6206</v>
      </c>
      <c r="O986" s="10">
        <f t="shared" si="32"/>
        <v>6040</v>
      </c>
      <c r="Q986" s="10">
        <f t="shared" si="33"/>
        <v>620.6</v>
      </c>
    </row>
    <row r="987" spans="1:17" ht="12.75" customHeight="1">
      <c r="A987" s="18">
        <v>29</v>
      </c>
      <c r="B987" s="212" t="s">
        <v>248</v>
      </c>
      <c r="C987" s="183">
        <v>6791</v>
      </c>
      <c r="D987" s="183">
        <v>6610</v>
      </c>
      <c r="E987" s="183">
        <f t="shared" si="31"/>
        <v>-181</v>
      </c>
      <c r="F987" s="186"/>
      <c r="G987" s="42"/>
      <c r="J987" s="10">
        <v>1923</v>
      </c>
      <c r="K987" s="10">
        <v>1825</v>
      </c>
      <c r="L987" s="10">
        <v>4868</v>
      </c>
      <c r="M987" s="10">
        <v>4785</v>
      </c>
      <c r="N987" s="10">
        <f t="shared" si="32"/>
        <v>6791</v>
      </c>
      <c r="O987" s="10">
        <f t="shared" si="32"/>
        <v>6610</v>
      </c>
      <c r="Q987" s="10">
        <f t="shared" si="33"/>
        <v>679.1</v>
      </c>
    </row>
    <row r="988" spans="1:17" ht="12.75" customHeight="1">
      <c r="A988" s="18">
        <v>30</v>
      </c>
      <c r="B988" s="212" t="s">
        <v>249</v>
      </c>
      <c r="C988" s="183">
        <v>5199</v>
      </c>
      <c r="D988" s="183">
        <v>5060</v>
      </c>
      <c r="E988" s="183">
        <f t="shared" si="31"/>
        <v>-139</v>
      </c>
      <c r="F988" s="186"/>
      <c r="G988" s="42"/>
      <c r="J988" s="10">
        <v>1472</v>
      </c>
      <c r="K988" s="10">
        <v>1397</v>
      </c>
      <c r="L988" s="10">
        <v>3727</v>
      </c>
      <c r="M988" s="10">
        <v>3663</v>
      </c>
      <c r="N988" s="10">
        <f t="shared" si="32"/>
        <v>5199</v>
      </c>
      <c r="O988" s="10">
        <f t="shared" si="32"/>
        <v>5060</v>
      </c>
      <c r="Q988" s="10">
        <f t="shared" si="33"/>
        <v>519.9</v>
      </c>
    </row>
    <row r="989" spans="1:17" ht="12.75" customHeight="1">
      <c r="A989" s="18">
        <v>31</v>
      </c>
      <c r="B989" s="212" t="s">
        <v>250</v>
      </c>
      <c r="C989" s="183">
        <v>2033</v>
      </c>
      <c r="D989" s="183">
        <v>1979</v>
      </c>
      <c r="E989" s="183">
        <f t="shared" si="31"/>
        <v>-54</v>
      </c>
      <c r="F989" s="186"/>
      <c r="G989" s="42"/>
      <c r="J989" s="10">
        <v>576</v>
      </c>
      <c r="K989" s="10">
        <v>547</v>
      </c>
      <c r="L989" s="10">
        <v>1457</v>
      </c>
      <c r="M989" s="10">
        <v>1432</v>
      </c>
      <c r="N989" s="10">
        <f t="shared" si="32"/>
        <v>2033</v>
      </c>
      <c r="O989" s="10">
        <f t="shared" si="32"/>
        <v>1979</v>
      </c>
      <c r="Q989" s="10">
        <f t="shared" si="33"/>
        <v>203.3</v>
      </c>
    </row>
    <row r="990" spans="1:17" ht="12.75" customHeight="1">
      <c r="A990" s="18">
        <v>32</v>
      </c>
      <c r="B990" s="212" t="s">
        <v>251</v>
      </c>
      <c r="C990" s="183">
        <v>2499</v>
      </c>
      <c r="D990" s="183">
        <v>2432</v>
      </c>
      <c r="E990" s="183">
        <f t="shared" si="31"/>
        <v>-67</v>
      </c>
      <c r="F990" s="186"/>
      <c r="G990" s="42"/>
      <c r="J990" s="10">
        <v>719</v>
      </c>
      <c r="K990" s="10">
        <v>682</v>
      </c>
      <c r="L990" s="10">
        <v>1780</v>
      </c>
      <c r="M990" s="10">
        <v>1750</v>
      </c>
      <c r="N990" s="10">
        <f t="shared" si="32"/>
        <v>2499</v>
      </c>
      <c r="O990" s="10">
        <f t="shared" si="32"/>
        <v>2432</v>
      </c>
      <c r="Q990" s="10">
        <f t="shared" si="33"/>
        <v>249.9</v>
      </c>
    </row>
    <row r="991" spans="1:17" ht="12.75" customHeight="1">
      <c r="A991" s="18">
        <v>33</v>
      </c>
      <c r="B991" s="212" t="s">
        <v>252</v>
      </c>
      <c r="C991" s="183">
        <v>5146</v>
      </c>
      <c r="D991" s="183">
        <v>5009</v>
      </c>
      <c r="E991" s="183">
        <f t="shared" si="31"/>
        <v>-137</v>
      </c>
      <c r="F991" s="186"/>
      <c r="G991" s="42"/>
      <c r="J991" s="10">
        <v>1457</v>
      </c>
      <c r="K991" s="10">
        <v>1383</v>
      </c>
      <c r="L991" s="10">
        <v>3689</v>
      </c>
      <c r="M991" s="10">
        <v>3626</v>
      </c>
      <c r="N991" s="10">
        <f t="shared" si="32"/>
        <v>5146</v>
      </c>
      <c r="O991" s="10">
        <f t="shared" si="32"/>
        <v>5009</v>
      </c>
      <c r="Q991" s="10">
        <f t="shared" si="33"/>
        <v>514.6</v>
      </c>
    </row>
    <row r="992" spans="1:17" ht="12.75" customHeight="1">
      <c r="A992" s="18">
        <v>34</v>
      </c>
      <c r="B992" s="212" t="s">
        <v>253</v>
      </c>
      <c r="C992" s="183">
        <v>3873</v>
      </c>
      <c r="D992" s="183">
        <v>3770</v>
      </c>
      <c r="E992" s="183">
        <f t="shared" si="31"/>
        <v>-103</v>
      </c>
      <c r="F992" s="186"/>
      <c r="G992" s="42"/>
      <c r="J992" s="10">
        <v>1097</v>
      </c>
      <c r="K992" s="10">
        <v>1041</v>
      </c>
      <c r="L992" s="10">
        <v>2776</v>
      </c>
      <c r="M992" s="10">
        <v>2729</v>
      </c>
      <c r="N992" s="10">
        <f t="shared" si="32"/>
        <v>3873</v>
      </c>
      <c r="O992" s="10">
        <f t="shared" si="32"/>
        <v>3770</v>
      </c>
      <c r="Q992" s="10">
        <f t="shared" si="33"/>
        <v>387.3</v>
      </c>
    </row>
    <row r="993" spans="1:17" ht="12.75" customHeight="1">
      <c r="A993" s="18">
        <v>35</v>
      </c>
      <c r="B993" s="212" t="s">
        <v>254</v>
      </c>
      <c r="C993" s="183">
        <v>5828</v>
      </c>
      <c r="D993" s="183">
        <v>5673</v>
      </c>
      <c r="E993" s="183">
        <f t="shared" si="31"/>
        <v>-155</v>
      </c>
      <c r="F993" s="186"/>
      <c r="G993" s="42"/>
      <c r="J993" s="10">
        <v>1650</v>
      </c>
      <c r="K993" s="10">
        <v>1566</v>
      </c>
      <c r="L993" s="10">
        <v>4178</v>
      </c>
      <c r="M993" s="10">
        <v>4107</v>
      </c>
      <c r="N993" s="10">
        <f t="shared" si="32"/>
        <v>5828</v>
      </c>
      <c r="O993" s="10">
        <f t="shared" si="32"/>
        <v>5673</v>
      </c>
      <c r="Q993" s="10">
        <f t="shared" si="33"/>
        <v>582.8000000000001</v>
      </c>
    </row>
    <row r="994" spans="1:17" ht="12.75" customHeight="1">
      <c r="A994" s="18">
        <v>36</v>
      </c>
      <c r="B994" s="212" t="s">
        <v>255</v>
      </c>
      <c r="C994" s="183">
        <v>4167</v>
      </c>
      <c r="D994" s="183">
        <v>4056</v>
      </c>
      <c r="E994" s="183">
        <f t="shared" si="31"/>
        <v>-111</v>
      </c>
      <c r="F994" s="186"/>
      <c r="G994" s="42"/>
      <c r="J994" s="10">
        <v>1180</v>
      </c>
      <c r="K994" s="10">
        <v>1120</v>
      </c>
      <c r="L994" s="10">
        <v>2987</v>
      </c>
      <c r="M994" s="10">
        <v>2936</v>
      </c>
      <c r="N994" s="10">
        <f t="shared" si="32"/>
        <v>4167</v>
      </c>
      <c r="O994" s="10">
        <f t="shared" si="32"/>
        <v>4056</v>
      </c>
      <c r="Q994" s="10">
        <f t="shared" si="33"/>
        <v>416.70000000000005</v>
      </c>
    </row>
    <row r="995" spans="1:17" ht="12.75" customHeight="1">
      <c r="A995" s="18">
        <v>37</v>
      </c>
      <c r="B995" s="212" t="s">
        <v>256</v>
      </c>
      <c r="C995" s="183">
        <v>6183</v>
      </c>
      <c r="D995" s="183">
        <v>6019</v>
      </c>
      <c r="E995" s="183">
        <f t="shared" si="31"/>
        <v>-164</v>
      </c>
      <c r="F995" s="186"/>
      <c r="G995" s="42"/>
      <c r="J995" s="10">
        <v>1751</v>
      </c>
      <c r="K995" s="10">
        <v>1663</v>
      </c>
      <c r="L995" s="10">
        <v>4432</v>
      </c>
      <c r="M995" s="10">
        <v>4356</v>
      </c>
      <c r="N995" s="10">
        <f t="shared" si="32"/>
        <v>6183</v>
      </c>
      <c r="O995" s="10">
        <f t="shared" si="32"/>
        <v>6019</v>
      </c>
      <c r="Q995" s="10">
        <f t="shared" si="33"/>
        <v>618.3000000000001</v>
      </c>
    </row>
    <row r="996" spans="1:17" ht="12.75" customHeight="1">
      <c r="A996" s="18">
        <v>38</v>
      </c>
      <c r="B996" s="212" t="s">
        <v>257</v>
      </c>
      <c r="C996" s="183">
        <v>5531</v>
      </c>
      <c r="D996" s="183">
        <v>5383</v>
      </c>
      <c r="E996" s="183">
        <f t="shared" si="31"/>
        <v>-148</v>
      </c>
      <c r="F996" s="186"/>
      <c r="G996" s="42"/>
      <c r="J996" s="10">
        <v>1566</v>
      </c>
      <c r="K996" s="10">
        <v>1486</v>
      </c>
      <c r="L996" s="10">
        <v>3965</v>
      </c>
      <c r="M996" s="10">
        <v>3897</v>
      </c>
      <c r="N996" s="10">
        <f t="shared" si="32"/>
        <v>5531</v>
      </c>
      <c r="O996" s="10">
        <f t="shared" si="32"/>
        <v>5383</v>
      </c>
      <c r="Q996" s="10">
        <f t="shared" si="33"/>
        <v>553.1</v>
      </c>
    </row>
    <row r="997" spans="1:17" ht="15" customHeight="1">
      <c r="A997" s="34"/>
      <c r="B997" s="1" t="s">
        <v>27</v>
      </c>
      <c r="C997" s="184">
        <v>245316</v>
      </c>
      <c r="D997" s="184">
        <v>238765</v>
      </c>
      <c r="E997" s="184">
        <f t="shared" si="31"/>
        <v>-6551</v>
      </c>
      <c r="F997" s="187"/>
      <c r="G997" s="38"/>
      <c r="J997" s="10">
        <v>69473</v>
      </c>
      <c r="K997" s="10">
        <v>65931</v>
      </c>
      <c r="L997" s="10">
        <v>175843</v>
      </c>
      <c r="M997" s="10">
        <v>172834</v>
      </c>
      <c r="N997" s="10">
        <f t="shared" si="32"/>
        <v>245316</v>
      </c>
      <c r="O997" s="10">
        <f t="shared" si="32"/>
        <v>238765</v>
      </c>
      <c r="Q997" s="10">
        <f t="shared" si="33"/>
        <v>24531.600000000002</v>
      </c>
    </row>
    <row r="998" spans="1:7" ht="15" customHeight="1">
      <c r="A998" s="40"/>
      <c r="B998" s="2"/>
      <c r="C998" s="180"/>
      <c r="D998" s="181"/>
      <c r="E998" s="181"/>
      <c r="F998" s="181"/>
      <c r="G998" s="38"/>
    </row>
    <row r="999" spans="1:7" ht="15" customHeight="1">
      <c r="A999" s="40"/>
      <c r="B999" s="2"/>
      <c r="C999" s="180"/>
      <c r="D999" s="181"/>
      <c r="E999" s="181"/>
      <c r="F999" s="181"/>
      <c r="G999" s="38"/>
    </row>
    <row r="1000" spans="1:7" ht="13.5" customHeight="1">
      <c r="A1000" s="47" t="s">
        <v>71</v>
      </c>
      <c r="B1000" s="101"/>
      <c r="C1000" s="101"/>
      <c r="D1000" s="102"/>
      <c r="E1000" s="102"/>
      <c r="F1000" s="102"/>
      <c r="G1000" s="102"/>
    </row>
    <row r="1001" spans="1:7" ht="13.5" customHeight="1">
      <c r="A1001" s="47" t="s">
        <v>195</v>
      </c>
      <c r="B1001" s="101"/>
      <c r="C1001" s="101"/>
      <c r="D1001" s="102"/>
      <c r="E1001" s="102"/>
      <c r="F1001" s="102"/>
      <c r="G1001" s="102"/>
    </row>
    <row r="1002" spans="1:7" ht="42" customHeight="1">
      <c r="A1002" s="16" t="s">
        <v>37</v>
      </c>
      <c r="B1002" s="16" t="s">
        <v>38</v>
      </c>
      <c r="C1002" s="16" t="s">
        <v>196</v>
      </c>
      <c r="D1002" s="16" t="s">
        <v>197</v>
      </c>
      <c r="E1002" s="16" t="s">
        <v>72</v>
      </c>
      <c r="F1002" s="16" t="s">
        <v>73</v>
      </c>
      <c r="G1002" s="16" t="s">
        <v>74</v>
      </c>
    </row>
    <row r="1003" spans="1:7" ht="14.25">
      <c r="A1003" s="103">
        <v>1</v>
      </c>
      <c r="B1003" s="103">
        <v>2</v>
      </c>
      <c r="C1003" s="103">
        <v>3</v>
      </c>
      <c r="D1003" s="103">
        <v>4</v>
      </c>
      <c r="E1003" s="103">
        <v>5</v>
      </c>
      <c r="F1003" s="103">
        <v>6</v>
      </c>
      <c r="G1003" s="103">
        <v>7</v>
      </c>
    </row>
    <row r="1004" spans="1:8" ht="12.75" customHeight="1">
      <c r="A1004" s="196">
        <v>1</v>
      </c>
      <c r="B1004" s="212" t="s">
        <v>220</v>
      </c>
      <c r="C1004" s="193">
        <v>1027.1000000000001</v>
      </c>
      <c r="D1004" s="193">
        <v>119.22718652124158</v>
      </c>
      <c r="E1004" s="193">
        <v>907.8980879138999</v>
      </c>
      <c r="F1004" s="193">
        <f>D1004+E1004</f>
        <v>1027.1252744351414</v>
      </c>
      <c r="G1004" s="205">
        <f>F1004/C1004</f>
        <v>1.0000246075699943</v>
      </c>
      <c r="H1004" s="198"/>
    </row>
    <row r="1005" spans="1:8" ht="12.75" customHeight="1">
      <c r="A1005" s="196">
        <v>2</v>
      </c>
      <c r="B1005" s="212" t="s">
        <v>221</v>
      </c>
      <c r="C1005" s="193">
        <v>637.2</v>
      </c>
      <c r="D1005" s="193">
        <v>73.96584010183558</v>
      </c>
      <c r="E1005" s="193">
        <v>563.2465162559995</v>
      </c>
      <c r="F1005" s="193">
        <f aca="true" t="shared" si="34" ref="F1005:F1041">D1005+E1005</f>
        <v>637.2123563578351</v>
      </c>
      <c r="G1005" s="205">
        <f aca="true" t="shared" si="35" ref="G1005:G1041">F1005/C1005</f>
        <v>1.0000193916475755</v>
      </c>
      <c r="H1005" s="198"/>
    </row>
    <row r="1006" spans="1:8" ht="12.75" customHeight="1">
      <c r="A1006" s="196">
        <v>3</v>
      </c>
      <c r="B1006" s="212" t="s">
        <v>222</v>
      </c>
      <c r="C1006" s="193">
        <v>595.5</v>
      </c>
      <c r="D1006" s="193">
        <v>69.1241182758836</v>
      </c>
      <c r="E1006" s="193">
        <v>526.3750798177659</v>
      </c>
      <c r="F1006" s="193">
        <f t="shared" si="34"/>
        <v>595.4991980936495</v>
      </c>
      <c r="G1006" s="205">
        <f t="shared" si="35"/>
        <v>0.9999986533898396</v>
      </c>
      <c r="H1006" s="198"/>
    </row>
    <row r="1007" spans="1:8" ht="12.75" customHeight="1">
      <c r="A1007" s="196">
        <v>4</v>
      </c>
      <c r="B1007" s="212" t="s">
        <v>223</v>
      </c>
      <c r="C1007" s="193">
        <v>413.3</v>
      </c>
      <c r="D1007" s="193">
        <v>47.96596200141615</v>
      </c>
      <c r="E1007" s="193">
        <v>365.2648915245205</v>
      </c>
      <c r="F1007" s="193">
        <f t="shared" si="34"/>
        <v>413.23085352593665</v>
      </c>
      <c r="G1007" s="205">
        <f t="shared" si="35"/>
        <v>0.9998326966511896</v>
      </c>
      <c r="H1007" s="198"/>
    </row>
    <row r="1008" spans="1:8" ht="12.75" customHeight="1">
      <c r="A1008" s="196">
        <v>5</v>
      </c>
      <c r="B1008" s="212" t="s">
        <v>224</v>
      </c>
      <c r="C1008" s="193">
        <v>706.4000000000001</v>
      </c>
      <c r="D1008" s="193">
        <v>81.99301408671955</v>
      </c>
      <c r="E1008" s="193">
        <v>624.3670229704321</v>
      </c>
      <c r="F1008" s="193">
        <f t="shared" si="34"/>
        <v>706.3600370571517</v>
      </c>
      <c r="G1008" s="205">
        <f t="shared" si="35"/>
        <v>0.9999434273175984</v>
      </c>
      <c r="H1008" s="198"/>
    </row>
    <row r="1009" spans="1:8" ht="12.75" customHeight="1">
      <c r="A1009" s="196">
        <v>6</v>
      </c>
      <c r="B1009" s="212" t="s">
        <v>225</v>
      </c>
      <c r="C1009" s="193">
        <v>439.1</v>
      </c>
      <c r="D1009" s="193">
        <v>50.97307847613534</v>
      </c>
      <c r="E1009" s="193">
        <v>388.1521589797292</v>
      </c>
      <c r="F1009" s="193">
        <f t="shared" si="34"/>
        <v>439.1252374558646</v>
      </c>
      <c r="G1009" s="205">
        <f t="shared" si="35"/>
        <v>1.0000574754175917</v>
      </c>
      <c r="H1009" s="198"/>
    </row>
    <row r="1010" spans="1:8" ht="12.75" customHeight="1">
      <c r="A1010" s="196">
        <v>7</v>
      </c>
      <c r="B1010" s="212" t="s">
        <v>226</v>
      </c>
      <c r="C1010" s="193">
        <v>1109.4</v>
      </c>
      <c r="D1010" s="193">
        <v>128.77958693377178</v>
      </c>
      <c r="E1010" s="193">
        <v>980.6420915772939</v>
      </c>
      <c r="F1010" s="193">
        <f t="shared" si="34"/>
        <v>1109.4216785110657</v>
      </c>
      <c r="G1010" s="205">
        <f t="shared" si="35"/>
        <v>1.0000195407527182</v>
      </c>
      <c r="H1010" s="198"/>
    </row>
    <row r="1011" spans="1:8" ht="12.75" customHeight="1">
      <c r="A1011" s="196">
        <v>8</v>
      </c>
      <c r="B1011" s="212" t="s">
        <v>227</v>
      </c>
      <c r="C1011" s="193">
        <v>258.1</v>
      </c>
      <c r="D1011" s="193">
        <v>29.96075560045073</v>
      </c>
      <c r="E1011" s="193">
        <v>228.13397867543887</v>
      </c>
      <c r="F1011" s="193">
        <f t="shared" si="34"/>
        <v>258.0947342758896</v>
      </c>
      <c r="G1011" s="205">
        <f t="shared" si="35"/>
        <v>0.99997959812433</v>
      </c>
      <c r="H1011" s="198"/>
    </row>
    <row r="1012" spans="1:8" ht="12.75" customHeight="1">
      <c r="A1012" s="196">
        <v>9</v>
      </c>
      <c r="B1012" s="212" t="s">
        <v>228</v>
      </c>
      <c r="C1012" s="193">
        <v>240.8</v>
      </c>
      <c r="D1012" s="193">
        <v>27.943858500739374</v>
      </c>
      <c r="E1012" s="193">
        <v>212.78479970622016</v>
      </c>
      <c r="F1012" s="193">
        <f t="shared" si="34"/>
        <v>240.72865820695952</v>
      </c>
      <c r="G1012" s="205">
        <f t="shared" si="35"/>
        <v>0.9997037300953469</v>
      </c>
      <c r="H1012" s="198"/>
    </row>
    <row r="1013" spans="1:8" ht="12.75" customHeight="1">
      <c r="A1013" s="196">
        <v>10</v>
      </c>
      <c r="B1013" s="212" t="s">
        <v>229</v>
      </c>
      <c r="C1013" s="193">
        <v>471.5</v>
      </c>
      <c r="D1013" s="193">
        <v>54.729996037401435</v>
      </c>
      <c r="E1013" s="193">
        <v>416.7596397161384</v>
      </c>
      <c r="F1013" s="193">
        <f t="shared" si="34"/>
        <v>471.4896357535398</v>
      </c>
      <c r="G1013" s="205">
        <f t="shared" si="35"/>
        <v>0.9999780185653018</v>
      </c>
      <c r="H1013" s="198"/>
    </row>
    <row r="1014" spans="1:8" ht="12.75" customHeight="1">
      <c r="A1014" s="196">
        <v>11</v>
      </c>
      <c r="B1014" s="212" t="s">
        <v>230</v>
      </c>
      <c r="C1014" s="193">
        <v>707.1</v>
      </c>
      <c r="D1014" s="193">
        <v>82.07676488125429</v>
      </c>
      <c r="E1014" s="193">
        <v>625.0029585755883</v>
      </c>
      <c r="F1014" s="193">
        <f t="shared" si="34"/>
        <v>707.0797234568427</v>
      </c>
      <c r="G1014" s="205">
        <f t="shared" si="35"/>
        <v>0.9999713243626681</v>
      </c>
      <c r="H1014" s="198"/>
    </row>
    <row r="1015" spans="1:8" ht="12.75" customHeight="1">
      <c r="A1015" s="196">
        <v>12</v>
      </c>
      <c r="B1015" s="212" t="s">
        <v>231</v>
      </c>
      <c r="C1015" s="193">
        <v>936</v>
      </c>
      <c r="D1015" s="193">
        <v>108.64810838400786</v>
      </c>
      <c r="E1015" s="193">
        <v>827.3429937672772</v>
      </c>
      <c r="F1015" s="193">
        <f t="shared" si="34"/>
        <v>935.9911021512851</v>
      </c>
      <c r="G1015" s="205">
        <f t="shared" si="35"/>
        <v>0.9999904937513729</v>
      </c>
      <c r="H1015" s="198"/>
    </row>
    <row r="1016" spans="1:8" ht="12.75" customHeight="1">
      <c r="A1016" s="196">
        <v>13</v>
      </c>
      <c r="B1016" s="212" t="s">
        <v>232</v>
      </c>
      <c r="C1016" s="193">
        <v>699.6</v>
      </c>
      <c r="D1016" s="193">
        <v>81.20675465047694</v>
      </c>
      <c r="E1016" s="193">
        <v>618.373807691993</v>
      </c>
      <c r="F1016" s="193">
        <f t="shared" si="34"/>
        <v>699.5805623424699</v>
      </c>
      <c r="G1016" s="205">
        <f t="shared" si="35"/>
        <v>0.9999722160412662</v>
      </c>
      <c r="H1016" s="198"/>
    </row>
    <row r="1017" spans="1:8" ht="12.75" customHeight="1">
      <c r="A1017" s="196">
        <v>14</v>
      </c>
      <c r="B1017" s="212" t="s">
        <v>233</v>
      </c>
      <c r="C1017" s="193">
        <v>579.3000000000001</v>
      </c>
      <c r="D1017" s="193">
        <v>67.23826441554601</v>
      </c>
      <c r="E1017" s="193">
        <v>512.0247700616204</v>
      </c>
      <c r="F1017" s="193">
        <f t="shared" si="34"/>
        <v>579.2630344771665</v>
      </c>
      <c r="G1017" s="205">
        <f t="shared" si="35"/>
        <v>0.999936189327061</v>
      </c>
      <c r="H1017" s="198"/>
    </row>
    <row r="1018" spans="1:8" ht="12.75" customHeight="1">
      <c r="A1018" s="196">
        <v>15</v>
      </c>
      <c r="B1018" s="212" t="s">
        <v>234</v>
      </c>
      <c r="C1018" s="193">
        <v>992.8000000000001</v>
      </c>
      <c r="D1018" s="193">
        <v>115.24464083092366</v>
      </c>
      <c r="E1018" s="193">
        <v>877.5658707485832</v>
      </c>
      <c r="F1018" s="193">
        <f t="shared" si="34"/>
        <v>992.8105115795069</v>
      </c>
      <c r="G1018" s="205">
        <f t="shared" si="35"/>
        <v>1.0000105878117513</v>
      </c>
      <c r="H1018" s="198"/>
    </row>
    <row r="1019" spans="1:8" ht="12.75" customHeight="1">
      <c r="A1019" s="196">
        <v>16</v>
      </c>
      <c r="B1019" s="212" t="s">
        <v>235</v>
      </c>
      <c r="C1019" s="193">
        <v>752.3000000000001</v>
      </c>
      <c r="D1019" s="193">
        <v>87.32245052047091</v>
      </c>
      <c r="E1019" s="193">
        <v>664.9609342637199</v>
      </c>
      <c r="F1019" s="193">
        <f t="shared" si="34"/>
        <v>752.2833847841907</v>
      </c>
      <c r="G1019" s="205">
        <f t="shared" si="35"/>
        <v>0.9999779141089866</v>
      </c>
      <c r="H1019" s="198"/>
    </row>
    <row r="1020" spans="1:8" ht="12.75" customHeight="1">
      <c r="A1020" s="196">
        <v>17</v>
      </c>
      <c r="B1020" s="212" t="s">
        <v>236</v>
      </c>
      <c r="C1020" s="193">
        <v>168.5</v>
      </c>
      <c r="D1020" s="193">
        <v>19.560013147429807</v>
      </c>
      <c r="E1020" s="193">
        <v>148.9406873498066</v>
      </c>
      <c r="F1020" s="193">
        <f t="shared" si="34"/>
        <v>168.5007004972364</v>
      </c>
      <c r="G1020" s="205">
        <f t="shared" si="35"/>
        <v>1.0000041572536285</v>
      </c>
      <c r="H1020" s="198"/>
    </row>
    <row r="1021" spans="1:8" s="229" customFormat="1" ht="12.75" customHeight="1">
      <c r="A1021" s="196">
        <v>18</v>
      </c>
      <c r="B1021" s="212" t="s">
        <v>237</v>
      </c>
      <c r="C1021" s="193">
        <v>664.1</v>
      </c>
      <c r="D1021" s="193">
        <v>77.06754146623283</v>
      </c>
      <c r="E1021" s="193">
        <v>586.8596509270426</v>
      </c>
      <c r="F1021" s="193">
        <f t="shared" si="34"/>
        <v>663.9271923932754</v>
      </c>
      <c r="G1021" s="205">
        <f t="shared" si="35"/>
        <v>0.9997397867689736</v>
      </c>
      <c r="H1021" s="198"/>
    </row>
    <row r="1022" spans="1:8" ht="12.75" customHeight="1">
      <c r="A1022" s="196">
        <v>19</v>
      </c>
      <c r="B1022" s="212" t="s">
        <v>238</v>
      </c>
      <c r="C1022" s="193">
        <v>1214.5</v>
      </c>
      <c r="D1022" s="193">
        <v>140.98243245259553</v>
      </c>
      <c r="E1022" s="193">
        <v>1073.5497570539158</v>
      </c>
      <c r="F1022" s="193">
        <f t="shared" si="34"/>
        <v>1214.5321895065113</v>
      </c>
      <c r="G1022" s="205">
        <f t="shared" si="35"/>
        <v>1.0000265043281278</v>
      </c>
      <c r="H1022" s="198"/>
    </row>
    <row r="1023" spans="1:8" ht="12.75" customHeight="1">
      <c r="A1023" s="196">
        <v>20</v>
      </c>
      <c r="B1023" s="212" t="s">
        <v>239</v>
      </c>
      <c r="C1023" s="193">
        <v>810.6</v>
      </c>
      <c r="D1023" s="193">
        <v>94.09731865159952</v>
      </c>
      <c r="E1023" s="193">
        <v>716.5456140660162</v>
      </c>
      <c r="F1023" s="193">
        <f t="shared" si="34"/>
        <v>810.6429327176157</v>
      </c>
      <c r="G1023" s="205">
        <f t="shared" si="35"/>
        <v>1.0000529641223979</v>
      </c>
      <c r="H1023" s="198"/>
    </row>
    <row r="1024" spans="1:8" ht="12.75" customHeight="1">
      <c r="A1024" s="196">
        <v>21</v>
      </c>
      <c r="B1024" s="212" t="s">
        <v>240</v>
      </c>
      <c r="C1024" s="193">
        <v>849</v>
      </c>
      <c r="D1024" s="193">
        <v>98.54591075943017</v>
      </c>
      <c r="E1024" s="193">
        <v>750.42044286503</v>
      </c>
      <c r="F1024" s="193">
        <f t="shared" si="34"/>
        <v>848.9663536244602</v>
      </c>
      <c r="G1024" s="205">
        <f t="shared" si="35"/>
        <v>0.9999603694045468</v>
      </c>
      <c r="H1024" s="198"/>
    </row>
    <row r="1025" spans="1:8" ht="12.75" customHeight="1">
      <c r="A1025" s="196">
        <v>22</v>
      </c>
      <c r="B1025" s="212" t="s">
        <v>241</v>
      </c>
      <c r="C1025" s="193">
        <v>1128.4</v>
      </c>
      <c r="D1025" s="193">
        <v>130.98565381283925</v>
      </c>
      <c r="E1025" s="193">
        <v>997.4430049781814</v>
      </c>
      <c r="F1025" s="193">
        <f t="shared" si="34"/>
        <v>1128.4286587910206</v>
      </c>
      <c r="G1025" s="205">
        <f t="shared" si="35"/>
        <v>1.000025397723343</v>
      </c>
      <c r="H1025" s="198"/>
    </row>
    <row r="1026" spans="1:8" ht="12.75" customHeight="1">
      <c r="A1026" s="196">
        <v>23</v>
      </c>
      <c r="B1026" s="212" t="s">
        <v>242</v>
      </c>
      <c r="C1026" s="193">
        <v>951.9000000000001</v>
      </c>
      <c r="D1026" s="193">
        <v>110.49750389464972</v>
      </c>
      <c r="E1026" s="193">
        <v>841.420301526184</v>
      </c>
      <c r="F1026" s="193">
        <f t="shared" si="34"/>
        <v>951.9178054208337</v>
      </c>
      <c r="G1026" s="205">
        <f t="shared" si="35"/>
        <v>1.0000187051379699</v>
      </c>
      <c r="H1026" s="198"/>
    </row>
    <row r="1027" spans="1:8" ht="12.75" customHeight="1">
      <c r="A1027" s="196">
        <v>24</v>
      </c>
      <c r="B1027" s="212" t="s">
        <v>243</v>
      </c>
      <c r="C1027" s="193">
        <v>804.4000000000001</v>
      </c>
      <c r="D1027" s="193">
        <v>93.373141819605</v>
      </c>
      <c r="E1027" s="193">
        <v>711.008471171376</v>
      </c>
      <c r="F1027" s="193">
        <f t="shared" si="34"/>
        <v>804.381612990981</v>
      </c>
      <c r="G1027" s="205">
        <f t="shared" si="35"/>
        <v>0.9999771419579574</v>
      </c>
      <c r="H1027" s="198"/>
    </row>
    <row r="1028" spans="1:8" ht="12.75" customHeight="1">
      <c r="A1028" s="196">
        <v>25</v>
      </c>
      <c r="B1028" s="212" t="s">
        <v>244</v>
      </c>
      <c r="C1028" s="193">
        <v>616.9000000000001</v>
      </c>
      <c r="D1028" s="193">
        <v>71.6070617931077</v>
      </c>
      <c r="E1028" s="193">
        <v>545.2668704206818</v>
      </c>
      <c r="F1028" s="193">
        <f t="shared" si="34"/>
        <v>616.8739322137895</v>
      </c>
      <c r="G1028" s="205">
        <f t="shared" si="35"/>
        <v>0.9999577439030466</v>
      </c>
      <c r="H1028" s="198"/>
    </row>
    <row r="1029" spans="1:8" ht="12.75" customHeight="1">
      <c r="A1029" s="196">
        <v>26</v>
      </c>
      <c r="B1029" s="212" t="s">
        <v>245</v>
      </c>
      <c r="C1029" s="193">
        <v>648.4000000000001</v>
      </c>
      <c r="D1029" s="193">
        <v>75.26543840042999</v>
      </c>
      <c r="E1029" s="193">
        <v>573.1452767760532</v>
      </c>
      <c r="F1029" s="193">
        <f t="shared" si="34"/>
        <v>648.4107151764831</v>
      </c>
      <c r="G1029" s="205">
        <f t="shared" si="35"/>
        <v>1.0000165255652114</v>
      </c>
      <c r="H1029" s="198"/>
    </row>
    <row r="1030" spans="1:8" ht="12.75" customHeight="1">
      <c r="A1030" s="196">
        <v>27</v>
      </c>
      <c r="B1030" s="212" t="s">
        <v>246</v>
      </c>
      <c r="C1030" s="193">
        <v>763.8000000000001</v>
      </c>
      <c r="D1030" s="193">
        <v>88.66246323302678</v>
      </c>
      <c r="E1030" s="193">
        <v>675.1359039462156</v>
      </c>
      <c r="F1030" s="193">
        <f t="shared" si="34"/>
        <v>763.7983671792424</v>
      </c>
      <c r="G1030" s="205">
        <f t="shared" si="35"/>
        <v>0.9999978622404325</v>
      </c>
      <c r="H1030" s="198"/>
    </row>
    <row r="1031" spans="1:8" ht="12.75" customHeight="1">
      <c r="A1031" s="196">
        <v>28</v>
      </c>
      <c r="B1031" s="212" t="s">
        <v>247</v>
      </c>
      <c r="C1031" s="193">
        <v>620.6</v>
      </c>
      <c r="D1031" s="193">
        <v>72.03269379665898</v>
      </c>
      <c r="E1031" s="193">
        <v>548.5332728919368</v>
      </c>
      <c r="F1031" s="193">
        <f t="shared" si="34"/>
        <v>620.5659666885958</v>
      </c>
      <c r="G1031" s="205">
        <f t="shared" si="35"/>
        <v>0.9999451606326069</v>
      </c>
      <c r="H1031" s="198"/>
    </row>
    <row r="1032" spans="1:8" ht="12.75" customHeight="1">
      <c r="A1032" s="196">
        <v>29</v>
      </c>
      <c r="B1032" s="212" t="s">
        <v>248</v>
      </c>
      <c r="C1032" s="193">
        <v>679.1</v>
      </c>
      <c r="D1032" s="193">
        <v>78.83318618233997</v>
      </c>
      <c r="E1032" s="193">
        <v>600.3010230807934</v>
      </c>
      <c r="F1032" s="193">
        <f t="shared" si="34"/>
        <v>679.1342092631334</v>
      </c>
      <c r="G1032" s="205">
        <f t="shared" si="35"/>
        <v>1.0000503744119178</v>
      </c>
      <c r="H1032" s="198"/>
    </row>
    <row r="1033" spans="1:8" ht="12.75" customHeight="1">
      <c r="A1033" s="196">
        <v>30</v>
      </c>
      <c r="B1033" s="212" t="s">
        <v>249</v>
      </c>
      <c r="C1033" s="193">
        <v>519.9</v>
      </c>
      <c r="D1033" s="193">
        <v>60.347143204452735</v>
      </c>
      <c r="E1033" s="193">
        <v>459.5343598221327</v>
      </c>
      <c r="F1033" s="193">
        <f t="shared" si="34"/>
        <v>519.8815030265855</v>
      </c>
      <c r="G1033" s="205">
        <f t="shared" si="35"/>
        <v>0.9999644220553674</v>
      </c>
      <c r="H1033" s="198"/>
    </row>
    <row r="1034" spans="1:8" ht="12.75" customHeight="1">
      <c r="A1034" s="196">
        <v>31</v>
      </c>
      <c r="B1034" s="212" t="s">
        <v>250</v>
      </c>
      <c r="C1034" s="193">
        <v>203.3</v>
      </c>
      <c r="D1034" s="193">
        <v>23.604641441995845</v>
      </c>
      <c r="E1034" s="193">
        <v>179.7289768989225</v>
      </c>
      <c r="F1034" s="193">
        <f t="shared" si="34"/>
        <v>203.33361834091835</v>
      </c>
      <c r="G1034" s="205">
        <f t="shared" si="35"/>
        <v>1.0001653632116003</v>
      </c>
      <c r="H1034" s="198"/>
    </row>
    <row r="1035" spans="1:8" ht="12.75" customHeight="1">
      <c r="A1035" s="196">
        <v>32</v>
      </c>
      <c r="B1035" s="212" t="s">
        <v>251</v>
      </c>
      <c r="C1035" s="193">
        <v>249.9</v>
      </c>
      <c r="D1035" s="193">
        <v>29.046555217796246</v>
      </c>
      <c r="E1035" s="193">
        <v>220.90096383872174</v>
      </c>
      <c r="F1035" s="193">
        <f t="shared" si="34"/>
        <v>249.947519056518</v>
      </c>
      <c r="G1035" s="205">
        <f t="shared" si="35"/>
        <v>1.0001901522869867</v>
      </c>
      <c r="H1035" s="198"/>
    </row>
    <row r="1036" spans="1:8" ht="12.75" customHeight="1">
      <c r="A1036" s="196">
        <v>33</v>
      </c>
      <c r="B1036" s="212" t="s">
        <v>252</v>
      </c>
      <c r="C1036" s="193">
        <v>514.6</v>
      </c>
      <c r="D1036" s="193">
        <v>59.7392194524229</v>
      </c>
      <c r="E1036" s="193">
        <v>454.90294736468394</v>
      </c>
      <c r="F1036" s="193">
        <f t="shared" si="34"/>
        <v>514.6421668171068</v>
      </c>
      <c r="G1036" s="205">
        <f t="shared" si="35"/>
        <v>1.0000819409582333</v>
      </c>
      <c r="H1036" s="198"/>
    </row>
    <row r="1037" spans="1:8" ht="12.75" customHeight="1">
      <c r="A1037" s="196">
        <v>34</v>
      </c>
      <c r="B1037" s="212" t="s">
        <v>253</v>
      </c>
      <c r="C1037" s="193">
        <v>387.3</v>
      </c>
      <c r="D1037" s="193">
        <v>44.96280159096273</v>
      </c>
      <c r="E1037" s="193">
        <v>342.3808312345152</v>
      </c>
      <c r="F1037" s="193">
        <f t="shared" si="34"/>
        <v>387.3436328254779</v>
      </c>
      <c r="G1037" s="205">
        <f t="shared" si="35"/>
        <v>1.0001126589865168</v>
      </c>
      <c r="H1037" s="198"/>
    </row>
    <row r="1038" spans="1:8" ht="12.75" customHeight="1">
      <c r="A1038" s="196">
        <v>35</v>
      </c>
      <c r="B1038" s="212" t="s">
        <v>254</v>
      </c>
      <c r="C1038" s="193">
        <v>582.8000000000001</v>
      </c>
      <c r="D1038" s="193">
        <v>67.65701838821973</v>
      </c>
      <c r="E1038" s="193">
        <v>515.2044480874004</v>
      </c>
      <c r="F1038" s="193">
        <f t="shared" si="34"/>
        <v>582.8614664756201</v>
      </c>
      <c r="G1038" s="205">
        <f t="shared" si="35"/>
        <v>1.0001054675285175</v>
      </c>
      <c r="H1038" s="198"/>
    </row>
    <row r="1039" spans="1:7" ht="12.75" customHeight="1">
      <c r="A1039" s="196">
        <v>36</v>
      </c>
      <c r="B1039" s="212" t="s">
        <v>255</v>
      </c>
      <c r="C1039" s="193">
        <v>416.70000000000005</v>
      </c>
      <c r="D1039" s="193">
        <v>48.37388187894654</v>
      </c>
      <c r="E1039" s="193">
        <v>368.35463793962197</v>
      </c>
      <c r="F1039" s="193">
        <f t="shared" si="34"/>
        <v>416.7285198185685</v>
      </c>
      <c r="G1039" s="205">
        <f t="shared" si="35"/>
        <v>1.0000684420891972</v>
      </c>
    </row>
    <row r="1040" spans="1:10" ht="12.75" customHeight="1">
      <c r="A1040" s="196">
        <v>37</v>
      </c>
      <c r="B1040" s="212" t="s">
        <v>256</v>
      </c>
      <c r="C1040" s="193">
        <v>618.3000000000001</v>
      </c>
      <c r="D1040" s="193">
        <v>71.78935354158628</v>
      </c>
      <c r="E1040" s="193">
        <v>546.6318804068757</v>
      </c>
      <c r="F1040" s="193">
        <f t="shared" si="34"/>
        <v>618.4212339484619</v>
      </c>
      <c r="G1040" s="205">
        <f t="shared" si="35"/>
        <v>1.0001960762549924</v>
      </c>
      <c r="H1040" s="10" t="s">
        <v>12</v>
      </c>
      <c r="J1040" s="10" t="s">
        <v>12</v>
      </c>
    </row>
    <row r="1041" spans="1:7" ht="12.75" customHeight="1">
      <c r="A1041" s="196">
        <v>38</v>
      </c>
      <c r="B1041" s="212" t="s">
        <v>257</v>
      </c>
      <c r="C1041" s="193">
        <v>553.1</v>
      </c>
      <c r="D1041" s="193">
        <v>64.19864565539689</v>
      </c>
      <c r="E1041" s="193">
        <v>488.86770777437636</v>
      </c>
      <c r="F1041" s="193">
        <f t="shared" si="34"/>
        <v>553.0663534297732</v>
      </c>
      <c r="G1041" s="205">
        <f t="shared" si="35"/>
        <v>0.999939167293027</v>
      </c>
    </row>
    <row r="1042" spans="1:7" ht="15" customHeight="1">
      <c r="A1042" s="34"/>
      <c r="B1042" s="1" t="s">
        <v>27</v>
      </c>
      <c r="C1042" s="165">
        <v>24531.600000000002</v>
      </c>
      <c r="D1042" s="165">
        <v>2847.6299999999997</v>
      </c>
      <c r="E1042" s="165">
        <v>21683.9726326667</v>
      </c>
      <c r="F1042" s="165">
        <f>D1042+E1042</f>
        <v>24531.6026326667</v>
      </c>
      <c r="G1042" s="39">
        <f>F1042/C1042</f>
        <v>1.000000107317366</v>
      </c>
    </row>
    <row r="1043" spans="1:7" ht="13.5" customHeight="1">
      <c r="A1043" s="72"/>
      <c r="B1043" s="73"/>
      <c r="C1043" s="74"/>
      <c r="D1043" s="74"/>
      <c r="E1043" s="75"/>
      <c r="F1043" s="76"/>
      <c r="G1043" s="77"/>
    </row>
    <row r="1044" spans="1:7" ht="13.5" customHeight="1">
      <c r="A1044" s="47" t="s">
        <v>75</v>
      </c>
      <c r="B1044" s="101"/>
      <c r="C1044" s="101"/>
      <c r="D1044" s="101"/>
      <c r="E1044" s="102"/>
      <c r="F1044" s="102"/>
      <c r="G1044" s="102"/>
    </row>
    <row r="1045" spans="1:7" ht="13.5" customHeight="1">
      <c r="A1045" s="47" t="s">
        <v>192</v>
      </c>
      <c r="B1045" s="101"/>
      <c r="C1045" s="101"/>
      <c r="D1045" s="101"/>
      <c r="E1045" s="102"/>
      <c r="F1045" s="102"/>
      <c r="G1045" s="102"/>
    </row>
    <row r="1046" spans="1:7" ht="57">
      <c r="A1046" s="16" t="s">
        <v>37</v>
      </c>
      <c r="B1046" s="16" t="s">
        <v>38</v>
      </c>
      <c r="C1046" s="16" t="s">
        <v>198</v>
      </c>
      <c r="D1046" s="16" t="s">
        <v>76</v>
      </c>
      <c r="E1046" s="16" t="s">
        <v>77</v>
      </c>
      <c r="F1046" s="16" t="s">
        <v>78</v>
      </c>
      <c r="G1046" s="104"/>
    </row>
    <row r="1047" spans="1:7" ht="15">
      <c r="A1047" s="103">
        <v>1</v>
      </c>
      <c r="B1047" s="103">
        <v>2</v>
      </c>
      <c r="C1047" s="103">
        <v>3</v>
      </c>
      <c r="D1047" s="103">
        <v>4</v>
      </c>
      <c r="E1047" s="103">
        <v>5</v>
      </c>
      <c r="F1047" s="103">
        <v>6</v>
      </c>
      <c r="G1047" s="104"/>
    </row>
    <row r="1048" spans="1:12" ht="12.75" customHeight="1">
      <c r="A1048" s="18">
        <v>1</v>
      </c>
      <c r="B1048" s="212" t="s">
        <v>220</v>
      </c>
      <c r="C1048" s="193">
        <v>1027.1000000000001</v>
      </c>
      <c r="D1048" s="193">
        <v>1027.1252744351414</v>
      </c>
      <c r="E1048" s="193">
        <v>857.6824405566925</v>
      </c>
      <c r="F1048" s="222">
        <f>E1048/C1048</f>
        <v>0.8350525173368635</v>
      </c>
      <c r="G1048" s="31"/>
      <c r="J1048" s="284">
        <f>D1048-E1048</f>
        <v>169.44283387844882</v>
      </c>
      <c r="K1048" s="10">
        <v>169.44283387844888</v>
      </c>
      <c r="L1048" s="284">
        <f>J1048-K1048</f>
        <v>0</v>
      </c>
    </row>
    <row r="1049" spans="1:12" ht="12.75" customHeight="1">
      <c r="A1049" s="18">
        <v>2</v>
      </c>
      <c r="B1049" s="212" t="s">
        <v>221</v>
      </c>
      <c r="C1049" s="193">
        <v>637.2</v>
      </c>
      <c r="D1049" s="193">
        <v>637.2123563578351</v>
      </c>
      <c r="E1049" s="193">
        <v>532.0746885094295</v>
      </c>
      <c r="F1049" s="222">
        <f aca="true" t="shared" si="36" ref="F1049:F1086">E1049/C1049</f>
        <v>0.8350199129149866</v>
      </c>
      <c r="G1049" s="31"/>
      <c r="J1049" s="284">
        <f aca="true" t="shared" si="37" ref="J1049:J1086">D1049-E1049</f>
        <v>105.13766784840561</v>
      </c>
      <c r="K1049" s="10">
        <v>105.13766784840558</v>
      </c>
      <c r="L1049" s="284">
        <f aca="true" t="shared" si="38" ref="L1049:L1086">J1049-K1049</f>
        <v>0</v>
      </c>
    </row>
    <row r="1050" spans="1:12" ht="12.75" customHeight="1">
      <c r="A1050" s="18">
        <v>3</v>
      </c>
      <c r="B1050" s="212" t="s">
        <v>222</v>
      </c>
      <c r="C1050" s="193">
        <v>595.5</v>
      </c>
      <c r="D1050" s="193">
        <v>595.4991980936495</v>
      </c>
      <c r="E1050" s="193">
        <v>497.2536479257575</v>
      </c>
      <c r="F1050" s="222">
        <f t="shared" si="36"/>
        <v>0.8350187202783501</v>
      </c>
      <c r="G1050" s="31"/>
      <c r="J1050" s="284">
        <f t="shared" si="37"/>
        <v>98.24555016789202</v>
      </c>
      <c r="K1050" s="10">
        <v>98.24555016789199</v>
      </c>
      <c r="L1050" s="284">
        <f t="shared" si="38"/>
        <v>0</v>
      </c>
    </row>
    <row r="1051" spans="1:12" ht="12.75" customHeight="1">
      <c r="A1051" s="18">
        <v>4</v>
      </c>
      <c r="B1051" s="212" t="s">
        <v>223</v>
      </c>
      <c r="C1051" s="193">
        <v>413.3</v>
      </c>
      <c r="D1051" s="193">
        <v>413.23085352593665</v>
      </c>
      <c r="E1051" s="193">
        <v>345.07766073305436</v>
      </c>
      <c r="F1051" s="222">
        <f t="shared" si="36"/>
        <v>0.834932641502672</v>
      </c>
      <c r="G1051" s="31"/>
      <c r="J1051" s="284">
        <f t="shared" si="37"/>
        <v>68.1531927928823</v>
      </c>
      <c r="K1051" s="10">
        <v>68.15319279288232</v>
      </c>
      <c r="L1051" s="284">
        <f t="shared" si="38"/>
        <v>0</v>
      </c>
    </row>
    <row r="1052" spans="1:12" ht="12.75" customHeight="1">
      <c r="A1052" s="18">
        <v>5</v>
      </c>
      <c r="B1052" s="212" t="s">
        <v>224</v>
      </c>
      <c r="C1052" s="193">
        <v>706.4000000000001</v>
      </c>
      <c r="D1052" s="193">
        <v>706.3600370571517</v>
      </c>
      <c r="E1052" s="193">
        <v>589.8592273259123</v>
      </c>
      <c r="F1052" s="222">
        <f t="shared" si="36"/>
        <v>0.8350215562371351</v>
      </c>
      <c r="G1052" s="31"/>
      <c r="J1052" s="284">
        <f t="shared" si="37"/>
        <v>116.50080973123931</v>
      </c>
      <c r="K1052" s="10">
        <v>116.5008097312394</v>
      </c>
      <c r="L1052" s="284">
        <f t="shared" si="38"/>
        <v>0</v>
      </c>
    </row>
    <row r="1053" spans="1:12" ht="12.75" customHeight="1">
      <c r="A1053" s="18">
        <v>6</v>
      </c>
      <c r="B1053" s="212" t="s">
        <v>225</v>
      </c>
      <c r="C1053" s="193">
        <v>439.1</v>
      </c>
      <c r="D1053" s="193">
        <v>439.1252374558646</v>
      </c>
      <c r="E1053" s="193">
        <v>366.6942828382655</v>
      </c>
      <c r="F1053" s="222">
        <f t="shared" si="36"/>
        <v>0.8351042651748246</v>
      </c>
      <c r="G1053" s="31"/>
      <c r="J1053" s="284">
        <f t="shared" si="37"/>
        <v>72.43095461759907</v>
      </c>
      <c r="K1053" s="10">
        <v>72.43095461759911</v>
      </c>
      <c r="L1053" s="284">
        <f t="shared" si="38"/>
        <v>0</v>
      </c>
    </row>
    <row r="1054" spans="1:12" ht="12.75" customHeight="1">
      <c r="A1054" s="18">
        <v>7</v>
      </c>
      <c r="B1054" s="212" t="s">
        <v>226</v>
      </c>
      <c r="C1054" s="193">
        <v>1109.4</v>
      </c>
      <c r="D1054" s="193">
        <v>1109.4216785110657</v>
      </c>
      <c r="E1054" s="193">
        <v>926.392513033448</v>
      </c>
      <c r="F1054" s="222">
        <f t="shared" si="36"/>
        <v>0.8350392221321867</v>
      </c>
      <c r="G1054" s="31"/>
      <c r="J1054" s="284">
        <f t="shared" si="37"/>
        <v>183.02916547761765</v>
      </c>
      <c r="K1054" s="10">
        <v>183.0291654776177</v>
      </c>
      <c r="L1054" s="284">
        <f t="shared" si="38"/>
        <v>0</v>
      </c>
    </row>
    <row r="1055" spans="1:12" ht="12.75" customHeight="1">
      <c r="A1055" s="18">
        <v>8</v>
      </c>
      <c r="B1055" s="212" t="s">
        <v>227</v>
      </c>
      <c r="C1055" s="193">
        <v>258.1</v>
      </c>
      <c r="D1055" s="193">
        <v>258.0947342758896</v>
      </c>
      <c r="E1055" s="193">
        <v>215.55257815271662</v>
      </c>
      <c r="F1055" s="222">
        <f t="shared" si="36"/>
        <v>0.8351514070233111</v>
      </c>
      <c r="G1055" s="31"/>
      <c r="J1055" s="284">
        <f t="shared" si="37"/>
        <v>42.54215612317299</v>
      </c>
      <c r="K1055" s="10">
        <v>42.542156123173</v>
      </c>
      <c r="L1055" s="284">
        <f t="shared" si="38"/>
        <v>0</v>
      </c>
    </row>
    <row r="1056" spans="1:12" ht="12.75" customHeight="1">
      <c r="A1056" s="18">
        <v>9</v>
      </c>
      <c r="B1056" s="212" t="s">
        <v>228</v>
      </c>
      <c r="C1056" s="193">
        <v>240.8</v>
      </c>
      <c r="D1056" s="193">
        <v>240.72865820695952</v>
      </c>
      <c r="E1056" s="193">
        <v>201.05530654031298</v>
      </c>
      <c r="F1056" s="222">
        <f t="shared" si="36"/>
        <v>0.8349472862969808</v>
      </c>
      <c r="G1056" s="31"/>
      <c r="J1056" s="284">
        <f t="shared" si="37"/>
        <v>39.67335166664654</v>
      </c>
      <c r="K1056" s="10">
        <v>39.67335166664655</v>
      </c>
      <c r="L1056" s="284">
        <f t="shared" si="38"/>
        <v>0</v>
      </c>
    </row>
    <row r="1057" spans="1:12" ht="12.75" customHeight="1">
      <c r="A1057" s="18">
        <v>10</v>
      </c>
      <c r="B1057" s="212" t="s">
        <v>229</v>
      </c>
      <c r="C1057" s="193">
        <v>471.5</v>
      </c>
      <c r="D1057" s="193">
        <v>471.4896357535398</v>
      </c>
      <c r="E1057" s="193">
        <v>393.7225348653301</v>
      </c>
      <c r="F1057" s="222">
        <f t="shared" si="36"/>
        <v>0.8350424917610394</v>
      </c>
      <c r="G1057" s="31"/>
      <c r="J1057" s="284">
        <f t="shared" si="37"/>
        <v>77.76710088820971</v>
      </c>
      <c r="K1057" s="10">
        <v>77.76710088820971</v>
      </c>
      <c r="L1057" s="284">
        <f t="shared" si="38"/>
        <v>0</v>
      </c>
    </row>
    <row r="1058" spans="1:12" ht="12.75" customHeight="1">
      <c r="A1058" s="18">
        <v>11</v>
      </c>
      <c r="B1058" s="212" t="s">
        <v>230</v>
      </c>
      <c r="C1058" s="193">
        <v>707.1</v>
      </c>
      <c r="D1058" s="193">
        <v>707.0797234568427</v>
      </c>
      <c r="E1058" s="193">
        <v>590.4545169846008</v>
      </c>
      <c r="F1058" s="222">
        <f t="shared" si="36"/>
        <v>0.8350367939253299</v>
      </c>
      <c r="G1058" s="31"/>
      <c r="J1058" s="284">
        <f t="shared" si="37"/>
        <v>116.62520647224187</v>
      </c>
      <c r="K1058" s="10">
        <v>116.62520647224176</v>
      </c>
      <c r="L1058" s="284">
        <f t="shared" si="38"/>
        <v>1.1368683772161603E-13</v>
      </c>
    </row>
    <row r="1059" spans="1:12" ht="12.75" customHeight="1">
      <c r="A1059" s="18">
        <v>12</v>
      </c>
      <c r="B1059" s="212" t="s">
        <v>231</v>
      </c>
      <c r="C1059" s="193">
        <v>936</v>
      </c>
      <c r="D1059" s="193">
        <v>935.9911021512851</v>
      </c>
      <c r="E1059" s="193">
        <v>781.594446960341</v>
      </c>
      <c r="F1059" s="222">
        <f t="shared" si="36"/>
        <v>0.8350368023080565</v>
      </c>
      <c r="G1059" s="31"/>
      <c r="J1059" s="284">
        <f t="shared" si="37"/>
        <v>154.3966551909441</v>
      </c>
      <c r="K1059" s="10">
        <v>154.39665519094416</v>
      </c>
      <c r="L1059" s="284">
        <f t="shared" si="38"/>
        <v>0</v>
      </c>
    </row>
    <row r="1060" spans="1:12" ht="12.75" customHeight="1">
      <c r="A1060" s="18">
        <v>13</v>
      </c>
      <c r="B1060" s="212" t="s">
        <v>232</v>
      </c>
      <c r="C1060" s="193">
        <v>699.6</v>
      </c>
      <c r="D1060" s="193">
        <v>699.5805623424699</v>
      </c>
      <c r="E1060" s="193">
        <v>584.1890267772703</v>
      </c>
      <c r="F1060" s="222">
        <f t="shared" si="36"/>
        <v>0.8350329142042171</v>
      </c>
      <c r="G1060" s="31"/>
      <c r="J1060" s="284">
        <f t="shared" si="37"/>
        <v>115.39153556519955</v>
      </c>
      <c r="K1060" s="10">
        <v>115.39153556519955</v>
      </c>
      <c r="L1060" s="284">
        <f t="shared" si="38"/>
        <v>0</v>
      </c>
    </row>
    <row r="1061" spans="1:12" ht="12.75" customHeight="1">
      <c r="A1061" s="18">
        <v>14</v>
      </c>
      <c r="B1061" s="212" t="s">
        <v>233</v>
      </c>
      <c r="C1061" s="193">
        <v>579.3000000000001</v>
      </c>
      <c r="D1061" s="193">
        <v>579.2630344771665</v>
      </c>
      <c r="E1061" s="193">
        <v>483.68838500394236</v>
      </c>
      <c r="F1061" s="222">
        <f t="shared" si="36"/>
        <v>0.8349531935162132</v>
      </c>
      <c r="G1061" s="31"/>
      <c r="J1061" s="284">
        <f t="shared" si="37"/>
        <v>95.5746494732241</v>
      </c>
      <c r="K1061" s="10">
        <v>95.57464947322401</v>
      </c>
      <c r="L1061" s="284">
        <f t="shared" si="38"/>
        <v>0</v>
      </c>
    </row>
    <row r="1062" spans="1:12" ht="12.75" customHeight="1">
      <c r="A1062" s="18">
        <v>15</v>
      </c>
      <c r="B1062" s="212" t="s">
        <v>234</v>
      </c>
      <c r="C1062" s="193">
        <v>992.8000000000001</v>
      </c>
      <c r="D1062" s="193">
        <v>992.8105115795069</v>
      </c>
      <c r="E1062" s="193">
        <v>829.0487417752397</v>
      </c>
      <c r="F1062" s="222">
        <f t="shared" si="36"/>
        <v>0.8350611822877112</v>
      </c>
      <c r="G1062" s="31"/>
      <c r="J1062" s="284">
        <f t="shared" si="37"/>
        <v>163.76176980426715</v>
      </c>
      <c r="K1062" s="10">
        <v>163.76176980426715</v>
      </c>
      <c r="L1062" s="284">
        <f t="shared" si="38"/>
        <v>0</v>
      </c>
    </row>
    <row r="1063" spans="1:12" ht="12.75" customHeight="1">
      <c r="A1063" s="18">
        <v>16</v>
      </c>
      <c r="B1063" s="212" t="s">
        <v>235</v>
      </c>
      <c r="C1063" s="193">
        <v>752.3000000000001</v>
      </c>
      <c r="D1063" s="193">
        <v>752.2833847841907</v>
      </c>
      <c r="E1063" s="193">
        <v>628.1497320451494</v>
      </c>
      <c r="F1063" s="222">
        <f t="shared" si="36"/>
        <v>0.8349723940517737</v>
      </c>
      <c r="G1063" s="31"/>
      <c r="J1063" s="284">
        <f t="shared" si="37"/>
        <v>124.13365273904128</v>
      </c>
      <c r="K1063" s="10">
        <v>124.13365273904122</v>
      </c>
      <c r="L1063" s="284">
        <f t="shared" si="38"/>
        <v>0</v>
      </c>
    </row>
    <row r="1064" spans="1:12" ht="12.75" customHeight="1">
      <c r="A1064" s="18">
        <v>17</v>
      </c>
      <c r="B1064" s="212" t="s">
        <v>236</v>
      </c>
      <c r="C1064" s="193">
        <v>168.5</v>
      </c>
      <c r="D1064" s="193">
        <v>168.5007004972364</v>
      </c>
      <c r="E1064" s="193">
        <v>140.7333122788534</v>
      </c>
      <c r="F1064" s="222">
        <f t="shared" si="36"/>
        <v>0.8352125357795454</v>
      </c>
      <c r="G1064" s="31"/>
      <c r="J1064" s="284">
        <f t="shared" si="37"/>
        <v>27.76738821838302</v>
      </c>
      <c r="K1064" s="10">
        <v>27.767388218383026</v>
      </c>
      <c r="L1064" s="284">
        <f t="shared" si="38"/>
        <v>0</v>
      </c>
    </row>
    <row r="1065" spans="1:12" ht="12.75" customHeight="1">
      <c r="A1065" s="18">
        <v>18</v>
      </c>
      <c r="B1065" s="212" t="s">
        <v>237</v>
      </c>
      <c r="C1065" s="193">
        <v>664.1</v>
      </c>
      <c r="D1065" s="193">
        <v>663.9271923932754</v>
      </c>
      <c r="E1065" s="193">
        <v>554.3647486784405</v>
      </c>
      <c r="F1065" s="222">
        <f t="shared" si="36"/>
        <v>0.8347609526854999</v>
      </c>
      <c r="G1065" s="31"/>
      <c r="J1065" s="284">
        <f t="shared" si="37"/>
        <v>109.5624437148349</v>
      </c>
      <c r="K1065" s="10">
        <v>109.56244371483496</v>
      </c>
      <c r="L1065" s="284">
        <f t="shared" si="38"/>
        <v>0</v>
      </c>
    </row>
    <row r="1066" spans="1:12" ht="12.75" customHeight="1">
      <c r="A1066" s="18">
        <v>19</v>
      </c>
      <c r="B1066" s="212" t="s">
        <v>238</v>
      </c>
      <c r="C1066" s="193">
        <v>1214.5</v>
      </c>
      <c r="D1066" s="193">
        <v>1214.5321895065113</v>
      </c>
      <c r="E1066" s="193">
        <v>1014.1817521704379</v>
      </c>
      <c r="F1066" s="222">
        <f t="shared" si="36"/>
        <v>0.8350611380571741</v>
      </c>
      <c r="G1066" s="31"/>
      <c r="J1066" s="284">
        <f t="shared" si="37"/>
        <v>200.35043733607336</v>
      </c>
      <c r="K1066" s="10">
        <v>200.3504373360733</v>
      </c>
      <c r="L1066" s="284">
        <f t="shared" si="38"/>
        <v>0</v>
      </c>
    </row>
    <row r="1067" spans="1:12" ht="12.75" customHeight="1">
      <c r="A1067" s="18">
        <v>20</v>
      </c>
      <c r="B1067" s="212" t="s">
        <v>239</v>
      </c>
      <c r="C1067" s="193">
        <v>810.6</v>
      </c>
      <c r="D1067" s="193">
        <v>810.6429327176157</v>
      </c>
      <c r="E1067" s="193">
        <v>676.8727545825366</v>
      </c>
      <c r="F1067" s="222">
        <f t="shared" si="36"/>
        <v>0.8350268376295787</v>
      </c>
      <c r="G1067" s="31"/>
      <c r="J1067" s="284">
        <f t="shared" si="37"/>
        <v>133.77017813507916</v>
      </c>
      <c r="K1067" s="10">
        <v>133.77017813507916</v>
      </c>
      <c r="L1067" s="284">
        <f t="shared" si="38"/>
        <v>0</v>
      </c>
    </row>
    <row r="1068" spans="1:12" ht="12.75" customHeight="1">
      <c r="A1068" s="18">
        <v>21</v>
      </c>
      <c r="B1068" s="212" t="s">
        <v>240</v>
      </c>
      <c r="C1068" s="193">
        <v>849</v>
      </c>
      <c r="D1068" s="193">
        <v>848.9663536244602</v>
      </c>
      <c r="E1068" s="193">
        <v>708.8977690944432</v>
      </c>
      <c r="F1068" s="222">
        <f t="shared" si="36"/>
        <v>0.8349797044693088</v>
      </c>
      <c r="G1068" s="31"/>
      <c r="J1068" s="284">
        <f t="shared" si="37"/>
        <v>140.068584530017</v>
      </c>
      <c r="K1068" s="10">
        <v>140.06858453001712</v>
      </c>
      <c r="L1068" s="284">
        <f t="shared" si="38"/>
        <v>0</v>
      </c>
    </row>
    <row r="1069" spans="1:12" ht="12.75" customHeight="1">
      <c r="A1069" s="18">
        <v>22</v>
      </c>
      <c r="B1069" s="212" t="s">
        <v>241</v>
      </c>
      <c r="C1069" s="193">
        <v>1128.4</v>
      </c>
      <c r="D1069" s="193">
        <v>1128.4286587910206</v>
      </c>
      <c r="E1069" s="193">
        <v>942.2366607734514</v>
      </c>
      <c r="F1069" s="222">
        <f t="shared" si="36"/>
        <v>0.8350200822168126</v>
      </c>
      <c r="G1069" s="31"/>
      <c r="J1069" s="284">
        <f t="shared" si="37"/>
        <v>186.19199801756918</v>
      </c>
      <c r="K1069" s="10">
        <v>186.19199801756935</v>
      </c>
      <c r="L1069" s="284">
        <f t="shared" si="38"/>
        <v>0</v>
      </c>
    </row>
    <row r="1070" spans="1:12" ht="12.75" customHeight="1">
      <c r="A1070" s="18">
        <v>23</v>
      </c>
      <c r="B1070" s="212" t="s">
        <v>242</v>
      </c>
      <c r="C1070" s="193">
        <v>951.9000000000001</v>
      </c>
      <c r="D1070" s="193">
        <v>951.9178054208337</v>
      </c>
      <c r="E1070" s="193">
        <v>794.9011392553676</v>
      </c>
      <c r="F1070" s="222">
        <f t="shared" si="36"/>
        <v>0.8350679055104187</v>
      </c>
      <c r="G1070" s="31"/>
      <c r="J1070" s="284">
        <f t="shared" si="37"/>
        <v>157.01666616546606</v>
      </c>
      <c r="K1070" s="10">
        <v>157.01666616546595</v>
      </c>
      <c r="L1070" s="284">
        <f t="shared" si="38"/>
        <v>0</v>
      </c>
    </row>
    <row r="1071" spans="1:12" ht="12.75" customHeight="1">
      <c r="A1071" s="18">
        <v>24</v>
      </c>
      <c r="B1071" s="212" t="s">
        <v>243</v>
      </c>
      <c r="C1071" s="193">
        <v>804.4000000000001</v>
      </c>
      <c r="D1071" s="193">
        <v>804.381612990981</v>
      </c>
      <c r="E1071" s="193">
        <v>671.7196952874717</v>
      </c>
      <c r="F1071" s="222">
        <f t="shared" si="36"/>
        <v>0.83505680667264</v>
      </c>
      <c r="G1071" s="31"/>
      <c r="J1071" s="284">
        <f t="shared" si="37"/>
        <v>132.6619177035093</v>
      </c>
      <c r="K1071" s="10">
        <v>132.66191770350932</v>
      </c>
      <c r="L1071" s="284">
        <f t="shared" si="38"/>
        <v>0</v>
      </c>
    </row>
    <row r="1072" spans="1:12" ht="12.75" customHeight="1">
      <c r="A1072" s="18">
        <v>25</v>
      </c>
      <c r="B1072" s="212" t="s">
        <v>244</v>
      </c>
      <c r="C1072" s="193">
        <v>616.9000000000001</v>
      </c>
      <c r="D1072" s="193">
        <v>616.8739322137895</v>
      </c>
      <c r="E1072" s="193">
        <v>515.142235268615</v>
      </c>
      <c r="F1072" s="222">
        <f t="shared" si="36"/>
        <v>0.8350498221245176</v>
      </c>
      <c r="G1072" s="31"/>
      <c r="H1072" s="10" t="s">
        <v>12</v>
      </c>
      <c r="J1072" s="284">
        <f t="shared" si="37"/>
        <v>101.73169694517458</v>
      </c>
      <c r="K1072" s="10">
        <v>101.73169694517463</v>
      </c>
      <c r="L1072" s="284">
        <f t="shared" si="38"/>
        <v>0</v>
      </c>
    </row>
    <row r="1073" spans="1:12" ht="12.75" customHeight="1">
      <c r="A1073" s="18">
        <v>26</v>
      </c>
      <c r="B1073" s="212" t="s">
        <v>245</v>
      </c>
      <c r="C1073" s="193">
        <v>648.4000000000001</v>
      </c>
      <c r="D1073" s="193">
        <v>648.4107151764831</v>
      </c>
      <c r="E1073" s="193">
        <v>541.3947754153138</v>
      </c>
      <c r="F1073" s="222">
        <f t="shared" si="36"/>
        <v>0.8349703507330564</v>
      </c>
      <c r="G1073" s="31"/>
      <c r="J1073" s="284">
        <f t="shared" si="37"/>
        <v>107.0159397611693</v>
      </c>
      <c r="K1073" s="10">
        <v>107.01593976116936</v>
      </c>
      <c r="L1073" s="284">
        <f t="shared" si="38"/>
        <v>0</v>
      </c>
    </row>
    <row r="1074" spans="1:12" ht="12.75" customHeight="1">
      <c r="A1074" s="18">
        <v>27</v>
      </c>
      <c r="B1074" s="212" t="s">
        <v>246</v>
      </c>
      <c r="C1074" s="193">
        <v>763.8000000000001</v>
      </c>
      <c r="D1074" s="193">
        <v>763.7983671792424</v>
      </c>
      <c r="E1074" s="193">
        <v>637.8306633943882</v>
      </c>
      <c r="F1074" s="222">
        <f t="shared" si="36"/>
        <v>0.8350754954103013</v>
      </c>
      <c r="G1074" s="31"/>
      <c r="J1074" s="284">
        <f t="shared" si="37"/>
        <v>125.96770378485417</v>
      </c>
      <c r="K1074" s="10">
        <v>125.96770378485425</v>
      </c>
      <c r="L1074" s="284">
        <f t="shared" si="38"/>
        <v>0</v>
      </c>
    </row>
    <row r="1075" spans="1:12" ht="12.75" customHeight="1">
      <c r="A1075" s="18">
        <v>28</v>
      </c>
      <c r="B1075" s="212" t="s">
        <v>247</v>
      </c>
      <c r="C1075" s="193">
        <v>620.6</v>
      </c>
      <c r="D1075" s="193">
        <v>620.5659666885958</v>
      </c>
      <c r="E1075" s="193">
        <v>518.1727065557144</v>
      </c>
      <c r="F1075" s="222">
        <f t="shared" si="36"/>
        <v>0.8349544095322501</v>
      </c>
      <c r="G1075" s="31"/>
      <c r="J1075" s="284">
        <f t="shared" si="37"/>
        <v>102.39326013288144</v>
      </c>
      <c r="K1075" s="10">
        <v>102.39326013288132</v>
      </c>
      <c r="L1075" s="284">
        <f t="shared" si="38"/>
        <v>1.1368683772161603E-13</v>
      </c>
    </row>
    <row r="1076" spans="1:12" ht="12.75" customHeight="1">
      <c r="A1076" s="18">
        <v>29</v>
      </c>
      <c r="B1076" s="212" t="s">
        <v>248</v>
      </c>
      <c r="C1076" s="193">
        <v>679.1</v>
      </c>
      <c r="D1076" s="193">
        <v>679.1342092631334</v>
      </c>
      <c r="E1076" s="193">
        <v>567.0761513147786</v>
      </c>
      <c r="F1076" s="222">
        <f t="shared" si="36"/>
        <v>0.8350407175891306</v>
      </c>
      <c r="G1076" s="31"/>
      <c r="J1076" s="284">
        <f t="shared" si="37"/>
        <v>112.05805794835476</v>
      </c>
      <c r="K1076" s="10">
        <v>112.05805794835467</v>
      </c>
      <c r="L1076" s="284">
        <f t="shared" si="38"/>
        <v>0</v>
      </c>
    </row>
    <row r="1077" spans="1:12" ht="12.75" customHeight="1">
      <c r="A1077" s="18">
        <v>30</v>
      </c>
      <c r="B1077" s="212" t="s">
        <v>249</v>
      </c>
      <c r="C1077" s="193">
        <v>519.9</v>
      </c>
      <c r="D1077" s="193">
        <v>519.8815030265855</v>
      </c>
      <c r="E1077" s="193">
        <v>434.13562759253267</v>
      </c>
      <c r="F1077" s="222">
        <f t="shared" si="36"/>
        <v>0.835036790906968</v>
      </c>
      <c r="G1077" s="31"/>
      <c r="J1077" s="284">
        <f t="shared" si="37"/>
        <v>85.74587543405283</v>
      </c>
      <c r="K1077" s="10">
        <v>85.74587543405275</v>
      </c>
      <c r="L1077" s="284">
        <f t="shared" si="38"/>
        <v>0</v>
      </c>
    </row>
    <row r="1078" spans="1:12" ht="12.75" customHeight="1">
      <c r="A1078" s="18">
        <v>31</v>
      </c>
      <c r="B1078" s="212" t="s">
        <v>250</v>
      </c>
      <c r="C1078" s="193">
        <v>203.3</v>
      </c>
      <c r="D1078" s="193">
        <v>203.33361834091835</v>
      </c>
      <c r="E1078" s="193">
        <v>169.80600390877203</v>
      </c>
      <c r="F1078" s="222">
        <f t="shared" si="36"/>
        <v>0.8352484206038958</v>
      </c>
      <c r="G1078" s="31"/>
      <c r="J1078" s="284">
        <f t="shared" si="37"/>
        <v>33.52761443214632</v>
      </c>
      <c r="K1078" s="10">
        <v>33.527614432146315</v>
      </c>
      <c r="L1078" s="284">
        <f t="shared" si="38"/>
        <v>0</v>
      </c>
    </row>
    <row r="1079" spans="1:12" ht="12.75" customHeight="1">
      <c r="A1079" s="18">
        <v>32</v>
      </c>
      <c r="B1079" s="212" t="s">
        <v>251</v>
      </c>
      <c r="C1079" s="193">
        <v>249.9</v>
      </c>
      <c r="D1079" s="193">
        <v>249.947519056518</v>
      </c>
      <c r="E1079" s="193">
        <v>208.85490399613053</v>
      </c>
      <c r="F1079" s="222">
        <f t="shared" si="36"/>
        <v>0.8357539175515427</v>
      </c>
      <c r="G1079" s="31"/>
      <c r="J1079" s="284">
        <f t="shared" si="37"/>
        <v>41.09261506038746</v>
      </c>
      <c r="K1079" s="10">
        <v>41.092615060387445</v>
      </c>
      <c r="L1079" s="284">
        <f t="shared" si="38"/>
        <v>0</v>
      </c>
    </row>
    <row r="1080" spans="1:12" ht="12.75" customHeight="1">
      <c r="A1080" s="18">
        <v>33</v>
      </c>
      <c r="B1080" s="212" t="s">
        <v>252</v>
      </c>
      <c r="C1080" s="193">
        <v>514.6</v>
      </c>
      <c r="D1080" s="193">
        <v>514.6421668171068</v>
      </c>
      <c r="E1080" s="193">
        <v>429.734154766379</v>
      </c>
      <c r="F1080" s="222">
        <f t="shared" si="36"/>
        <v>0.8350838607974718</v>
      </c>
      <c r="G1080" s="31"/>
      <c r="J1080" s="284">
        <f t="shared" si="37"/>
        <v>84.90801205072785</v>
      </c>
      <c r="K1080" s="10">
        <v>84.90801205072785</v>
      </c>
      <c r="L1080" s="284">
        <f t="shared" si="38"/>
        <v>0</v>
      </c>
    </row>
    <row r="1081" spans="1:12" ht="12.75" customHeight="1">
      <c r="A1081" s="18">
        <v>34</v>
      </c>
      <c r="B1081" s="212" t="s">
        <v>253</v>
      </c>
      <c r="C1081" s="193">
        <v>387.3</v>
      </c>
      <c r="D1081" s="193">
        <v>387.3436328254779</v>
      </c>
      <c r="E1081" s="193">
        <v>323.4070156341863</v>
      </c>
      <c r="F1081" s="222">
        <f t="shared" si="36"/>
        <v>0.8350297331117642</v>
      </c>
      <c r="G1081" s="31"/>
      <c r="J1081" s="284">
        <f t="shared" si="37"/>
        <v>63.936617191291646</v>
      </c>
      <c r="K1081" s="10">
        <v>63.93661719129166</v>
      </c>
      <c r="L1081" s="284">
        <f t="shared" si="38"/>
        <v>0</v>
      </c>
    </row>
    <row r="1082" spans="1:12" ht="12.75" customHeight="1">
      <c r="A1082" s="18">
        <v>35</v>
      </c>
      <c r="B1082" s="212" t="s">
        <v>254</v>
      </c>
      <c r="C1082" s="193">
        <v>582.8000000000001</v>
      </c>
      <c r="D1082" s="193">
        <v>582.8614664756201</v>
      </c>
      <c r="E1082" s="193">
        <v>486.66483329738486</v>
      </c>
      <c r="F1082" s="222">
        <f t="shared" si="36"/>
        <v>0.8350460420339478</v>
      </c>
      <c r="G1082" s="31"/>
      <c r="J1082" s="284">
        <f t="shared" si="37"/>
        <v>96.19663317823523</v>
      </c>
      <c r="K1082" s="10">
        <v>96.19663317823523</v>
      </c>
      <c r="L1082" s="284">
        <f t="shared" si="38"/>
        <v>0</v>
      </c>
    </row>
    <row r="1083" spans="1:12" ht="12.75" customHeight="1">
      <c r="A1083" s="18">
        <v>36</v>
      </c>
      <c r="B1083" s="212" t="s">
        <v>255</v>
      </c>
      <c r="C1083" s="193">
        <v>416.70000000000005</v>
      </c>
      <c r="D1083" s="193">
        <v>416.7285198185685</v>
      </c>
      <c r="E1083" s="193">
        <v>347.97596062138547</v>
      </c>
      <c r="F1083" s="222">
        <f t="shared" si="36"/>
        <v>0.8350754994513689</v>
      </c>
      <c r="G1083" s="31"/>
      <c r="J1083" s="284">
        <f t="shared" si="37"/>
        <v>68.75255919718302</v>
      </c>
      <c r="K1083" s="10">
        <v>68.75255919718309</v>
      </c>
      <c r="L1083" s="284">
        <f t="shared" si="38"/>
        <v>0</v>
      </c>
    </row>
    <row r="1084" spans="1:12" ht="12.75" customHeight="1">
      <c r="A1084" s="18">
        <v>37</v>
      </c>
      <c r="B1084" s="212" t="s">
        <v>256</v>
      </c>
      <c r="C1084" s="193">
        <v>618.3000000000001</v>
      </c>
      <c r="D1084" s="193">
        <v>618.4212339484619</v>
      </c>
      <c r="E1084" s="193">
        <v>516.4350884025578</v>
      </c>
      <c r="F1084" s="222">
        <f t="shared" si="36"/>
        <v>0.835250021676464</v>
      </c>
      <c r="G1084" s="31"/>
      <c r="J1084" s="284">
        <f t="shared" si="37"/>
        <v>101.98614554590415</v>
      </c>
      <c r="K1084" s="10">
        <v>101.98614554590412</v>
      </c>
      <c r="L1084" s="284">
        <f t="shared" si="38"/>
        <v>0</v>
      </c>
    </row>
    <row r="1085" spans="1:12" ht="12.75" customHeight="1">
      <c r="A1085" s="18">
        <v>38</v>
      </c>
      <c r="B1085" s="212" t="s">
        <v>257</v>
      </c>
      <c r="C1085" s="193">
        <v>553.1</v>
      </c>
      <c r="D1085" s="193">
        <v>553.0663534297732</v>
      </c>
      <c r="E1085" s="193">
        <v>461.8373176833971</v>
      </c>
      <c r="F1085" s="222">
        <f t="shared" si="36"/>
        <v>0.8349978623818425</v>
      </c>
      <c r="G1085" s="31"/>
      <c r="J1085" s="284">
        <f t="shared" si="37"/>
        <v>91.22903574637616</v>
      </c>
      <c r="K1085" s="10">
        <v>91.22903574637616</v>
      </c>
      <c r="L1085" s="284">
        <f t="shared" si="38"/>
        <v>0</v>
      </c>
    </row>
    <row r="1086" spans="1:12" ht="14.25" customHeight="1">
      <c r="A1086" s="34"/>
      <c r="B1086" s="1" t="s">
        <v>27</v>
      </c>
      <c r="C1086" s="165">
        <v>24531.600000000002</v>
      </c>
      <c r="D1086" s="165">
        <v>24531.6026326667</v>
      </c>
      <c r="E1086" s="165">
        <v>20484.865000000005</v>
      </c>
      <c r="F1086" s="175">
        <f t="shared" si="36"/>
        <v>0.835039907710871</v>
      </c>
      <c r="G1086" s="31"/>
      <c r="H1086" s="10" t="s">
        <v>12</v>
      </c>
      <c r="J1086" s="284">
        <f t="shared" si="37"/>
        <v>4046.7376326666963</v>
      </c>
      <c r="K1086" s="10">
        <v>4046.7376326666954</v>
      </c>
      <c r="L1086" s="284">
        <f t="shared" si="38"/>
        <v>0</v>
      </c>
    </row>
    <row r="1087" spans="1:7" ht="13.5" customHeight="1">
      <c r="A1087" s="105"/>
      <c r="B1087" s="3"/>
      <c r="C1087" s="4"/>
      <c r="D1087" s="106"/>
      <c r="E1087" s="107"/>
      <c r="F1087" s="106"/>
      <c r="G1087" s="134"/>
    </row>
    <row r="1088" spans="1:7" ht="13.5" customHeight="1">
      <c r="A1088" s="47" t="s">
        <v>79</v>
      </c>
      <c r="B1088" s="101"/>
      <c r="C1088" s="101"/>
      <c r="D1088" s="101"/>
      <c r="E1088" s="102"/>
      <c r="F1088" s="102"/>
      <c r="G1088" s="102"/>
    </row>
    <row r="1089" spans="1:7" ht="13.5" customHeight="1">
      <c r="A1089" s="47" t="s">
        <v>192</v>
      </c>
      <c r="B1089" s="101"/>
      <c r="C1089" s="101"/>
      <c r="D1089" s="101"/>
      <c r="E1089" s="102"/>
      <c r="F1089" s="102"/>
      <c r="G1089" s="102"/>
    </row>
    <row r="1090" spans="1:7" ht="49.5" customHeight="1">
      <c r="A1090" s="16" t="s">
        <v>37</v>
      </c>
      <c r="B1090" s="16" t="s">
        <v>38</v>
      </c>
      <c r="C1090" s="16" t="s">
        <v>198</v>
      </c>
      <c r="D1090" s="16" t="s">
        <v>76</v>
      </c>
      <c r="E1090" s="16" t="s">
        <v>199</v>
      </c>
      <c r="F1090" s="16" t="s">
        <v>200</v>
      </c>
      <c r="G1090" s="108"/>
    </row>
    <row r="1091" spans="1:7" ht="14.25" customHeight="1">
      <c r="A1091" s="103">
        <v>1</v>
      </c>
      <c r="B1091" s="103">
        <v>2</v>
      </c>
      <c r="C1091" s="103">
        <v>3</v>
      </c>
      <c r="D1091" s="103">
        <v>4</v>
      </c>
      <c r="E1091" s="103">
        <v>5</v>
      </c>
      <c r="F1091" s="103">
        <v>6</v>
      </c>
      <c r="G1091" s="108"/>
    </row>
    <row r="1092" spans="1:7" ht="12.75" customHeight="1">
      <c r="A1092" s="18">
        <v>1</v>
      </c>
      <c r="B1092" s="212" t="s">
        <v>220</v>
      </c>
      <c r="C1092" s="173">
        <v>1027.1000000000001</v>
      </c>
      <c r="D1092" s="193">
        <v>1027.1252744351414</v>
      </c>
      <c r="E1092" s="173">
        <v>169.44283387844882</v>
      </c>
      <c r="F1092" s="174">
        <f>E1092/C1092</f>
        <v>0.16497209023313095</v>
      </c>
      <c r="G1092" s="31"/>
    </row>
    <row r="1093" spans="1:7" ht="12.75" customHeight="1">
      <c r="A1093" s="18">
        <v>2</v>
      </c>
      <c r="B1093" s="212" t="s">
        <v>221</v>
      </c>
      <c r="C1093" s="173">
        <v>637.2</v>
      </c>
      <c r="D1093" s="193">
        <v>637.2123563578351</v>
      </c>
      <c r="E1093" s="173">
        <v>105.13766784840561</v>
      </c>
      <c r="F1093" s="174">
        <f aca="true" t="shared" si="39" ref="F1093:F1129">E1093/C1093</f>
        <v>0.16499947873258883</v>
      </c>
      <c r="G1093" s="31"/>
    </row>
    <row r="1094" spans="1:7" ht="12.75" customHeight="1">
      <c r="A1094" s="18">
        <v>3</v>
      </c>
      <c r="B1094" s="212" t="s">
        <v>222</v>
      </c>
      <c r="C1094" s="173">
        <v>595.5</v>
      </c>
      <c r="D1094" s="193">
        <v>595.4991980936495</v>
      </c>
      <c r="E1094" s="173">
        <v>98.24555016789202</v>
      </c>
      <c r="F1094" s="174">
        <f t="shared" si="39"/>
        <v>0.16497993311148954</v>
      </c>
      <c r="G1094" s="31"/>
    </row>
    <row r="1095" spans="1:7" ht="12.75" customHeight="1">
      <c r="A1095" s="18">
        <v>4</v>
      </c>
      <c r="B1095" s="212" t="s">
        <v>223</v>
      </c>
      <c r="C1095" s="173">
        <v>413.3</v>
      </c>
      <c r="D1095" s="193">
        <v>413.23085352593665</v>
      </c>
      <c r="E1095" s="173">
        <v>68.1531927928823</v>
      </c>
      <c r="F1095" s="174">
        <f t="shared" si="39"/>
        <v>0.16490005514851752</v>
      </c>
      <c r="G1095" s="31"/>
    </row>
    <row r="1096" spans="1:7" ht="12.75" customHeight="1">
      <c r="A1096" s="18">
        <v>5</v>
      </c>
      <c r="B1096" s="212" t="s">
        <v>224</v>
      </c>
      <c r="C1096" s="173">
        <v>706.4000000000001</v>
      </c>
      <c r="D1096" s="193">
        <v>706.3600370571517</v>
      </c>
      <c r="E1096" s="173">
        <v>116.50080973123931</v>
      </c>
      <c r="F1096" s="174">
        <f t="shared" si="39"/>
        <v>0.16492187108046333</v>
      </c>
      <c r="G1096" s="31"/>
    </row>
    <row r="1097" spans="1:7" ht="12.75" customHeight="1">
      <c r="A1097" s="18">
        <v>6</v>
      </c>
      <c r="B1097" s="212" t="s">
        <v>225</v>
      </c>
      <c r="C1097" s="173">
        <v>439.1</v>
      </c>
      <c r="D1097" s="193">
        <v>439.1252374558646</v>
      </c>
      <c r="E1097" s="173">
        <v>72.43095461759907</v>
      </c>
      <c r="F1097" s="174">
        <f t="shared" si="39"/>
        <v>0.16495321024276718</v>
      </c>
      <c r="G1097" s="31"/>
    </row>
    <row r="1098" spans="1:7" ht="12.75" customHeight="1">
      <c r="A1098" s="18">
        <v>7</v>
      </c>
      <c r="B1098" s="212" t="s">
        <v>226</v>
      </c>
      <c r="C1098" s="173">
        <v>1109.4</v>
      </c>
      <c r="D1098" s="193">
        <v>1109.4216785110657</v>
      </c>
      <c r="E1098" s="173">
        <v>183.02916547761765</v>
      </c>
      <c r="F1098" s="174">
        <f t="shared" si="39"/>
        <v>0.1649803186205315</v>
      </c>
      <c r="G1098" s="31"/>
    </row>
    <row r="1099" spans="1:7" ht="12.75" customHeight="1">
      <c r="A1099" s="18">
        <v>8</v>
      </c>
      <c r="B1099" s="212" t="s">
        <v>227</v>
      </c>
      <c r="C1099" s="173">
        <v>258.1</v>
      </c>
      <c r="D1099" s="193">
        <v>258.0947342758896</v>
      </c>
      <c r="E1099" s="173">
        <v>42.54215612317299</v>
      </c>
      <c r="F1099" s="174">
        <f t="shared" si="39"/>
        <v>0.16482819110101893</v>
      </c>
      <c r="G1099" s="31"/>
    </row>
    <row r="1100" spans="1:7" ht="12.75" customHeight="1">
      <c r="A1100" s="18">
        <v>9</v>
      </c>
      <c r="B1100" s="212" t="s">
        <v>228</v>
      </c>
      <c r="C1100" s="173">
        <v>240.8</v>
      </c>
      <c r="D1100" s="193">
        <v>240.72865820695952</v>
      </c>
      <c r="E1100" s="173">
        <v>39.67335166664654</v>
      </c>
      <c r="F1100" s="174">
        <f t="shared" si="39"/>
        <v>0.16475644379836601</v>
      </c>
      <c r="G1100" s="31"/>
    </row>
    <row r="1101" spans="1:7" ht="12.75" customHeight="1">
      <c r="A1101" s="18">
        <v>10</v>
      </c>
      <c r="B1101" s="212" t="s">
        <v>229</v>
      </c>
      <c r="C1101" s="173">
        <v>471.5</v>
      </c>
      <c r="D1101" s="193">
        <v>471.4896357535398</v>
      </c>
      <c r="E1101" s="173">
        <v>77.76710088820971</v>
      </c>
      <c r="F1101" s="174">
        <f t="shared" si="39"/>
        <v>0.16493552680426238</v>
      </c>
      <c r="G1101" s="31"/>
    </row>
    <row r="1102" spans="1:7" ht="12.75" customHeight="1">
      <c r="A1102" s="18">
        <v>11</v>
      </c>
      <c r="B1102" s="212" t="s">
        <v>230</v>
      </c>
      <c r="C1102" s="173">
        <v>707.1</v>
      </c>
      <c r="D1102" s="193">
        <v>707.0797234568427</v>
      </c>
      <c r="E1102" s="173">
        <v>116.62520647224187</v>
      </c>
      <c r="F1102" s="174">
        <f t="shared" si="39"/>
        <v>0.16493453043733824</v>
      </c>
      <c r="G1102" s="31"/>
    </row>
    <row r="1103" spans="1:7" ht="12.75" customHeight="1">
      <c r="A1103" s="18">
        <v>12</v>
      </c>
      <c r="B1103" s="212" t="s">
        <v>231</v>
      </c>
      <c r="C1103" s="173">
        <v>936</v>
      </c>
      <c r="D1103" s="193">
        <v>935.9911021512851</v>
      </c>
      <c r="E1103" s="173">
        <v>154.3966551909441</v>
      </c>
      <c r="F1103" s="174">
        <f t="shared" si="39"/>
        <v>0.16495369144331634</v>
      </c>
      <c r="G1103" s="31"/>
    </row>
    <row r="1104" spans="1:7" ht="12.75" customHeight="1">
      <c r="A1104" s="18">
        <v>13</v>
      </c>
      <c r="B1104" s="212" t="s">
        <v>232</v>
      </c>
      <c r="C1104" s="173">
        <v>699.6</v>
      </c>
      <c r="D1104" s="193">
        <v>699.5805623424699</v>
      </c>
      <c r="E1104" s="173">
        <v>115.39153556519955</v>
      </c>
      <c r="F1104" s="174">
        <f t="shared" si="39"/>
        <v>0.16493930183704908</v>
      </c>
      <c r="G1104" s="31"/>
    </row>
    <row r="1105" spans="1:7" ht="12.75" customHeight="1">
      <c r="A1105" s="18">
        <v>14</v>
      </c>
      <c r="B1105" s="212" t="s">
        <v>233</v>
      </c>
      <c r="C1105" s="173">
        <v>579.3000000000001</v>
      </c>
      <c r="D1105" s="193">
        <v>579.2630344771665</v>
      </c>
      <c r="E1105" s="173">
        <v>95.5746494732241</v>
      </c>
      <c r="F1105" s="174">
        <f t="shared" si="39"/>
        <v>0.16498299581084772</v>
      </c>
      <c r="G1105" s="31"/>
    </row>
    <row r="1106" spans="1:7" ht="12.75" customHeight="1">
      <c r="A1106" s="18">
        <v>15</v>
      </c>
      <c r="B1106" s="212" t="s">
        <v>234</v>
      </c>
      <c r="C1106" s="173">
        <v>992.8000000000001</v>
      </c>
      <c r="D1106" s="193">
        <v>992.8105115795069</v>
      </c>
      <c r="E1106" s="173">
        <v>163.76176980426715</v>
      </c>
      <c r="F1106" s="174">
        <f t="shared" si="39"/>
        <v>0.16494940552404022</v>
      </c>
      <c r="G1106" s="31"/>
    </row>
    <row r="1107" spans="1:7" ht="12.75" customHeight="1">
      <c r="A1107" s="18">
        <v>16</v>
      </c>
      <c r="B1107" s="212" t="s">
        <v>235</v>
      </c>
      <c r="C1107" s="173">
        <v>752.3000000000001</v>
      </c>
      <c r="D1107" s="193">
        <v>752.2833847841907</v>
      </c>
      <c r="E1107" s="173">
        <v>124.13365273904128</v>
      </c>
      <c r="F1107" s="174">
        <f t="shared" si="39"/>
        <v>0.16500552005721292</v>
      </c>
      <c r="G1107" s="31"/>
    </row>
    <row r="1108" spans="1:7" ht="12.75" customHeight="1">
      <c r="A1108" s="18">
        <v>17</v>
      </c>
      <c r="B1108" s="212" t="s">
        <v>236</v>
      </c>
      <c r="C1108" s="173">
        <v>168.5</v>
      </c>
      <c r="D1108" s="193">
        <v>168.5007004972364</v>
      </c>
      <c r="E1108" s="173">
        <v>27.76738821838302</v>
      </c>
      <c r="F1108" s="174">
        <f t="shared" si="39"/>
        <v>0.1647916214740832</v>
      </c>
      <c r="G1108" s="31"/>
    </row>
    <row r="1109" spans="1:7" ht="12.75" customHeight="1">
      <c r="A1109" s="18">
        <v>18</v>
      </c>
      <c r="B1109" s="212" t="s">
        <v>237</v>
      </c>
      <c r="C1109" s="173">
        <v>664.1</v>
      </c>
      <c r="D1109" s="193">
        <v>663.9271923932754</v>
      </c>
      <c r="E1109" s="173">
        <v>109.5624437148349</v>
      </c>
      <c r="F1109" s="174">
        <f t="shared" si="39"/>
        <v>0.16497883408347372</v>
      </c>
      <c r="G1109" s="31"/>
    </row>
    <row r="1110" spans="1:7" ht="12.75" customHeight="1">
      <c r="A1110" s="18">
        <v>19</v>
      </c>
      <c r="B1110" s="212" t="s">
        <v>238</v>
      </c>
      <c r="C1110" s="173">
        <v>1214.5</v>
      </c>
      <c r="D1110" s="193">
        <v>1214.5321895065113</v>
      </c>
      <c r="E1110" s="173">
        <v>200.35043733607336</v>
      </c>
      <c r="F1110" s="174">
        <f t="shared" si="39"/>
        <v>0.16496536627095376</v>
      </c>
      <c r="G1110" s="31"/>
    </row>
    <row r="1111" spans="1:7" ht="12.75" customHeight="1">
      <c r="A1111" s="18">
        <v>20</v>
      </c>
      <c r="B1111" s="212" t="s">
        <v>239</v>
      </c>
      <c r="C1111" s="173">
        <v>810.6</v>
      </c>
      <c r="D1111" s="193">
        <v>810.6429327176157</v>
      </c>
      <c r="E1111" s="173">
        <v>133.77017813507916</v>
      </c>
      <c r="F1111" s="174">
        <f t="shared" si="39"/>
        <v>0.1650261264928191</v>
      </c>
      <c r="G1111" s="31"/>
    </row>
    <row r="1112" spans="1:7" ht="12.75" customHeight="1">
      <c r="A1112" s="18">
        <v>21</v>
      </c>
      <c r="B1112" s="212" t="s">
        <v>240</v>
      </c>
      <c r="C1112" s="173">
        <v>849</v>
      </c>
      <c r="D1112" s="193">
        <v>848.9663536244602</v>
      </c>
      <c r="E1112" s="173">
        <v>140.068584530017</v>
      </c>
      <c r="F1112" s="174">
        <f t="shared" si="39"/>
        <v>0.16498066493523794</v>
      </c>
      <c r="G1112" s="31"/>
    </row>
    <row r="1113" spans="1:7" ht="12.75" customHeight="1">
      <c r="A1113" s="18">
        <v>22</v>
      </c>
      <c r="B1113" s="212" t="s">
        <v>241</v>
      </c>
      <c r="C1113" s="173">
        <v>1128.4</v>
      </c>
      <c r="D1113" s="193">
        <v>1128.4286587910206</v>
      </c>
      <c r="E1113" s="173">
        <v>186.19199801756918</v>
      </c>
      <c r="F1113" s="174">
        <f t="shared" si="39"/>
        <v>0.16500531550653064</v>
      </c>
      <c r="G1113" s="31"/>
    </row>
    <row r="1114" spans="1:7" ht="12.75" customHeight="1">
      <c r="A1114" s="18">
        <v>23</v>
      </c>
      <c r="B1114" s="212" t="s">
        <v>242</v>
      </c>
      <c r="C1114" s="173">
        <v>951.9000000000001</v>
      </c>
      <c r="D1114" s="193">
        <v>951.9178054208337</v>
      </c>
      <c r="E1114" s="173">
        <v>157.01666616546606</v>
      </c>
      <c r="F1114" s="174">
        <f t="shared" si="39"/>
        <v>0.16495079962755127</v>
      </c>
      <c r="G1114" s="31"/>
    </row>
    <row r="1115" spans="1:7" ht="12.75" customHeight="1">
      <c r="A1115" s="18">
        <v>24</v>
      </c>
      <c r="B1115" s="212" t="s">
        <v>243</v>
      </c>
      <c r="C1115" s="173">
        <v>804.4000000000001</v>
      </c>
      <c r="D1115" s="193">
        <v>804.381612990981</v>
      </c>
      <c r="E1115" s="173">
        <v>132.6619177035093</v>
      </c>
      <c r="F1115" s="174">
        <f t="shared" si="39"/>
        <v>0.16492033528531735</v>
      </c>
      <c r="G1115" s="31"/>
    </row>
    <row r="1116" spans="1:7" ht="12.75" customHeight="1">
      <c r="A1116" s="18">
        <v>25</v>
      </c>
      <c r="B1116" s="212" t="s">
        <v>244</v>
      </c>
      <c r="C1116" s="173">
        <v>616.9000000000001</v>
      </c>
      <c r="D1116" s="193">
        <v>616.8739322137895</v>
      </c>
      <c r="E1116" s="173">
        <v>101.73169694517458</v>
      </c>
      <c r="F1116" s="174">
        <f t="shared" si="39"/>
        <v>0.16490792177852903</v>
      </c>
      <c r="G1116" s="31"/>
    </row>
    <row r="1117" spans="1:7" ht="12.75" customHeight="1">
      <c r="A1117" s="18">
        <v>26</v>
      </c>
      <c r="B1117" s="212" t="s">
        <v>245</v>
      </c>
      <c r="C1117" s="173">
        <v>648.4000000000001</v>
      </c>
      <c r="D1117" s="193">
        <v>648.4107151764831</v>
      </c>
      <c r="E1117" s="173">
        <v>107.0159397611693</v>
      </c>
      <c r="F1117" s="174">
        <f t="shared" si="39"/>
        <v>0.16504617483215497</v>
      </c>
      <c r="G1117" s="31"/>
    </row>
    <row r="1118" spans="1:7" ht="12.75" customHeight="1">
      <c r="A1118" s="18">
        <v>27</v>
      </c>
      <c r="B1118" s="212" t="s">
        <v>246</v>
      </c>
      <c r="C1118" s="173">
        <v>763.8000000000001</v>
      </c>
      <c r="D1118" s="193">
        <v>763.7983671792424</v>
      </c>
      <c r="E1118" s="173">
        <v>125.96770378485417</v>
      </c>
      <c r="F1118" s="174">
        <f t="shared" si="39"/>
        <v>0.16492236683013112</v>
      </c>
      <c r="G1118" s="31"/>
    </row>
    <row r="1119" spans="1:7" ht="12.75" customHeight="1">
      <c r="A1119" s="18">
        <v>28</v>
      </c>
      <c r="B1119" s="212" t="s">
        <v>247</v>
      </c>
      <c r="C1119" s="173">
        <v>620.6</v>
      </c>
      <c r="D1119" s="193">
        <v>620.5659666885958</v>
      </c>
      <c r="E1119" s="173">
        <v>102.39326013288144</v>
      </c>
      <c r="F1119" s="174">
        <f t="shared" si="39"/>
        <v>0.1649907511003568</v>
      </c>
      <c r="G1119" s="31"/>
    </row>
    <row r="1120" spans="1:7" ht="12.75" customHeight="1">
      <c r="A1120" s="18">
        <v>29</v>
      </c>
      <c r="B1120" s="212" t="s">
        <v>248</v>
      </c>
      <c r="C1120" s="173">
        <v>679.1</v>
      </c>
      <c r="D1120" s="193">
        <v>679.1342092631334</v>
      </c>
      <c r="E1120" s="173">
        <v>112.05805794835476</v>
      </c>
      <c r="F1120" s="174">
        <f t="shared" si="39"/>
        <v>0.16500965682278715</v>
      </c>
      <c r="G1120" s="31"/>
    </row>
    <row r="1121" spans="1:8" ht="12.75" customHeight="1">
      <c r="A1121" s="18">
        <v>30</v>
      </c>
      <c r="B1121" s="212" t="s">
        <v>249</v>
      </c>
      <c r="C1121" s="173">
        <v>519.9</v>
      </c>
      <c r="D1121" s="193">
        <v>519.8815030265855</v>
      </c>
      <c r="E1121" s="173">
        <v>85.74587543405283</v>
      </c>
      <c r="F1121" s="174">
        <f t="shared" si="39"/>
        <v>0.16492763114839937</v>
      </c>
      <c r="G1121" s="31"/>
      <c r="H1121" s="10" t="s">
        <v>12</v>
      </c>
    </row>
    <row r="1122" spans="1:7" ht="12.75" customHeight="1">
      <c r="A1122" s="18">
        <v>31</v>
      </c>
      <c r="B1122" s="212" t="s">
        <v>250</v>
      </c>
      <c r="C1122" s="173">
        <v>203.3</v>
      </c>
      <c r="D1122" s="193">
        <v>203.33361834091835</v>
      </c>
      <c r="E1122" s="173">
        <v>33.52761443214632</v>
      </c>
      <c r="F1122" s="174">
        <f t="shared" si="39"/>
        <v>0.16491694260770448</v>
      </c>
      <c r="G1122" s="31"/>
    </row>
    <row r="1123" spans="1:7" ht="12.75" customHeight="1">
      <c r="A1123" s="18">
        <v>32</v>
      </c>
      <c r="B1123" s="212" t="s">
        <v>251</v>
      </c>
      <c r="C1123" s="173">
        <v>249.9</v>
      </c>
      <c r="D1123" s="193">
        <v>249.947519056518</v>
      </c>
      <c r="E1123" s="173">
        <v>41.09261506038746</v>
      </c>
      <c r="F1123" s="174">
        <f t="shared" si="39"/>
        <v>0.164436234735444</v>
      </c>
      <c r="G1123" s="31"/>
    </row>
    <row r="1124" spans="1:7" ht="12.75" customHeight="1">
      <c r="A1124" s="18">
        <v>33</v>
      </c>
      <c r="B1124" s="212" t="s">
        <v>252</v>
      </c>
      <c r="C1124" s="173">
        <v>514.6</v>
      </c>
      <c r="D1124" s="193">
        <v>514.6421668171068</v>
      </c>
      <c r="E1124" s="173">
        <v>84.90801205072785</v>
      </c>
      <c r="F1124" s="174">
        <f t="shared" si="39"/>
        <v>0.16499808016076145</v>
      </c>
      <c r="G1124" s="31"/>
    </row>
    <row r="1125" spans="1:7" ht="12.75" customHeight="1">
      <c r="A1125" s="18">
        <v>34</v>
      </c>
      <c r="B1125" s="212" t="s">
        <v>253</v>
      </c>
      <c r="C1125" s="173">
        <v>387.3</v>
      </c>
      <c r="D1125" s="193">
        <v>387.3436328254779</v>
      </c>
      <c r="E1125" s="173">
        <v>63.936617191291646</v>
      </c>
      <c r="F1125" s="174">
        <f t="shared" si="39"/>
        <v>0.1650829258747525</v>
      </c>
      <c r="G1125" s="31"/>
    </row>
    <row r="1126" spans="1:7" ht="12.75" customHeight="1">
      <c r="A1126" s="18">
        <v>35</v>
      </c>
      <c r="B1126" s="212" t="s">
        <v>254</v>
      </c>
      <c r="C1126" s="173">
        <v>582.8000000000001</v>
      </c>
      <c r="D1126" s="193">
        <v>582.8614664756201</v>
      </c>
      <c r="E1126" s="173">
        <v>96.19663317823523</v>
      </c>
      <c r="F1126" s="174">
        <f t="shared" si="39"/>
        <v>0.1650594254945697</v>
      </c>
      <c r="G1126" s="31"/>
    </row>
    <row r="1127" spans="1:7" ht="12.75" customHeight="1">
      <c r="A1127" s="18">
        <v>36</v>
      </c>
      <c r="B1127" s="212" t="s">
        <v>255</v>
      </c>
      <c r="C1127" s="173">
        <v>416.70000000000005</v>
      </c>
      <c r="D1127" s="193">
        <v>416.7285198185685</v>
      </c>
      <c r="E1127" s="173">
        <v>68.75255919718302</v>
      </c>
      <c r="F1127" s="174">
        <f t="shared" si="39"/>
        <v>0.1649929426378282</v>
      </c>
      <c r="G1127" s="31"/>
    </row>
    <row r="1128" spans="1:7" ht="12.75" customHeight="1">
      <c r="A1128" s="18">
        <v>37</v>
      </c>
      <c r="B1128" s="212" t="s">
        <v>256</v>
      </c>
      <c r="C1128" s="173">
        <v>618.3000000000001</v>
      </c>
      <c r="D1128" s="193">
        <v>618.4212339484619</v>
      </c>
      <c r="E1128" s="173">
        <v>101.98614554590415</v>
      </c>
      <c r="F1128" s="174">
        <f t="shared" si="39"/>
        <v>0.16494605457852846</v>
      </c>
      <c r="G1128" s="31"/>
    </row>
    <row r="1129" spans="1:7" ht="12.75" customHeight="1">
      <c r="A1129" s="18">
        <v>38</v>
      </c>
      <c r="B1129" s="212" t="s">
        <v>257</v>
      </c>
      <c r="C1129" s="173">
        <v>553.1</v>
      </c>
      <c r="D1129" s="193">
        <v>553.0663534297732</v>
      </c>
      <c r="E1129" s="173">
        <v>91.22903574637616</v>
      </c>
      <c r="F1129" s="174">
        <f t="shared" si="39"/>
        <v>0.1649413049111845</v>
      </c>
      <c r="G1129" s="31"/>
    </row>
    <row r="1130" spans="1:7" ht="12.75" customHeight="1">
      <c r="A1130" s="34"/>
      <c r="B1130" s="1" t="s">
        <v>27</v>
      </c>
      <c r="C1130" s="165">
        <v>24531.600000000002</v>
      </c>
      <c r="D1130" s="165">
        <v>24531.6026326667</v>
      </c>
      <c r="E1130" s="165">
        <v>4046.7376326666963</v>
      </c>
      <c r="F1130" s="175">
        <f>E1130/C1130</f>
        <v>0.16496019960649513</v>
      </c>
      <c r="G1130" s="31"/>
    </row>
    <row r="1131" spans="1:7" ht="12.75" customHeight="1">
      <c r="A1131" s="40"/>
      <c r="B1131" s="2"/>
      <c r="C1131" s="181"/>
      <c r="D1131" s="181"/>
      <c r="E1131" s="181"/>
      <c r="F1131" s="187"/>
      <c r="G1131" s="31"/>
    </row>
    <row r="1132" ht="24" customHeight="1">
      <c r="A1132" s="47" t="s">
        <v>80</v>
      </c>
    </row>
    <row r="1133" ht="9" customHeight="1"/>
    <row r="1134" ht="14.25">
      <c r="A1134" s="9" t="s">
        <v>81</v>
      </c>
    </row>
    <row r="1135" spans="1:7" ht="30" customHeight="1">
      <c r="A1135" s="196" t="s">
        <v>20</v>
      </c>
      <c r="B1135" s="196"/>
      <c r="C1135" s="197" t="s">
        <v>34</v>
      </c>
      <c r="D1135" s="197" t="s">
        <v>35</v>
      </c>
      <c r="E1135" s="197" t="s">
        <v>6</v>
      </c>
      <c r="F1135" s="197" t="s">
        <v>28</v>
      </c>
      <c r="G1135" s="198"/>
    </row>
    <row r="1136" spans="1:7" ht="13.5" customHeight="1">
      <c r="A1136" s="281">
        <v>1</v>
      </c>
      <c r="B1136" s="281">
        <v>2</v>
      </c>
      <c r="C1136" s="281">
        <v>3</v>
      </c>
      <c r="D1136" s="281">
        <v>4</v>
      </c>
      <c r="E1136" s="281" t="s">
        <v>36</v>
      </c>
      <c r="F1136" s="281">
        <v>6</v>
      </c>
      <c r="G1136" s="198"/>
    </row>
    <row r="1137" spans="1:7" ht="27" customHeight="1">
      <c r="A1137" s="199">
        <v>1</v>
      </c>
      <c r="B1137" s="200" t="s">
        <v>158</v>
      </c>
      <c r="C1137" s="204">
        <v>2114.18</v>
      </c>
      <c r="D1137" s="204">
        <v>2114.18</v>
      </c>
      <c r="E1137" s="201">
        <f>C1137-D1137</f>
        <v>0</v>
      </c>
      <c r="F1137" s="205">
        <f>E1137/C1137</f>
        <v>0</v>
      </c>
      <c r="G1137" s="206"/>
    </row>
    <row r="1138" spans="1:7" ht="42.75">
      <c r="A1138" s="199">
        <v>2</v>
      </c>
      <c r="B1138" s="200" t="s">
        <v>197</v>
      </c>
      <c r="C1138" s="204">
        <v>871.08</v>
      </c>
      <c r="D1138" s="204">
        <v>871.08</v>
      </c>
      <c r="E1138" s="201">
        <f>C1138-D1138</f>
        <v>0</v>
      </c>
      <c r="F1138" s="205">
        <f>E1138/C1138</f>
        <v>0</v>
      </c>
      <c r="G1138" s="198"/>
    </row>
    <row r="1139" spans="1:8" ht="28.5">
      <c r="A1139" s="199">
        <v>3</v>
      </c>
      <c r="B1139" s="200" t="s">
        <v>201</v>
      </c>
      <c r="C1139" s="204">
        <v>1243.1</v>
      </c>
      <c r="D1139" s="204">
        <v>1243.1</v>
      </c>
      <c r="E1139" s="201">
        <f>C1139-D1139</f>
        <v>0</v>
      </c>
      <c r="F1139" s="205">
        <f>E1139/C1139</f>
        <v>0</v>
      </c>
      <c r="G1139" s="198"/>
      <c r="H1139" s="10" t="s">
        <v>12</v>
      </c>
    </row>
    <row r="1140" spans="1:7" ht="15.75" customHeight="1">
      <c r="A1140" s="199">
        <v>4</v>
      </c>
      <c r="B1140" s="207" t="s">
        <v>82</v>
      </c>
      <c r="C1140" s="208">
        <f>SUM(C1138:C1139)</f>
        <v>2114.18</v>
      </c>
      <c r="D1140" s="208">
        <f>SUM(D1138:D1139)</f>
        <v>2114.18</v>
      </c>
      <c r="E1140" s="201">
        <f>C1140-D1140</f>
        <v>0</v>
      </c>
      <c r="F1140" s="205">
        <f>E1140/C1140</f>
        <v>0</v>
      </c>
      <c r="G1140" s="198" t="s">
        <v>12</v>
      </c>
    </row>
    <row r="1141" spans="1:6" ht="15.75" customHeight="1">
      <c r="A1141" s="32"/>
      <c r="B1141" s="121"/>
      <c r="C1141" s="189"/>
      <c r="D1141" s="189"/>
      <c r="E1141" s="65"/>
      <c r="F1141" s="65"/>
    </row>
    <row r="1142" s="109" customFormat="1" ht="14.25">
      <c r="A1142" s="9" t="s">
        <v>202</v>
      </c>
    </row>
    <row r="1143" spans="5:7" ht="14.25">
      <c r="E1143" s="67" t="s">
        <v>122</v>
      </c>
      <c r="F1143" s="110" t="s">
        <v>203</v>
      </c>
      <c r="G1143" s="135"/>
    </row>
    <row r="1144" spans="1:7" ht="28.5">
      <c r="A1144" s="88" t="s">
        <v>20</v>
      </c>
      <c r="B1144" s="88" t="s">
        <v>83</v>
      </c>
      <c r="C1144" s="88" t="s">
        <v>204</v>
      </c>
      <c r="D1144" s="88" t="s">
        <v>42</v>
      </c>
      <c r="E1144" s="88" t="s">
        <v>84</v>
      </c>
      <c r="F1144" s="88" t="s">
        <v>85</v>
      </c>
      <c r="G1144" s="64"/>
    </row>
    <row r="1145" spans="1:7" ht="14.25">
      <c r="A1145" s="111">
        <v>1</v>
      </c>
      <c r="B1145" s="111">
        <v>2</v>
      </c>
      <c r="C1145" s="111">
        <v>3</v>
      </c>
      <c r="D1145" s="111">
        <v>4</v>
      </c>
      <c r="E1145" s="111">
        <v>5</v>
      </c>
      <c r="F1145" s="111">
        <v>6</v>
      </c>
      <c r="G1145" s="136"/>
    </row>
    <row r="1146" spans="1:7" ht="28.5">
      <c r="A1146" s="112">
        <v>1</v>
      </c>
      <c r="B1146" s="113" t="s">
        <v>86</v>
      </c>
      <c r="C1146" s="114">
        <f>C1137/2</f>
        <v>1057.09</v>
      </c>
      <c r="D1146" s="114">
        <v>302.71</v>
      </c>
      <c r="E1146" s="116">
        <v>222.84</v>
      </c>
      <c r="F1146" s="115">
        <f>E1146/C1146</f>
        <v>0.21080513485133717</v>
      </c>
      <c r="G1146" s="137"/>
    </row>
    <row r="1147" spans="1:7" ht="89.25" customHeight="1">
      <c r="A1147" s="112">
        <v>2</v>
      </c>
      <c r="B1147" s="113" t="s">
        <v>87</v>
      </c>
      <c r="C1147" s="114">
        <f>C1146</f>
        <v>1057.09</v>
      </c>
      <c r="D1147" s="114">
        <v>1811.47</v>
      </c>
      <c r="E1147" s="116">
        <v>1808.11</v>
      </c>
      <c r="F1147" s="115">
        <f>E1147/C1147</f>
        <v>1.71045984731669</v>
      </c>
      <c r="G1147" s="138"/>
    </row>
    <row r="1148" spans="1:7" ht="15">
      <c r="A1148" s="314" t="s">
        <v>10</v>
      </c>
      <c r="B1148" s="314"/>
      <c r="C1148" s="117">
        <f>SUM(C1146:C1147)</f>
        <v>2114.18</v>
      </c>
      <c r="D1148" s="118">
        <f>SUM(D1146:D1147)</f>
        <v>2114.18</v>
      </c>
      <c r="E1148" s="118">
        <f>SUM(E1146:E1147)</f>
        <v>2030.9499999999998</v>
      </c>
      <c r="F1148" s="115">
        <f>E1148/C1148</f>
        <v>0.9606324910840136</v>
      </c>
      <c r="G1148" s="139"/>
    </row>
    <row r="1149" spans="1:7" s="132" customFormat="1" ht="22.5" customHeight="1">
      <c r="A1149" s="315"/>
      <c r="B1149" s="315"/>
      <c r="C1149" s="315"/>
      <c r="D1149" s="315"/>
      <c r="E1149" s="315"/>
      <c r="F1149" s="315"/>
      <c r="G1149" s="315"/>
    </row>
    <row r="1150" spans="1:7" ht="14.25">
      <c r="A1150" s="121" t="s">
        <v>88</v>
      </c>
      <c r="B1150" s="26"/>
      <c r="C1150" s="26"/>
      <c r="D1150" s="119"/>
      <c r="E1150" s="26"/>
      <c r="F1150" s="26"/>
      <c r="G1150" s="120"/>
    </row>
    <row r="1151" spans="1:7" ht="14.25">
      <c r="A1151" s="121"/>
      <c r="B1151" s="26"/>
      <c r="C1151" s="26"/>
      <c r="D1151" s="119"/>
      <c r="E1151" s="26"/>
      <c r="F1151" s="26"/>
      <c r="G1151" s="120"/>
    </row>
    <row r="1152" ht="14.25">
      <c r="A1152" s="9" t="s">
        <v>89</v>
      </c>
    </row>
    <row r="1153" spans="1:6" ht="30" customHeight="1">
      <c r="A1153" s="18" t="s">
        <v>20</v>
      </c>
      <c r="B1153" s="88" t="s">
        <v>83</v>
      </c>
      <c r="C1153" s="52" t="s">
        <v>34</v>
      </c>
      <c r="D1153" s="52" t="s">
        <v>35</v>
      </c>
      <c r="E1153" s="52" t="s">
        <v>6</v>
      </c>
      <c r="F1153" s="52" t="s">
        <v>28</v>
      </c>
    </row>
    <row r="1154" spans="1:7" ht="13.5" customHeight="1">
      <c r="A1154" s="196">
        <v>1</v>
      </c>
      <c r="B1154" s="196">
        <v>2</v>
      </c>
      <c r="C1154" s="196">
        <v>3</v>
      </c>
      <c r="D1154" s="196">
        <v>4</v>
      </c>
      <c r="E1154" s="196" t="s">
        <v>36</v>
      </c>
      <c r="F1154" s="196">
        <v>6</v>
      </c>
      <c r="G1154" s="198"/>
    </row>
    <row r="1155" spans="1:7" ht="27" customHeight="1">
      <c r="A1155" s="199">
        <v>1</v>
      </c>
      <c r="B1155" s="200" t="s">
        <v>158</v>
      </c>
      <c r="C1155" s="201">
        <v>2605.67</v>
      </c>
      <c r="D1155" s="201">
        <v>2605.67</v>
      </c>
      <c r="E1155" s="201">
        <f>C1155-D1155</f>
        <v>0</v>
      </c>
      <c r="F1155" s="209">
        <v>0</v>
      </c>
      <c r="G1155" s="198"/>
    </row>
    <row r="1156" spans="1:7" ht="42.75">
      <c r="A1156" s="199">
        <v>2</v>
      </c>
      <c r="B1156" s="200" t="s">
        <v>197</v>
      </c>
      <c r="C1156" s="201">
        <v>419.25</v>
      </c>
      <c r="D1156" s="201">
        <v>419.25</v>
      </c>
      <c r="E1156" s="201">
        <f>C1156-D1156</f>
        <v>0</v>
      </c>
      <c r="F1156" s="205">
        <f>E1156/C1156</f>
        <v>0</v>
      </c>
      <c r="G1156" s="198"/>
    </row>
    <row r="1157" spans="1:7" ht="28.5">
      <c r="A1157" s="199">
        <v>3</v>
      </c>
      <c r="B1157" s="200" t="s">
        <v>201</v>
      </c>
      <c r="C1157" s="201">
        <v>2186.42</v>
      </c>
      <c r="D1157" s="201">
        <v>2186.42</v>
      </c>
      <c r="E1157" s="201">
        <f>C1157-D1157</f>
        <v>0</v>
      </c>
      <c r="F1157" s="205">
        <f>E1157/C1157</f>
        <v>0</v>
      </c>
      <c r="G1157" s="198"/>
    </row>
    <row r="1158" spans="1:7" ht="15.75" customHeight="1">
      <c r="A1158" s="199">
        <v>4</v>
      </c>
      <c r="B1158" s="207" t="s">
        <v>82</v>
      </c>
      <c r="C1158" s="210">
        <f>SUM(C1156:C1157)</f>
        <v>2605.67</v>
      </c>
      <c r="D1158" s="210">
        <f>SUM(D1156:D1157)</f>
        <v>2605.67</v>
      </c>
      <c r="E1158" s="201">
        <f>C1158-D1158</f>
        <v>0</v>
      </c>
      <c r="F1158" s="211">
        <f>E1158/C1158</f>
        <v>0</v>
      </c>
      <c r="G1158" s="198"/>
    </row>
    <row r="1159" spans="1:6" ht="15.75" customHeight="1">
      <c r="A1159" s="32"/>
      <c r="B1159" s="121"/>
      <c r="C1159" s="85"/>
      <c r="D1159" s="85"/>
      <c r="E1159" s="65"/>
      <c r="F1159" s="38"/>
    </row>
    <row r="1160" s="109" customFormat="1" ht="14.25">
      <c r="A1160" s="9" t="s">
        <v>205</v>
      </c>
    </row>
    <row r="1161" spans="6:8" ht="14.25">
      <c r="F1161" s="110"/>
      <c r="G1161" s="67" t="s">
        <v>122</v>
      </c>
      <c r="H1161" s="188"/>
    </row>
    <row r="1162" spans="1:8" ht="57">
      <c r="A1162" s="88" t="s">
        <v>138</v>
      </c>
      <c r="B1162" s="88" t="s">
        <v>90</v>
      </c>
      <c r="C1162" s="88" t="s">
        <v>91</v>
      </c>
      <c r="D1162" s="88" t="s">
        <v>92</v>
      </c>
      <c r="E1162" s="88" t="s">
        <v>93</v>
      </c>
      <c r="F1162" s="88" t="s">
        <v>6</v>
      </c>
      <c r="G1162" s="88" t="s">
        <v>85</v>
      </c>
      <c r="H1162" s="88" t="s">
        <v>94</v>
      </c>
    </row>
    <row r="1163" spans="1:8" ht="14.25">
      <c r="A1163" s="123">
        <v>1</v>
      </c>
      <c r="B1163" s="123">
        <v>2</v>
      </c>
      <c r="C1163" s="123">
        <v>3</v>
      </c>
      <c r="D1163" s="123">
        <v>4</v>
      </c>
      <c r="E1163" s="123">
        <v>5</v>
      </c>
      <c r="F1163" s="123" t="s">
        <v>95</v>
      </c>
      <c r="G1163" s="123">
        <v>7</v>
      </c>
      <c r="H1163" s="124" t="s">
        <v>96</v>
      </c>
    </row>
    <row r="1164" spans="1:8" ht="18" customHeight="1">
      <c r="A1164" s="125">
        <f>C1155</f>
        <v>2605.67</v>
      </c>
      <c r="B1164" s="125">
        <f>D1158</f>
        <v>2605.67</v>
      </c>
      <c r="C1164" s="126">
        <f>C483</f>
        <v>309617.35744532046</v>
      </c>
      <c r="D1164" s="126">
        <f>(C1164*750)/100000</f>
        <v>2322.1301808399035</v>
      </c>
      <c r="E1164" s="140">
        <v>2322.11</v>
      </c>
      <c r="F1164" s="126">
        <f>D1164-E1164</f>
        <v>0.020180839903332526</v>
      </c>
      <c r="G1164" s="115">
        <f>E1164/A1164</f>
        <v>0.8911757820445414</v>
      </c>
      <c r="H1164" s="126">
        <f>B1164-E1164</f>
        <v>283.55999999999995</v>
      </c>
    </row>
    <row r="1165" spans="1:8" ht="21" customHeight="1">
      <c r="A1165" s="141"/>
      <c r="B1165" s="141"/>
      <c r="C1165" s="142"/>
      <c r="D1165" s="142"/>
      <c r="E1165" s="143"/>
      <c r="F1165" s="142"/>
      <c r="G1165" s="144"/>
      <c r="H1165" s="142"/>
    </row>
    <row r="1166" spans="1:8" s="130" customFormat="1" ht="12.75">
      <c r="A1166" s="231" t="s">
        <v>206</v>
      </c>
      <c r="B1166" s="232"/>
      <c r="C1166" s="232"/>
      <c r="D1166" s="232"/>
      <c r="E1166" s="232"/>
      <c r="F1166" s="232"/>
      <c r="G1166" s="232"/>
      <c r="H1166" s="232"/>
    </row>
    <row r="1167" spans="1:8" s="130" customFormat="1" ht="14.25" customHeight="1">
      <c r="A1167" s="231"/>
      <c r="B1167" s="232"/>
      <c r="C1167" s="232"/>
      <c r="D1167" s="232"/>
      <c r="E1167" s="232"/>
      <c r="F1167" s="232"/>
      <c r="G1167" s="232"/>
      <c r="H1167" s="232"/>
    </row>
    <row r="1168" spans="1:8" s="130" customFormat="1" ht="12.75">
      <c r="A1168" s="233" t="s">
        <v>111</v>
      </c>
      <c r="B1168" s="232"/>
      <c r="C1168" s="232"/>
      <c r="D1168" s="232"/>
      <c r="E1168" s="232"/>
      <c r="F1168" s="232"/>
      <c r="G1168" s="232"/>
      <c r="H1168" s="232"/>
    </row>
    <row r="1169" spans="1:8" s="130" customFormat="1" ht="12.75">
      <c r="A1169" s="233"/>
      <c r="B1169" s="232"/>
      <c r="C1169" s="232"/>
      <c r="D1169" s="232"/>
      <c r="E1169" s="232"/>
      <c r="F1169" s="232"/>
      <c r="G1169" s="232"/>
      <c r="H1169" s="232"/>
    </row>
    <row r="1170" spans="1:8" s="130" customFormat="1" ht="12.75">
      <c r="A1170" s="234" t="s">
        <v>136</v>
      </c>
      <c r="B1170" s="232"/>
      <c r="C1170" s="232"/>
      <c r="D1170" s="232"/>
      <c r="E1170" s="232"/>
      <c r="F1170" s="232"/>
      <c r="G1170" s="232"/>
      <c r="H1170" s="232"/>
    </row>
    <row r="1171" spans="1:8" s="130" customFormat="1" ht="12.75">
      <c r="A1171" s="316" t="s">
        <v>207</v>
      </c>
      <c r="B1171" s="316"/>
      <c r="C1171" s="316"/>
      <c r="D1171" s="316"/>
      <c r="E1171" s="316"/>
      <c r="F1171" s="232"/>
      <c r="G1171" s="232"/>
      <c r="H1171" s="232"/>
    </row>
    <row r="1172" spans="1:8" s="130" customFormat="1" ht="25.5">
      <c r="A1172" s="235" t="s">
        <v>128</v>
      </c>
      <c r="B1172" s="235" t="s">
        <v>129</v>
      </c>
      <c r="C1172" s="287" t="s">
        <v>130</v>
      </c>
      <c r="D1172" s="235" t="s">
        <v>131</v>
      </c>
      <c r="E1172" s="235" t="s">
        <v>132</v>
      </c>
      <c r="F1172" s="232"/>
      <c r="G1172" s="232"/>
      <c r="H1172" s="232"/>
    </row>
    <row r="1173" spans="1:8" s="130" customFormat="1" ht="12.75">
      <c r="A1173" s="317" t="s">
        <v>133</v>
      </c>
      <c r="B1173" s="285" t="s">
        <v>214</v>
      </c>
      <c r="C1173" s="259"/>
      <c r="D1173" s="286">
        <v>16050</v>
      </c>
      <c r="E1173" s="286">
        <v>9629.75</v>
      </c>
      <c r="F1173" s="232"/>
      <c r="G1173" s="232"/>
      <c r="H1173" s="232"/>
    </row>
    <row r="1174" spans="1:8" s="130" customFormat="1" ht="12.75">
      <c r="A1174" s="318"/>
      <c r="B1174" s="285" t="s">
        <v>215</v>
      </c>
      <c r="C1174" s="259"/>
      <c r="D1174" s="286">
        <v>15059</v>
      </c>
      <c r="E1174" s="286">
        <v>9035.4</v>
      </c>
      <c r="F1174" s="232"/>
      <c r="G1174" s="232"/>
      <c r="H1174" s="232"/>
    </row>
    <row r="1175" spans="1:8" s="130" customFormat="1" ht="12.75">
      <c r="A1175" s="318"/>
      <c r="B1175" s="285" t="s">
        <v>216</v>
      </c>
      <c r="C1175" s="259"/>
      <c r="D1175" s="286">
        <v>12103</v>
      </c>
      <c r="E1175" s="286">
        <v>7261.8</v>
      </c>
      <c r="F1175" s="232"/>
      <c r="G1175" s="232"/>
      <c r="H1175" s="232"/>
    </row>
    <row r="1176" spans="1:8" s="130" customFormat="1" ht="12.75">
      <c r="A1176" s="318"/>
      <c r="B1176" s="285" t="s">
        <v>217</v>
      </c>
      <c r="C1176" s="259"/>
      <c r="D1176" s="286">
        <v>0</v>
      </c>
      <c r="E1176" s="286">
        <v>0</v>
      </c>
      <c r="F1176" s="232"/>
      <c r="G1176" s="232"/>
      <c r="H1176" s="232"/>
    </row>
    <row r="1177" spans="1:8" s="130" customFormat="1" ht="12.75">
      <c r="A1177" s="318"/>
      <c r="B1177" s="285" t="s">
        <v>218</v>
      </c>
      <c r="C1177" s="259"/>
      <c r="D1177" s="286">
        <v>0</v>
      </c>
      <c r="E1177" s="286">
        <v>0</v>
      </c>
      <c r="F1177" s="232"/>
      <c r="G1177" s="232"/>
      <c r="H1177" s="232"/>
    </row>
    <row r="1178" spans="1:8" s="130" customFormat="1" ht="12.75" customHeight="1">
      <c r="A1178" s="318"/>
      <c r="B1178" s="285" t="s">
        <v>135</v>
      </c>
      <c r="C1178" s="259"/>
      <c r="D1178" s="286">
        <v>3790</v>
      </c>
      <c r="E1178" s="286">
        <v>7328.21</v>
      </c>
      <c r="F1178" s="232"/>
      <c r="G1178" s="232"/>
      <c r="H1178" s="232"/>
    </row>
    <row r="1179" spans="1:8" s="130" customFormat="1" ht="12.75">
      <c r="A1179" s="318"/>
      <c r="B1179" s="285" t="s">
        <v>258</v>
      </c>
      <c r="C1179" s="259"/>
      <c r="D1179" s="286">
        <v>18975</v>
      </c>
      <c r="E1179" s="286">
        <v>11384.8</v>
      </c>
      <c r="F1179" s="232"/>
      <c r="G1179" s="232"/>
      <c r="H1179" s="232"/>
    </row>
    <row r="1180" spans="1:8" s="130" customFormat="1" ht="12.75">
      <c r="A1180" s="318"/>
      <c r="B1180" s="285" t="s">
        <v>219</v>
      </c>
      <c r="C1180" s="259"/>
      <c r="D1180" s="286">
        <v>573</v>
      </c>
      <c r="E1180" s="286">
        <v>553.13</v>
      </c>
      <c r="F1180" s="232"/>
      <c r="G1180" s="232"/>
      <c r="H1180" s="232"/>
    </row>
    <row r="1181" spans="1:8" s="130" customFormat="1" ht="13.5" customHeight="1">
      <c r="A1181" s="319"/>
      <c r="B1181" s="236" t="s">
        <v>134</v>
      </c>
      <c r="C1181" s="237"/>
      <c r="D1181" s="237">
        <f>SUM(D1173:D1180)</f>
        <v>66550</v>
      </c>
      <c r="E1181" s="237">
        <f>SUM(E1173:E1180)</f>
        <v>45193.090000000004</v>
      </c>
      <c r="F1181" s="232"/>
      <c r="G1181" s="232" t="s">
        <v>12</v>
      </c>
      <c r="H1181" s="232"/>
    </row>
    <row r="1182" spans="1:8" s="130" customFormat="1" ht="13.5" customHeight="1">
      <c r="A1182" s="233"/>
      <c r="B1182" s="232"/>
      <c r="C1182" s="232"/>
      <c r="D1182" s="232"/>
      <c r="E1182" s="232"/>
      <c r="F1182" s="232"/>
      <c r="G1182" s="232"/>
      <c r="H1182" s="232"/>
    </row>
    <row r="1183" spans="1:8" s="130" customFormat="1" ht="12.75">
      <c r="A1183" s="233"/>
      <c r="B1183" s="232"/>
      <c r="C1183" s="232"/>
      <c r="D1183" s="232"/>
      <c r="E1183" s="232"/>
      <c r="F1183" s="232"/>
      <c r="G1183" s="232"/>
      <c r="H1183" s="232"/>
    </row>
    <row r="1184" spans="1:8" s="190" customFormat="1" ht="12.75">
      <c r="A1184" s="238" t="s">
        <v>137</v>
      </c>
      <c r="B1184" s="239"/>
      <c r="C1184" s="239"/>
      <c r="D1184" s="239"/>
      <c r="E1184" s="239"/>
      <c r="F1184" s="239"/>
      <c r="G1184" s="239"/>
      <c r="H1184" s="240"/>
    </row>
    <row r="1185" spans="1:8" s="190" customFormat="1" ht="12.75">
      <c r="A1185" s="309" t="s">
        <v>100</v>
      </c>
      <c r="B1185" s="311" t="s">
        <v>101</v>
      </c>
      <c r="C1185" s="312"/>
      <c r="D1185" s="313" t="s">
        <v>102</v>
      </c>
      <c r="E1185" s="313"/>
      <c r="F1185" s="313" t="s">
        <v>103</v>
      </c>
      <c r="G1185" s="313"/>
      <c r="H1185" s="240"/>
    </row>
    <row r="1186" spans="1:8" s="190" customFormat="1" ht="12.75">
      <c r="A1186" s="310"/>
      <c r="B1186" s="292" t="s">
        <v>104</v>
      </c>
      <c r="C1186" s="293" t="s">
        <v>105</v>
      </c>
      <c r="D1186" s="294" t="s">
        <v>104</v>
      </c>
      <c r="E1186" s="294" t="s">
        <v>105</v>
      </c>
      <c r="F1186" s="294" t="s">
        <v>104</v>
      </c>
      <c r="G1186" s="294" t="s">
        <v>105</v>
      </c>
      <c r="H1186" s="240"/>
    </row>
    <row r="1187" spans="1:8" s="190" customFormat="1" ht="12.75">
      <c r="A1187" s="241" t="s">
        <v>259</v>
      </c>
      <c r="B1187" s="237">
        <v>66550</v>
      </c>
      <c r="C1187" s="237">
        <v>45193.090000000004</v>
      </c>
      <c r="D1187" s="237">
        <v>66550</v>
      </c>
      <c r="E1187" s="237">
        <v>45193.090000000004</v>
      </c>
      <c r="F1187" s="242">
        <f>(B1187-D1187)/B1187</f>
        <v>0</v>
      </c>
      <c r="G1187" s="242">
        <f>(C1187-E1187)/C1187</f>
        <v>0</v>
      </c>
      <c r="H1187" s="240"/>
    </row>
    <row r="1188" spans="1:8" s="190" customFormat="1" ht="12.75">
      <c r="A1188" s="243"/>
      <c r="B1188" s="239"/>
      <c r="C1188" s="239"/>
      <c r="D1188" s="239"/>
      <c r="E1188" s="239"/>
      <c r="F1188" s="239"/>
      <c r="G1188" s="239"/>
      <c r="H1188" s="240"/>
    </row>
    <row r="1189" spans="1:8" s="190" customFormat="1" ht="12.75">
      <c r="A1189" s="238" t="s">
        <v>208</v>
      </c>
      <c r="B1189" s="239"/>
      <c r="C1189" s="239"/>
      <c r="D1189" s="239"/>
      <c r="E1189" s="239"/>
      <c r="F1189" s="239"/>
      <c r="G1189" s="239"/>
      <c r="H1189" s="240"/>
    </row>
    <row r="1190" spans="1:8" s="190" customFormat="1" ht="25.5" customHeight="1">
      <c r="A1190" s="308" t="s">
        <v>209</v>
      </c>
      <c r="B1190" s="308"/>
      <c r="C1190" s="308" t="s">
        <v>210</v>
      </c>
      <c r="D1190" s="308"/>
      <c r="E1190" s="308" t="s">
        <v>106</v>
      </c>
      <c r="F1190" s="308"/>
      <c r="G1190" s="239"/>
      <c r="H1190" s="240"/>
    </row>
    <row r="1191" spans="1:8" s="190" customFormat="1" ht="12.75">
      <c r="A1191" s="291" t="s">
        <v>104</v>
      </c>
      <c r="B1191" s="291" t="s">
        <v>107</v>
      </c>
      <c r="C1191" s="291" t="s">
        <v>104</v>
      </c>
      <c r="D1191" s="291" t="s">
        <v>107</v>
      </c>
      <c r="E1191" s="291" t="s">
        <v>104</v>
      </c>
      <c r="F1191" s="291" t="s">
        <v>108</v>
      </c>
      <c r="G1191" s="239"/>
      <c r="H1191" s="240" t="s">
        <v>12</v>
      </c>
    </row>
    <row r="1192" spans="1:8" s="190" customFormat="1" ht="12.75">
      <c r="A1192" s="244">
        <v>1</v>
      </c>
      <c r="B1192" s="244">
        <v>2</v>
      </c>
      <c r="C1192" s="244">
        <v>3</v>
      </c>
      <c r="D1192" s="244">
        <v>4</v>
      </c>
      <c r="E1192" s="244">
        <v>5</v>
      </c>
      <c r="F1192" s="244">
        <v>6</v>
      </c>
      <c r="G1192" s="245"/>
      <c r="H1192" s="246"/>
    </row>
    <row r="1193" spans="1:8" s="190" customFormat="1" ht="12.75">
      <c r="A1193" s="288">
        <v>66550</v>
      </c>
      <c r="B1193" s="288">
        <v>45193.090000000004</v>
      </c>
      <c r="C1193" s="247">
        <v>55161</v>
      </c>
      <c r="D1193" s="193">
        <v>40311.54</v>
      </c>
      <c r="E1193" s="248">
        <f>C1193/A1193</f>
        <v>0.8288655146506386</v>
      </c>
      <c r="F1193" s="248">
        <f>D1193/B1193</f>
        <v>0.8919845932198927</v>
      </c>
      <c r="G1193" s="239"/>
      <c r="H1193" s="240"/>
    </row>
    <row r="1194" spans="1:8" s="190" customFormat="1" ht="12.75">
      <c r="A1194" s="249"/>
      <c r="B1194" s="250"/>
      <c r="C1194" s="251"/>
      <c r="D1194" s="251"/>
      <c r="E1194" s="252"/>
      <c r="F1194" s="253"/>
      <c r="G1194" s="254" t="s">
        <v>12</v>
      </c>
      <c r="H1194" s="240" t="s">
        <v>12</v>
      </c>
    </row>
    <row r="1195" spans="1:8" s="190" customFormat="1" ht="12.75">
      <c r="A1195" s="255" t="s">
        <v>109</v>
      </c>
      <c r="B1195" s="239"/>
      <c r="C1195" s="239"/>
      <c r="D1195" s="239" t="s">
        <v>12</v>
      </c>
      <c r="E1195" s="239"/>
      <c r="F1195" s="239"/>
      <c r="G1195" s="239"/>
      <c r="H1195" s="240"/>
    </row>
    <row r="1196" spans="1:8" s="190" customFormat="1" ht="12.75">
      <c r="A1196" s="238"/>
      <c r="B1196" s="239"/>
      <c r="C1196" s="239"/>
      <c r="D1196" s="239"/>
      <c r="E1196" s="239"/>
      <c r="F1196" s="239"/>
      <c r="G1196" s="239"/>
      <c r="H1196" s="240"/>
    </row>
    <row r="1197" spans="1:8" s="190" customFormat="1" ht="12.75">
      <c r="A1197" s="238" t="s">
        <v>126</v>
      </c>
      <c r="B1197" s="239"/>
      <c r="C1197" s="239"/>
      <c r="D1197" s="239"/>
      <c r="E1197" s="239"/>
      <c r="F1197" s="239"/>
      <c r="G1197" s="239"/>
      <c r="H1197" s="240"/>
    </row>
    <row r="1198" spans="1:8" s="190" customFormat="1" ht="12.75">
      <c r="A1198" s="309" t="s">
        <v>100</v>
      </c>
      <c r="B1198" s="311" t="s">
        <v>101</v>
      </c>
      <c r="C1198" s="312"/>
      <c r="D1198" s="313" t="s">
        <v>102</v>
      </c>
      <c r="E1198" s="313"/>
      <c r="F1198" s="313" t="s">
        <v>103</v>
      </c>
      <c r="G1198" s="313"/>
      <c r="H1198" s="240"/>
    </row>
    <row r="1199" spans="1:8" s="190" customFormat="1" ht="12.75">
      <c r="A1199" s="310"/>
      <c r="B1199" s="292" t="s">
        <v>104</v>
      </c>
      <c r="C1199" s="293" t="s">
        <v>105</v>
      </c>
      <c r="D1199" s="294" t="s">
        <v>104</v>
      </c>
      <c r="E1199" s="294" t="s">
        <v>105</v>
      </c>
      <c r="F1199" s="294" t="s">
        <v>104</v>
      </c>
      <c r="G1199" s="294" t="s">
        <v>105</v>
      </c>
      <c r="H1199" s="240"/>
    </row>
    <row r="1200" spans="1:8" s="190" customFormat="1" ht="12.75">
      <c r="A1200" s="256" t="s">
        <v>110</v>
      </c>
      <c r="B1200" s="194">
        <v>71956</v>
      </c>
      <c r="C1200" s="193">
        <v>3597.8</v>
      </c>
      <c r="D1200" s="257">
        <v>71956</v>
      </c>
      <c r="E1200" s="258">
        <v>3597.8</v>
      </c>
      <c r="F1200" s="242">
        <f>(B1200-D1200)/100</f>
        <v>0</v>
      </c>
      <c r="G1200" s="242">
        <f>(C1200-E1200)/100</f>
        <v>0</v>
      </c>
      <c r="H1200" s="240"/>
    </row>
    <row r="1201" spans="1:8" s="190" customFormat="1" ht="12.75">
      <c r="A1201" s="256" t="s">
        <v>139</v>
      </c>
      <c r="B1201" s="194">
        <v>67561</v>
      </c>
      <c r="C1201" s="193">
        <v>3378.0499999999997</v>
      </c>
      <c r="D1201" s="257">
        <v>67561</v>
      </c>
      <c r="E1201" s="258">
        <v>3378.0499999999997</v>
      </c>
      <c r="F1201" s="242">
        <f>(B1201-D1201)/100</f>
        <v>0</v>
      </c>
      <c r="G1201" s="242">
        <f>(C1201-E1201)/100</f>
        <v>0</v>
      </c>
      <c r="H1201" s="240"/>
    </row>
    <row r="1202" spans="1:8" s="190" customFormat="1" ht="12.75">
      <c r="A1202" s="243"/>
      <c r="B1202" s="239"/>
      <c r="C1202" s="239"/>
      <c r="D1202" s="239"/>
      <c r="E1202" s="239"/>
      <c r="F1202" s="239"/>
      <c r="G1202" s="239"/>
      <c r="H1202" s="240"/>
    </row>
    <row r="1203" spans="1:11" s="190" customFormat="1" ht="12.75">
      <c r="A1203" s="238" t="s">
        <v>211</v>
      </c>
      <c r="B1203" s="239"/>
      <c r="C1203" s="239"/>
      <c r="D1203" s="239"/>
      <c r="E1203" s="239"/>
      <c r="F1203" s="239"/>
      <c r="G1203" s="239"/>
      <c r="H1203" s="240"/>
      <c r="K1203" s="190" t="s">
        <v>12</v>
      </c>
    </row>
    <row r="1204" spans="1:8" s="190" customFormat="1" ht="12.75" customHeight="1">
      <c r="A1204" s="309" t="s">
        <v>100</v>
      </c>
      <c r="B1204" s="308" t="s">
        <v>120</v>
      </c>
      <c r="C1204" s="308"/>
      <c r="D1204" s="308" t="s">
        <v>212</v>
      </c>
      <c r="E1204" s="308"/>
      <c r="F1204" s="308" t="s">
        <v>106</v>
      </c>
      <c r="G1204" s="308"/>
      <c r="H1204" s="240"/>
    </row>
    <row r="1205" spans="1:8" s="190" customFormat="1" ht="12.75">
      <c r="A1205" s="310"/>
      <c r="B1205" s="291" t="s">
        <v>104</v>
      </c>
      <c r="C1205" s="291" t="s">
        <v>107</v>
      </c>
      <c r="D1205" s="291" t="s">
        <v>104</v>
      </c>
      <c r="E1205" s="291" t="s">
        <v>107</v>
      </c>
      <c r="F1205" s="291" t="s">
        <v>104</v>
      </c>
      <c r="G1205" s="291" t="s">
        <v>107</v>
      </c>
      <c r="H1205" s="240"/>
    </row>
    <row r="1206" spans="1:8" s="190" customFormat="1" ht="12.75">
      <c r="A1206" s="289">
        <v>1</v>
      </c>
      <c r="B1206" s="244">
        <v>2</v>
      </c>
      <c r="C1206" s="244">
        <v>3</v>
      </c>
      <c r="D1206" s="244">
        <v>4</v>
      </c>
      <c r="E1206" s="244">
        <v>5</v>
      </c>
      <c r="F1206" s="244">
        <v>6</v>
      </c>
      <c r="G1206" s="244">
        <v>7</v>
      </c>
      <c r="H1206" s="246"/>
    </row>
    <row r="1207" spans="1:8" s="130" customFormat="1" ht="12.75">
      <c r="A1207" s="256" t="s">
        <v>110</v>
      </c>
      <c r="B1207" s="194">
        <v>71956</v>
      </c>
      <c r="C1207" s="193">
        <v>3597.8</v>
      </c>
      <c r="D1207" s="257">
        <v>71956</v>
      </c>
      <c r="E1207" s="258">
        <v>3597.8</v>
      </c>
      <c r="F1207" s="131">
        <f>D1207/B1207</f>
        <v>1</v>
      </c>
      <c r="G1207" s="290">
        <f>E1207/C1207</f>
        <v>1</v>
      </c>
      <c r="H1207" s="260"/>
    </row>
    <row r="1208" spans="1:8" s="130" customFormat="1" ht="12.75">
      <c r="A1208" s="256" t="s">
        <v>139</v>
      </c>
      <c r="B1208" s="194">
        <v>67561</v>
      </c>
      <c r="C1208" s="193">
        <v>3378.0499999999997</v>
      </c>
      <c r="D1208" s="257">
        <v>67561</v>
      </c>
      <c r="E1208" s="258">
        <v>3378.0499999999997</v>
      </c>
      <c r="F1208" s="259">
        <v>0</v>
      </c>
      <c r="G1208" s="290">
        <v>0</v>
      </c>
      <c r="H1208" s="261"/>
    </row>
    <row r="1210" ht="14.25">
      <c r="F1210" s="10" t="s">
        <v>12</v>
      </c>
    </row>
  </sheetData>
  <sheetProtection/>
  <mergeCells count="37">
    <mergeCell ref="A1204:A1205"/>
    <mergeCell ref="B1204:C1204"/>
    <mergeCell ref="D1204:E1204"/>
    <mergeCell ref="F1204:G1204"/>
    <mergeCell ref="A1190:B1190"/>
    <mergeCell ref="C1190:D1190"/>
    <mergeCell ref="E1190:F1190"/>
    <mergeCell ref="A1198:A1199"/>
    <mergeCell ref="B1198:C1198"/>
    <mergeCell ref="D1198:E1198"/>
    <mergeCell ref="F1198:G1198"/>
    <mergeCell ref="A1148:B1148"/>
    <mergeCell ref="A1149:G1149"/>
    <mergeCell ref="A1171:E1171"/>
    <mergeCell ref="A1173:A1181"/>
    <mergeCell ref="A1185:A1186"/>
    <mergeCell ref="B1185:C1185"/>
    <mergeCell ref="D1185:E1185"/>
    <mergeCell ref="F1185:G1185"/>
    <mergeCell ref="A78:H78"/>
    <mergeCell ref="A122:H122"/>
    <mergeCell ref="A166:G166"/>
    <mergeCell ref="A209:F209"/>
    <mergeCell ref="A253:G253"/>
    <mergeCell ref="A296:F296"/>
    <mergeCell ref="A13:B13"/>
    <mergeCell ref="A21:D21"/>
    <mergeCell ref="A26:D26"/>
    <mergeCell ref="A27:D27"/>
    <mergeCell ref="A34:C34"/>
    <mergeCell ref="A35:G35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0" r:id="rId4"/>
  <rowBreaks count="9" manualBreakCount="9">
    <brk id="120" max="7" man="1"/>
    <brk id="251" max="7" man="1"/>
    <brk id="381" max="7" man="1"/>
    <brk id="529" max="7" man="1"/>
    <brk id="676" max="7" man="1"/>
    <brk id="816" max="7" man="1"/>
    <brk id="952" max="7" man="1"/>
    <brk id="1043" max="7" man="1"/>
    <brk id="1148" max="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8:L26"/>
  <sheetViews>
    <sheetView zoomScalePageLayoutView="0" workbookViewId="0" topLeftCell="A1">
      <selection activeCell="K28" sqref="K28"/>
    </sheetView>
  </sheetViews>
  <sheetFormatPr defaultColWidth="9.140625" defaultRowHeight="12.75"/>
  <cols>
    <col min="3" max="3" width="24.00390625" style="0" customWidth="1"/>
    <col min="9" max="9" width="11.57421875" style="0" customWidth="1"/>
  </cols>
  <sheetData>
    <row r="8" spans="5:12" ht="12.75">
      <c r="E8" s="334" t="s">
        <v>269</v>
      </c>
      <c r="F8" s="334"/>
      <c r="G8" s="334"/>
      <c r="H8" t="s">
        <v>270</v>
      </c>
      <c r="K8" t="s">
        <v>271</v>
      </c>
      <c r="L8" t="s">
        <v>270</v>
      </c>
    </row>
    <row r="9" spans="5:7" ht="12.75">
      <c r="E9" t="s">
        <v>267</v>
      </c>
      <c r="F9" t="s">
        <v>268</v>
      </c>
      <c r="G9" t="s">
        <v>10</v>
      </c>
    </row>
    <row r="10" spans="3:12" ht="13.5" thickBot="1">
      <c r="C10" s="300" t="s">
        <v>260</v>
      </c>
      <c r="E10">
        <v>37984</v>
      </c>
      <c r="F10">
        <v>24380</v>
      </c>
      <c r="G10">
        <f>SUM(E10:F10)</f>
        <v>62364</v>
      </c>
      <c r="H10">
        <v>70295</v>
      </c>
      <c r="I10">
        <v>70295</v>
      </c>
      <c r="K10" s="301">
        <f>G10/I10</f>
        <v>0.8871754747848354</v>
      </c>
      <c r="L10" s="301">
        <f>H10/I10</f>
        <v>1</v>
      </c>
    </row>
    <row r="11" spans="3:12" ht="13.5" thickBot="1">
      <c r="C11" s="300" t="s">
        <v>261</v>
      </c>
      <c r="E11">
        <v>212</v>
      </c>
      <c r="F11">
        <v>212</v>
      </c>
      <c r="G11">
        <v>212</v>
      </c>
      <c r="H11">
        <v>214</v>
      </c>
      <c r="I11">
        <v>245</v>
      </c>
      <c r="K11" s="301">
        <f aca="true" t="shared" si="0" ref="K11:K16">G11/I11</f>
        <v>0.8653061224489796</v>
      </c>
      <c r="L11" s="301">
        <f aca="true" t="shared" si="1" ref="L11:L16">H11/I11</f>
        <v>0.8734693877551021</v>
      </c>
    </row>
    <row r="12" spans="3:12" ht="13.5" thickBot="1">
      <c r="C12" s="300" t="s">
        <v>262</v>
      </c>
      <c r="E12" s="299">
        <v>7222409</v>
      </c>
      <c r="F12" s="299">
        <v>3033346</v>
      </c>
      <c r="G12">
        <f>SUM(E12:F12)</f>
        <v>10255755</v>
      </c>
      <c r="H12">
        <v>11511048</v>
      </c>
      <c r="I12">
        <v>22100271</v>
      </c>
      <c r="K12" s="301">
        <f t="shared" si="0"/>
        <v>0.4640556217613802</v>
      </c>
      <c r="L12" s="301">
        <f t="shared" si="1"/>
        <v>0.5208555134912146</v>
      </c>
    </row>
    <row r="13" spans="3:12" ht="13.5" thickBot="1">
      <c r="C13" s="300" t="s">
        <v>263</v>
      </c>
      <c r="E13" s="304">
        <v>87672</v>
      </c>
      <c r="F13" s="304">
        <v>88303</v>
      </c>
      <c r="G13">
        <f>SUM(E13:F13)</f>
        <v>175975</v>
      </c>
      <c r="H13">
        <v>238765</v>
      </c>
      <c r="I13">
        <v>245316</v>
      </c>
      <c r="K13" s="301">
        <f t="shared" si="0"/>
        <v>0.7173400838102693</v>
      </c>
      <c r="L13" s="301">
        <f t="shared" si="1"/>
        <v>0.9732956676286911</v>
      </c>
    </row>
    <row r="14" spans="3:12" ht="13.5" thickBot="1">
      <c r="C14" s="300" t="s">
        <v>264</v>
      </c>
      <c r="E14" s="304">
        <v>542.28452</v>
      </c>
      <c r="F14" s="304">
        <v>725.50188</v>
      </c>
      <c r="G14">
        <f>SUM(E14:F14)</f>
        <v>1267.7864</v>
      </c>
      <c r="H14">
        <v>20484.87</v>
      </c>
      <c r="I14">
        <v>24531.600000000002</v>
      </c>
      <c r="K14" s="301">
        <f t="shared" si="0"/>
        <v>0.051679727372042586</v>
      </c>
      <c r="L14" s="301">
        <f t="shared" si="1"/>
        <v>0.8350401115296189</v>
      </c>
    </row>
    <row r="15" spans="3:12" ht="13.5" thickBot="1">
      <c r="C15" s="300" t="s">
        <v>265</v>
      </c>
      <c r="E15" s="302">
        <v>61239.65184</v>
      </c>
      <c r="F15" s="303">
        <v>39336.9743</v>
      </c>
      <c r="G15">
        <f>SUM(E15:F15)</f>
        <v>100576.62614000001</v>
      </c>
      <c r="H15">
        <v>118414.33</v>
      </c>
      <c r="I15">
        <v>148712.28000000003</v>
      </c>
      <c r="K15" s="301">
        <f t="shared" si="0"/>
        <v>0.676316886137446</v>
      </c>
      <c r="L15" s="301">
        <f t="shared" si="1"/>
        <v>0.7962646393424939</v>
      </c>
    </row>
    <row r="16" spans="3:12" ht="15.75" thickBot="1">
      <c r="C16" s="300" t="s">
        <v>266</v>
      </c>
      <c r="E16" s="295">
        <v>148122.77</v>
      </c>
      <c r="F16" s="295">
        <v>95573.25</v>
      </c>
      <c r="G16">
        <f>SUM(E16:F16)</f>
        <v>243696.02</v>
      </c>
      <c r="H16">
        <v>286995.39</v>
      </c>
      <c r="I16">
        <v>360415.13</v>
      </c>
      <c r="K16" s="301">
        <f t="shared" si="0"/>
        <v>0.6761536897743443</v>
      </c>
      <c r="L16" s="301">
        <f t="shared" si="1"/>
        <v>0.7962911823374341</v>
      </c>
    </row>
    <row r="17" spans="5:6" ht="15">
      <c r="E17" s="295"/>
      <c r="F17" s="295"/>
    </row>
    <row r="18" ht="15">
      <c r="E18" s="296"/>
    </row>
    <row r="21" ht="12.75">
      <c r="F21" t="s">
        <v>12</v>
      </c>
    </row>
    <row r="22" ht="12.75">
      <c r="I22" t="s">
        <v>12</v>
      </c>
    </row>
    <row r="26" ht="12.75">
      <c r="I26">
        <f>30404/30447</f>
        <v>0.998587709790784</v>
      </c>
    </row>
  </sheetData>
  <sheetProtection/>
  <mergeCells count="1">
    <mergeCell ref="E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2015-02-05T07:37:53Z</cp:lastPrinted>
  <dcterms:created xsi:type="dcterms:W3CDTF">2013-03-29T17:24:29Z</dcterms:created>
  <dcterms:modified xsi:type="dcterms:W3CDTF">2018-06-19T12:32:45Z</dcterms:modified>
  <cp:category/>
  <cp:version/>
  <cp:contentType/>
  <cp:contentStatus/>
</cp:coreProperties>
</file>