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2" windowWidth="16536" windowHeight="6912" activeTab="0"/>
  </bookViews>
  <sheets>
    <sheet name="Gujarat" sheetId="1" r:id="rId1"/>
  </sheets>
  <definedNames>
    <definedName name="_xlnm.Print_Area" localSheetId="0">'Gujarat'!$A$1:$H$1085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10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<sst xmlns="http://schemas.openxmlformats.org/spreadsheetml/2006/main" count="1278" uniqueCount="258">
  <si>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</si>
  <si>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</si>
  <si>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</si>
  <si>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</si>
  <si>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</si>
  <si>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</si>
  <si>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</si>
  <si>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</si>
  <si>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</si>
  <si>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</si>
  <si>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</si>
  <si>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</si>
  <si>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</si>
  <si>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</si>
  <si>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</si>
  <si>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</si>
  <si>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</si>
  <si>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</si>
  <si>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</si>
  <si>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</si>
  <si>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</si>
  <si>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</si>
  <si>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</si>
  <si>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</si>
  <si>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</si>
  <si>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</si>
  <si>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</si>
  <si>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</si>
  <si>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</si>
  <si>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</si>
  <si>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</si>
  <si>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</si>
  <si>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</si>
  <si>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</si>
  <si>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</si>
  <si>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</si>
  <si>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</si>
  <si>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</si>
  <si>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</si>
  <si>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</si>
  <si>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</si>
  <si>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</si>
  <si>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</si>
  <si>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</si>
  <si>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</si>
  <si>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</si>
  <si>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</si>
  <si>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</si>
  <si>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</si>
  <si>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</si>
  <si>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</si>
  <si>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</si>
  <si>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</si>
  <si>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</si>
  <si>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</si>
  <si>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</si>
  <si>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</si>
  <si>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</si>
  <si>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</si>
  <si>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</si>
  <si>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</si>
  <si>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</si>
  <si>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</si>
  <si>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</si>
  <si>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</si>
  <si>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</si>
  <si>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</si>
  <si>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</si>
  <si>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</si>
  <si>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</si>
  <si>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</si>
  <si>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</si>
  <si>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</si>
  <si>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</si>
  <si>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</si>
  <si>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</si>
  <si>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</si>
  <si>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</si>
  <si>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</si>
  <si>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</si>
  <si>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</si>
  <si>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</si>
  <si>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</si>
  <si>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</si>
  <si>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</si>
  <si>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</si>
  <si>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</si>
  <si>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</si>
  <si>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</si>
  <si>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</si>
  <si>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</si>
  <si>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</si>
  <si>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</si>
  <si>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</si>
  <si>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</si>
  <si>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</si>
  <si>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</si>
  <si>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</si>
  <si>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</si>
  <si>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</si>
  <si>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</si>
  <si>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</si>
  <si>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</si>
  <si>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</si>
  <si>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</si>
  <si>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</si>
  <si>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</si>
  <si>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</si>
  <si>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</si>
  <si>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</si>
  <si>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</si>
  <si>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</si>
  <si>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</si>
  <si>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</si>
  <si>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</si>
  <si>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</si>
  <si>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</si>
  <si>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</si>
  <si>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</si>
  <si>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</si>
  <si>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</si>
  <si>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Sactioned during 2006-07 to 2012-13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</si>
  <si>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</si>
  <si>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</si>
  <si>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</si>
  <si>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</si>
  <si>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</si>
  <si>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</si>
  <si>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</si>
  <si>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</si>
  <si>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</si>
  <si>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</si>
  <si>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</si>
  <si>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2011-12</t>
  </si>
  <si>
    <t>9.1) Releasing details</t>
  </si>
  <si>
    <t xml:space="preserve">9.2) Reconciliation of amount sanctioned </t>
  </si>
  <si>
    <t>Allocated for 2016-17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</si>
  <si>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</si>
  <si>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</si>
  <si>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</si>
  <si>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</si>
  <si>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</si>
  <si>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</si>
  <si>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</si>
  <si>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</si>
  <si>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</si>
  <si>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</si>
  <si>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</si>
  <si>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</si>
  <si>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</si>
  <si>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</si>
  <si>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</si>
  <si>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</si>
  <si>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</si>
  <si>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</si>
  <si>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</si>
  <si>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</si>
  <si>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</si>
  <si>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</si>
  <si>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</si>
  <si>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</si>
  <si>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</si>
  <si>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</si>
  <si>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</si>
  <si>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</si>
  <si>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</si>
  <si>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</si>
  <si>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</si>
  <si>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</si>
  <si>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</si>
  <si>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</si>
  <si>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</si>
  <si>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</si>
  <si>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</si>
  <si>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</si>
  <si>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</si>
  <si>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</si>
  <si>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</si>
  <si>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</si>
  <si>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</si>
  <si>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</si>
  <si>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</si>
  <si>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</si>
  <si>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</si>
  <si>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</si>
  <si>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</si>
  <si>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</si>
  <si>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</si>
  <si>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</si>
  <si>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</si>
  <si>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</si>
  <si>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</si>
  <si>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</si>
  <si>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</si>
  <si>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</si>
  <si>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</si>
  <si>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</si>
  <si>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</si>
  <si>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</si>
  <si>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</si>
  <si>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</si>
  <si>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</si>
  <si>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</si>
  <si>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</si>
  <si>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9.3) Achievement ( under MDM Funds) (Source data: Table AT-10 of AWP&amp;B 2018-19)</t>
  </si>
  <si>
    <t>Sanctioned by GoI during 2006-07 to 2017-18</t>
  </si>
  <si>
    <t>Cosntructed upto 31.03.2018</t>
  </si>
  <si>
    <t>10.2) Achievement ( under MDM Funds) (Source data: Table AT-11 of AWP&amp;B 2018-19)</t>
  </si>
  <si>
    <t>State : Gujarat</t>
  </si>
  <si>
    <t>Ahmedabad</t>
  </si>
  <si>
    <t>Amreli</t>
  </si>
  <si>
    <t>Kheda-Nadiad</t>
  </si>
  <si>
    <t>Anand</t>
  </si>
  <si>
    <t>Banaskantha</t>
  </si>
  <si>
    <t>Bharuch</t>
  </si>
  <si>
    <t>Narmda</t>
  </si>
  <si>
    <t>Bhavnagar</t>
  </si>
  <si>
    <t>Kutch-Bhuj</t>
  </si>
  <si>
    <t>Dangs</t>
  </si>
  <si>
    <t>Gandhinagar</t>
  </si>
  <si>
    <t>Panchmahals</t>
  </si>
  <si>
    <t>Dahod</t>
  </si>
  <si>
    <t>Jamnagar</t>
  </si>
  <si>
    <t>Junagadh</t>
  </si>
  <si>
    <t>Porbandar</t>
  </si>
  <si>
    <t>Mehsana</t>
  </si>
  <si>
    <t>Patan</t>
  </si>
  <si>
    <t>Rajkot</t>
  </si>
  <si>
    <t>Sabarkantha</t>
  </si>
  <si>
    <t>Surat</t>
  </si>
  <si>
    <t>Surendranagar</t>
  </si>
  <si>
    <t>Vadodara</t>
  </si>
  <si>
    <t>Valsad</t>
  </si>
  <si>
    <t>Navsari</t>
  </si>
  <si>
    <t>Tapi</t>
  </si>
  <si>
    <t>Arvalli</t>
  </si>
  <si>
    <t>Botad</t>
  </si>
  <si>
    <t>Chotta udepur</t>
  </si>
  <si>
    <t>Dev bhumi dwarka</t>
  </si>
  <si>
    <t xml:space="preserve">Gir somnath </t>
  </si>
  <si>
    <t xml:space="preserve">Mahisagar </t>
  </si>
  <si>
    <t>Morbi</t>
  </si>
  <si>
    <t>9.1.1) Releasing details</t>
  </si>
  <si>
    <t>2006-07</t>
  </si>
  <si>
    <t>Amount  (Rs in lakh)</t>
  </si>
  <si>
    <t>2007-08</t>
  </si>
  <si>
    <t>Primary + Upper-Primary</t>
  </si>
  <si>
    <t>2008-09</t>
  </si>
  <si>
    <t>2009-10</t>
  </si>
  <si>
    <t>2010-11</t>
  </si>
  <si>
    <t>2013-14</t>
  </si>
  <si>
    <t>2012-13</t>
  </si>
  <si>
    <t>Sub total</t>
  </si>
  <si>
    <t>Releases for Kitchen sheds by GoI as on 31.3.2018</t>
  </si>
  <si>
    <t xml:space="preserve">Achievement (Procured+IP)                                  </t>
  </si>
  <si>
    <t>2006-18</t>
  </si>
  <si>
    <t>2012-13 to 2017-18 (Replacement)</t>
  </si>
  <si>
    <t>2012-13 -2017-18(Replacement)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</si>
</sst>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Cambria"/>
      <family val="1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2" fontId="6" fillId="0" borderId="0" xfId="12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5" applyNumberFormat="1" applyFont="1" applyBorder="1" applyAlignment="1">
      <alignment horizontal="center" vertical="center"/>
      <protection/>
    </xf>
    <xf numFmtId="9" fontId="2" fillId="0" borderId="10" xfId="123" applyFont="1" applyBorder="1" applyAlignment="1">
      <alignment horizontal="center" vertical="center"/>
    </xf>
    <xf numFmtId="0" fontId="4" fillId="0" borderId="10" xfId="105" applyFont="1" applyBorder="1" applyAlignment="1">
      <alignment horizontal="center" vertical="center"/>
      <protection/>
    </xf>
    <xf numFmtId="2" fontId="8" fillId="0" borderId="10" xfId="105" applyNumberFormat="1" applyFont="1" applyBorder="1" applyAlignment="1">
      <alignment horizontal="center" vertical="center"/>
      <protection/>
    </xf>
    <xf numFmtId="2" fontId="8" fillId="0" borderId="10" xfId="105" applyNumberFormat="1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125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3" fillId="0" borderId="10" xfId="123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9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9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3" fillId="0" borderId="10" xfId="123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3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/>
    </xf>
    <xf numFmtId="0" fontId="45" fillId="33" borderId="10" xfId="114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1" fontId="17" fillId="33" borderId="10" xfId="105" applyNumberFormat="1" applyFont="1" applyFill="1" applyBorder="1">
      <alignment/>
      <protection/>
    </xf>
    <xf numFmtId="2" fontId="17" fillId="33" borderId="10" xfId="105" applyNumberFormat="1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17" fillId="33" borderId="10" xfId="105" applyFont="1" applyFill="1" applyBorder="1" applyAlignment="1">
      <alignment horizontal="left"/>
      <protection/>
    </xf>
    <xf numFmtId="1" fontId="17" fillId="33" borderId="10" xfId="105" applyNumberFormat="1" applyFont="1" applyFill="1" applyBorder="1" applyAlignment="1">
      <alignment horizontal="right"/>
      <protection/>
    </xf>
    <xf numFmtId="2" fontId="17" fillId="33" borderId="10" xfId="105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105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123" applyFont="1" applyFill="1" applyBorder="1" applyAlignment="1">
      <alignment horizontal="center" vertical="center" wrapText="1"/>
    </xf>
    <xf numFmtId="0" fontId="41" fillId="33" borderId="10" xfId="114" applyFont="1" applyFill="1" applyBorder="1" applyAlignment="1">
      <alignment horizontal="lef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123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123" applyFont="1" applyFill="1" applyBorder="1" applyAlignment="1">
      <alignment horizontal="center" vertical="center" wrapText="1"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0" xfId="105" applyFont="1" applyFill="1" applyBorder="1" applyAlignment="1">
      <alignment horizontal="center" vertical="top" wrapText="1"/>
      <protection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0" xfId="105" applyFont="1" applyFill="1" applyBorder="1" applyAlignment="1">
      <alignment horizontal="center" vertical="center"/>
      <protection/>
    </xf>
    <xf numFmtId="0" fontId="17" fillId="33" borderId="19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6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65" fillId="0" borderId="0" xfId="0" applyFont="1" applyAlignment="1">
      <alignment/>
    </xf>
    <xf numFmtId="0" fontId="16" fillId="33" borderId="26" xfId="0" applyFont="1" applyFill="1" applyBorder="1" applyAlignment="1">
      <alignment horizontal="left" wrapText="1"/>
    </xf>
    <xf numFmtId="0" fontId="16" fillId="33" borderId="23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left" wrapText="1"/>
    </xf>
    <xf numFmtId="2" fontId="23" fillId="0" borderId="10" xfId="109" applyNumberFormat="1" applyFont="1" applyBorder="1" applyAlignment="1">
      <alignment vertical="top"/>
      <protection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/>
    </xf>
    <xf numFmtId="0" fontId="16" fillId="33" borderId="32" xfId="0" applyFont="1" applyFill="1" applyBorder="1" applyAlignment="1">
      <alignment/>
    </xf>
    <xf numFmtId="0" fontId="17" fillId="33" borderId="16" xfId="105" applyFont="1" applyFill="1" applyBorder="1" applyAlignment="1">
      <alignment horizontal="center" vertical="top" wrapText="1"/>
      <protection/>
    </xf>
    <xf numFmtId="0" fontId="17" fillId="33" borderId="19" xfId="105" applyFont="1" applyFill="1" applyBorder="1" applyAlignment="1">
      <alignment horizontal="center" vertical="top" wrapText="1"/>
      <protection/>
    </xf>
    <xf numFmtId="0" fontId="44" fillId="0" borderId="10" xfId="111" applyFont="1" applyFill="1" applyBorder="1" applyAlignment="1">
      <alignment horizontal="center" vertical="center"/>
      <protection/>
    </xf>
    <xf numFmtId="1" fontId="17" fillId="0" borderId="10" xfId="123" applyNumberFormat="1" applyFont="1" applyBorder="1" applyAlignment="1">
      <alignment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437</xdr:row>
      <xdr:rowOff>0</xdr:rowOff>
    </xdr:from>
    <xdr:to>
      <xdr:col>6</xdr:col>
      <xdr:colOff>533400</xdr:colOff>
      <xdr:row>437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096000" y="794194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437</xdr:row>
      <xdr:rowOff>0</xdr:rowOff>
    </xdr:from>
    <xdr:to>
      <xdr:col>3</xdr:col>
      <xdr:colOff>333375</xdr:colOff>
      <xdr:row>437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429000" y="79419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437</xdr:row>
      <xdr:rowOff>0</xdr:rowOff>
    </xdr:from>
    <xdr:to>
      <xdr:col>5</xdr:col>
      <xdr:colOff>285750</xdr:colOff>
      <xdr:row>437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724525" y="794194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7"/>
  <sheetViews>
    <sheetView tabSelected="1" view="pageBreakPreview" zoomScaleNormal="106" zoomScaleSheetLayoutView="100" zoomScalePageLayoutView="0" workbookViewId="0" topLeftCell="A1068">
      <selection activeCell="G1085" sqref="G1085"/>
    </sheetView>
  </sheetViews>
  <sheetFormatPr defaultColWidth="9.140625" defaultRowHeight="12.75"/>
  <cols>
    <col min="1" max="1" width="22.00390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292" t="s">
        <v>0</v>
      </c>
      <c r="B1" s="293"/>
      <c r="C1" s="293"/>
      <c r="D1" s="293"/>
      <c r="E1" s="293"/>
      <c r="F1" s="293"/>
      <c r="G1" s="293"/>
      <c r="H1" s="294"/>
    </row>
    <row r="2" spans="1:8" ht="14.25">
      <c r="A2" s="295" t="s">
        <v>1</v>
      </c>
      <c r="B2" s="296"/>
      <c r="C2" s="296"/>
      <c r="D2" s="296"/>
      <c r="E2" s="296"/>
      <c r="F2" s="296"/>
      <c r="G2" s="296"/>
      <c r="H2" s="297"/>
    </row>
    <row r="3" spans="1:8" ht="14.25">
      <c r="A3" s="295" t="s">
        <v>139</v>
      </c>
      <c r="B3" s="296"/>
      <c r="C3" s="296"/>
      <c r="D3" s="296"/>
      <c r="E3" s="296"/>
      <c r="F3" s="296"/>
      <c r="G3" s="296"/>
      <c r="H3" s="297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298" t="s">
        <v>208</v>
      </c>
      <c r="B5" s="299"/>
      <c r="C5" s="299"/>
      <c r="D5" s="299"/>
      <c r="E5" s="299"/>
      <c r="F5" s="299"/>
      <c r="G5" s="299"/>
      <c r="H5" s="300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01" t="s">
        <v>2</v>
      </c>
      <c r="B7" s="301"/>
      <c r="C7" s="301"/>
      <c r="D7" s="301"/>
      <c r="E7" s="301"/>
      <c r="F7" s="301"/>
      <c r="G7" s="301"/>
      <c r="H7" s="301"/>
    </row>
    <row r="8" ht="4.5" customHeight="1"/>
    <row r="9" spans="1:8" ht="14.25">
      <c r="A9" s="301" t="s">
        <v>140</v>
      </c>
      <c r="B9" s="301"/>
      <c r="C9" s="301"/>
      <c r="D9" s="301"/>
      <c r="E9" s="301"/>
      <c r="F9" s="301"/>
      <c r="G9" s="301"/>
      <c r="H9" s="301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288" t="s">
        <v>4</v>
      </c>
      <c r="B13" s="288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162</v>
      </c>
      <c r="C15" s="16" t="s">
        <v>141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1">
        <v>2729125</v>
      </c>
      <c r="C16" s="211">
        <v>2672851.5</v>
      </c>
      <c r="D16" s="222">
        <f>C16-B16</f>
        <v>-56273.5</v>
      </c>
      <c r="E16" s="21">
        <f>D16/B16</f>
        <v>-0.02061961251316814</v>
      </c>
    </row>
    <row r="17" spans="1:8" ht="14.25">
      <c r="A17" s="19" t="s">
        <v>9</v>
      </c>
      <c r="B17" s="221">
        <v>1637386</v>
      </c>
      <c r="C17" s="212">
        <v>1724387.5</v>
      </c>
      <c r="D17" s="222">
        <f>C17-B17</f>
        <v>87001.5</v>
      </c>
      <c r="E17" s="21">
        <f>D17/B17</f>
        <v>0.05313438614963118</v>
      </c>
      <c r="F17" s="11"/>
      <c r="G17" s="13"/>
      <c r="H17" s="13"/>
    </row>
    <row r="18" spans="1:8" ht="14.25">
      <c r="A18" s="19" t="s">
        <v>128</v>
      </c>
      <c r="B18" s="221">
        <v>0</v>
      </c>
      <c r="C18" s="212">
        <v>0</v>
      </c>
      <c r="D18" s="222">
        <f>C18-B18</f>
        <v>0</v>
      </c>
      <c r="E18" s="21">
        <v>0</v>
      </c>
      <c r="F18" s="11"/>
      <c r="G18" s="13"/>
      <c r="H18" s="13"/>
    </row>
    <row r="19" spans="1:7" ht="14.25">
      <c r="A19" s="19" t="s">
        <v>10</v>
      </c>
      <c r="B19" s="177">
        <f>SUM(B16:B18)</f>
        <v>4366511</v>
      </c>
      <c r="C19" s="177">
        <f>SUM(C16:C18)</f>
        <v>4397239</v>
      </c>
      <c r="D19" s="222">
        <f>C19-B19</f>
        <v>30728</v>
      </c>
      <c r="E19" s="21">
        <f>D19/B19</f>
        <v>0.00703719743291612</v>
      </c>
      <c r="G19" s="127"/>
    </row>
    <row r="20" spans="7:8" ht="13.5" customHeight="1">
      <c r="G20" s="31"/>
      <c r="H20" s="31"/>
    </row>
    <row r="21" spans="1:4" ht="15.75" customHeight="1">
      <c r="A21" s="288" t="s">
        <v>11</v>
      </c>
      <c r="B21" s="288"/>
      <c r="C21" s="288"/>
      <c r="D21" s="288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240</v>
      </c>
      <c r="C23" s="24">
        <v>237</v>
      </c>
      <c r="D23" s="20">
        <f>C23-B23</f>
        <v>-3</v>
      </c>
      <c r="E23" s="21">
        <f>D23/B23</f>
        <v>-0.0125</v>
      </c>
      <c r="G23" s="10" t="s">
        <v>12</v>
      </c>
    </row>
    <row r="24" spans="1:7" ht="15" customHeight="1">
      <c r="A24" s="23" t="s">
        <v>14</v>
      </c>
      <c r="B24" s="24">
        <v>240</v>
      </c>
      <c r="C24" s="24">
        <v>237</v>
      </c>
      <c r="D24" s="20">
        <f>C24-B24</f>
        <v>-3</v>
      </c>
      <c r="E24" s="21">
        <f>D24/B24</f>
        <v>-0.0125</v>
      </c>
      <c r="G24" s="10" t="s">
        <v>12</v>
      </c>
    </row>
    <row r="25" spans="1:5" ht="15" customHeight="1">
      <c r="A25" s="23" t="s">
        <v>128</v>
      </c>
      <c r="B25" s="24">
        <v>0</v>
      </c>
      <c r="C25" s="24">
        <v>0</v>
      </c>
      <c r="D25" s="20">
        <f>C25-B25</f>
        <v>0</v>
      </c>
      <c r="E25" s="21" t="e">
        <f>D25/B25</f>
        <v>#DIV/0!</v>
      </c>
    </row>
    <row r="26" spans="1:5" ht="15" customHeight="1">
      <c r="A26" s="288"/>
      <c r="B26" s="288"/>
      <c r="C26" s="288"/>
      <c r="D26" s="288"/>
      <c r="E26" s="27"/>
    </row>
    <row r="27" spans="1:5" ht="16.5" customHeight="1">
      <c r="A27" s="290" t="s">
        <v>163</v>
      </c>
      <c r="B27" s="290"/>
      <c r="C27" s="290"/>
      <c r="D27" s="290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654990000</v>
      </c>
      <c r="C29" s="193">
        <v>633465805.5</v>
      </c>
      <c r="D29" s="20">
        <f>C29-B29</f>
        <v>-21524194.5</v>
      </c>
      <c r="E29" s="21">
        <f>D29/B29</f>
        <v>-0.03286186735675354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392972640</v>
      </c>
      <c r="C30" s="24">
        <v>408679837.5</v>
      </c>
      <c r="D30" s="20">
        <f>C30-B30</f>
        <v>15707197.5</v>
      </c>
      <c r="E30" s="21">
        <f>D30/B30</f>
        <v>0.03997020632276079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>
        <v>0</v>
      </c>
      <c r="D31" s="20">
        <f>C31-B31</f>
        <v>0</v>
      </c>
      <c r="E31" s="21">
        <v>0</v>
      </c>
    </row>
    <row r="32" spans="1:7" ht="17.25" customHeight="1">
      <c r="A32" s="19" t="s">
        <v>10</v>
      </c>
      <c r="B32" s="24">
        <f>SUM(B29:B31)</f>
        <v>1047962640</v>
      </c>
      <c r="C32" s="24">
        <f>SUM(C29:C31)</f>
        <v>1042145643</v>
      </c>
      <c r="D32" s="20">
        <f>C32-B32</f>
        <v>-5816997</v>
      </c>
      <c r="E32" s="21">
        <f>D32/B32</f>
        <v>-0.005550767534995332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291" t="s">
        <v>19</v>
      </c>
      <c r="B34" s="291"/>
      <c r="C34" s="291"/>
      <c r="D34" s="32"/>
      <c r="E34" s="33"/>
      <c r="G34" s="31"/>
    </row>
    <row r="35" spans="1:7" ht="18" customHeight="1">
      <c r="A35" s="288" t="s">
        <v>142</v>
      </c>
      <c r="B35" s="288"/>
      <c r="C35" s="288"/>
      <c r="D35" s="288"/>
      <c r="E35" s="288"/>
      <c r="F35" s="288"/>
      <c r="G35" s="288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4">
        <v>1</v>
      </c>
      <c r="B38" s="210" t="s">
        <v>209</v>
      </c>
      <c r="C38" s="194">
        <v>565</v>
      </c>
      <c r="D38" s="194">
        <v>565</v>
      </c>
      <c r="E38" s="194">
        <f>C38-D38</f>
        <v>0</v>
      </c>
      <c r="F38" s="213">
        <f>E38/C38</f>
        <v>0</v>
      </c>
      <c r="G38" s="31"/>
    </row>
    <row r="39" spans="1:7" ht="12.75" customHeight="1">
      <c r="A39" s="194">
        <v>2</v>
      </c>
      <c r="B39" s="210" t="s">
        <v>210</v>
      </c>
      <c r="C39" s="194">
        <v>45</v>
      </c>
      <c r="D39" s="194">
        <v>45</v>
      </c>
      <c r="E39" s="194">
        <f aca="true" t="shared" si="0" ref="E39:E71">C39-D39</f>
        <v>0</v>
      </c>
      <c r="F39" s="213">
        <f aca="true" t="shared" si="1" ref="F39:F71">E39/C39</f>
        <v>0</v>
      </c>
      <c r="G39" s="31"/>
    </row>
    <row r="40" spans="1:7" ht="12.75" customHeight="1">
      <c r="A40" s="194">
        <v>3</v>
      </c>
      <c r="B40" s="210" t="s">
        <v>211</v>
      </c>
      <c r="C40" s="194">
        <v>567</v>
      </c>
      <c r="D40" s="194">
        <v>567</v>
      </c>
      <c r="E40" s="194">
        <f t="shared" si="0"/>
        <v>0</v>
      </c>
      <c r="F40" s="213">
        <f t="shared" si="1"/>
        <v>0</v>
      </c>
      <c r="G40" s="31"/>
    </row>
    <row r="41" spans="1:7" ht="12.75" customHeight="1">
      <c r="A41" s="194">
        <v>4</v>
      </c>
      <c r="B41" s="210" t="s">
        <v>212</v>
      </c>
      <c r="C41" s="194">
        <v>356</v>
      </c>
      <c r="D41" s="194">
        <v>356</v>
      </c>
      <c r="E41" s="194">
        <f t="shared" si="0"/>
        <v>0</v>
      </c>
      <c r="F41" s="213">
        <f t="shared" si="1"/>
        <v>0</v>
      </c>
      <c r="G41" s="31"/>
    </row>
    <row r="42" spans="1:7" ht="12.75" customHeight="1">
      <c r="A42" s="194">
        <v>5</v>
      </c>
      <c r="B42" s="210" t="s">
        <v>213</v>
      </c>
      <c r="C42" s="194">
        <v>1255</v>
      </c>
      <c r="D42" s="194">
        <v>1255</v>
      </c>
      <c r="E42" s="194">
        <f t="shared" si="0"/>
        <v>0</v>
      </c>
      <c r="F42" s="213">
        <f t="shared" si="1"/>
        <v>0</v>
      </c>
      <c r="G42" s="31"/>
    </row>
    <row r="43" spans="1:7" ht="12.75" customHeight="1">
      <c r="A43" s="194">
        <v>6</v>
      </c>
      <c r="B43" s="210" t="s">
        <v>214</v>
      </c>
      <c r="C43" s="194">
        <v>242</v>
      </c>
      <c r="D43" s="194">
        <v>242</v>
      </c>
      <c r="E43" s="194">
        <f t="shared" si="0"/>
        <v>0</v>
      </c>
      <c r="F43" s="213">
        <f t="shared" si="1"/>
        <v>0</v>
      </c>
      <c r="G43" s="31"/>
    </row>
    <row r="44" spans="1:7" ht="12.75" customHeight="1">
      <c r="A44" s="194">
        <v>7</v>
      </c>
      <c r="B44" s="210" t="s">
        <v>215</v>
      </c>
      <c r="C44" s="194">
        <v>250</v>
      </c>
      <c r="D44" s="194">
        <v>250</v>
      </c>
      <c r="E44" s="194">
        <f t="shared" si="0"/>
        <v>0</v>
      </c>
      <c r="F44" s="213">
        <f t="shared" si="1"/>
        <v>0</v>
      </c>
      <c r="G44" s="31"/>
    </row>
    <row r="45" spans="1:7" ht="12.75" customHeight="1">
      <c r="A45" s="194">
        <v>8</v>
      </c>
      <c r="B45" s="210" t="s">
        <v>216</v>
      </c>
      <c r="C45" s="194">
        <v>260</v>
      </c>
      <c r="D45" s="194">
        <v>260</v>
      </c>
      <c r="E45" s="194">
        <f t="shared" si="0"/>
        <v>0</v>
      </c>
      <c r="F45" s="213">
        <f t="shared" si="1"/>
        <v>0</v>
      </c>
      <c r="G45" s="31"/>
    </row>
    <row r="46" spans="1:7" ht="12.75" customHeight="1">
      <c r="A46" s="194">
        <v>9</v>
      </c>
      <c r="B46" s="210" t="s">
        <v>217</v>
      </c>
      <c r="C46" s="194">
        <v>226</v>
      </c>
      <c r="D46" s="194">
        <v>226</v>
      </c>
      <c r="E46" s="194">
        <f t="shared" si="0"/>
        <v>0</v>
      </c>
      <c r="F46" s="213">
        <f t="shared" si="1"/>
        <v>0</v>
      </c>
      <c r="G46" s="31"/>
    </row>
    <row r="47" spans="1:7" ht="12.75" customHeight="1">
      <c r="A47" s="194">
        <v>10</v>
      </c>
      <c r="B47" s="210" t="s">
        <v>218</v>
      </c>
      <c r="C47" s="194">
        <v>254</v>
      </c>
      <c r="D47" s="194">
        <v>254</v>
      </c>
      <c r="E47" s="194">
        <f t="shared" si="0"/>
        <v>0</v>
      </c>
      <c r="F47" s="213">
        <f t="shared" si="1"/>
        <v>0</v>
      </c>
      <c r="G47" s="31"/>
    </row>
    <row r="48" spans="1:7" ht="12.75" customHeight="1">
      <c r="A48" s="194">
        <v>11</v>
      </c>
      <c r="B48" s="210" t="s">
        <v>219</v>
      </c>
      <c r="C48" s="194">
        <v>127</v>
      </c>
      <c r="D48" s="194">
        <v>127</v>
      </c>
      <c r="E48" s="194">
        <f t="shared" si="0"/>
        <v>0</v>
      </c>
      <c r="F48" s="213">
        <f t="shared" si="1"/>
        <v>0</v>
      </c>
      <c r="G48" s="31"/>
    </row>
    <row r="49" spans="1:7" ht="12.75" customHeight="1">
      <c r="A49" s="194">
        <v>12</v>
      </c>
      <c r="B49" s="210" t="s">
        <v>220</v>
      </c>
      <c r="C49" s="194">
        <v>618</v>
      </c>
      <c r="D49" s="194">
        <v>618</v>
      </c>
      <c r="E49" s="194">
        <f t="shared" si="0"/>
        <v>0</v>
      </c>
      <c r="F49" s="213">
        <f t="shared" si="1"/>
        <v>0</v>
      </c>
      <c r="G49" s="31"/>
    </row>
    <row r="50" spans="1:7" ht="12.75" customHeight="1">
      <c r="A50" s="194">
        <v>13</v>
      </c>
      <c r="B50" s="210" t="s">
        <v>221</v>
      </c>
      <c r="C50" s="194">
        <v>789</v>
      </c>
      <c r="D50" s="194">
        <v>789</v>
      </c>
      <c r="E50" s="194">
        <f t="shared" si="0"/>
        <v>0</v>
      </c>
      <c r="F50" s="213">
        <f t="shared" si="1"/>
        <v>0</v>
      </c>
      <c r="G50" s="31"/>
    </row>
    <row r="51" spans="1:7" ht="12.75" customHeight="1">
      <c r="A51" s="194">
        <v>14</v>
      </c>
      <c r="B51" s="210" t="s">
        <v>222</v>
      </c>
      <c r="C51" s="194">
        <v>24</v>
      </c>
      <c r="D51" s="194">
        <v>24</v>
      </c>
      <c r="E51" s="194">
        <f t="shared" si="0"/>
        <v>0</v>
      </c>
      <c r="F51" s="213">
        <f t="shared" si="1"/>
        <v>0</v>
      </c>
      <c r="G51" s="31"/>
    </row>
    <row r="52" spans="1:7" ht="12.75" customHeight="1">
      <c r="A52" s="194">
        <v>15</v>
      </c>
      <c r="B52" s="210" t="s">
        <v>223</v>
      </c>
      <c r="C52" s="194">
        <v>111</v>
      </c>
      <c r="D52" s="194">
        <v>111</v>
      </c>
      <c r="E52" s="194">
        <f t="shared" si="0"/>
        <v>0</v>
      </c>
      <c r="F52" s="213">
        <f t="shared" si="1"/>
        <v>0</v>
      </c>
      <c r="G52" s="31"/>
    </row>
    <row r="53" spans="1:7" ht="12.75" customHeight="1">
      <c r="A53" s="194">
        <v>16</v>
      </c>
      <c r="B53" s="210" t="s">
        <v>224</v>
      </c>
      <c r="C53" s="194">
        <v>85</v>
      </c>
      <c r="D53" s="194">
        <v>85</v>
      </c>
      <c r="E53" s="194">
        <f t="shared" si="0"/>
        <v>0</v>
      </c>
      <c r="F53" s="213">
        <f t="shared" si="1"/>
        <v>0</v>
      </c>
      <c r="G53" s="31"/>
    </row>
    <row r="54" spans="1:7" ht="12.75" customHeight="1">
      <c r="A54" s="194">
        <v>17</v>
      </c>
      <c r="B54" s="210" t="s">
        <v>225</v>
      </c>
      <c r="C54" s="194">
        <v>146</v>
      </c>
      <c r="D54" s="194">
        <v>146</v>
      </c>
      <c r="E54" s="194">
        <f t="shared" si="0"/>
        <v>0</v>
      </c>
      <c r="F54" s="213">
        <f t="shared" si="1"/>
        <v>0</v>
      </c>
      <c r="G54" s="31"/>
    </row>
    <row r="55" spans="1:7" ht="12.75" customHeight="1">
      <c r="A55" s="194">
        <v>18</v>
      </c>
      <c r="B55" s="210" t="s">
        <v>226</v>
      </c>
      <c r="C55" s="194">
        <v>172</v>
      </c>
      <c r="D55" s="194">
        <v>172</v>
      </c>
      <c r="E55" s="194">
        <f t="shared" si="0"/>
        <v>0</v>
      </c>
      <c r="F55" s="213">
        <f t="shared" si="1"/>
        <v>0</v>
      </c>
      <c r="G55" s="31"/>
    </row>
    <row r="56" spans="1:7" ht="12.75" customHeight="1">
      <c r="A56" s="194">
        <v>19</v>
      </c>
      <c r="B56" s="210" t="s">
        <v>227</v>
      </c>
      <c r="C56" s="194">
        <v>43</v>
      </c>
      <c r="D56" s="194">
        <v>43</v>
      </c>
      <c r="E56" s="194">
        <f t="shared" si="0"/>
        <v>0</v>
      </c>
      <c r="F56" s="213">
        <f t="shared" si="1"/>
        <v>0</v>
      </c>
      <c r="G56" s="31"/>
    </row>
    <row r="57" spans="1:7" ht="12.75" customHeight="1">
      <c r="A57" s="194">
        <v>20</v>
      </c>
      <c r="B57" s="210" t="s">
        <v>228</v>
      </c>
      <c r="C57" s="194">
        <v>436</v>
      </c>
      <c r="D57" s="194">
        <v>436</v>
      </c>
      <c r="E57" s="194">
        <f t="shared" si="0"/>
        <v>0</v>
      </c>
      <c r="F57" s="213">
        <f t="shared" si="1"/>
        <v>0</v>
      </c>
      <c r="G57" s="31"/>
    </row>
    <row r="58" spans="1:7" ht="12.75" customHeight="1">
      <c r="A58" s="194">
        <v>21</v>
      </c>
      <c r="B58" s="210" t="s">
        <v>229</v>
      </c>
      <c r="C58" s="194">
        <v>564</v>
      </c>
      <c r="D58" s="194">
        <v>564</v>
      </c>
      <c r="E58" s="194">
        <f t="shared" si="0"/>
        <v>0</v>
      </c>
      <c r="F58" s="213">
        <f t="shared" si="1"/>
        <v>0</v>
      </c>
      <c r="G58" s="31"/>
    </row>
    <row r="59" spans="1:7" ht="12.75" customHeight="1">
      <c r="A59" s="194">
        <v>22</v>
      </c>
      <c r="B59" s="210" t="s">
        <v>230</v>
      </c>
      <c r="C59" s="194">
        <v>71</v>
      </c>
      <c r="D59" s="194">
        <v>71</v>
      </c>
      <c r="E59" s="194">
        <f t="shared" si="0"/>
        <v>0</v>
      </c>
      <c r="F59" s="213">
        <f t="shared" si="1"/>
        <v>0</v>
      </c>
      <c r="G59" s="31"/>
    </row>
    <row r="60" spans="1:7" ht="12.75" customHeight="1">
      <c r="A60" s="194">
        <v>23</v>
      </c>
      <c r="B60" s="210" t="s">
        <v>231</v>
      </c>
      <c r="C60" s="194">
        <v>643</v>
      </c>
      <c r="D60" s="194">
        <v>643</v>
      </c>
      <c r="E60" s="194">
        <f t="shared" si="0"/>
        <v>0</v>
      </c>
      <c r="F60" s="213">
        <f t="shared" si="1"/>
        <v>0</v>
      </c>
      <c r="G60" s="31"/>
    </row>
    <row r="61" spans="1:7" ht="12.75" customHeight="1">
      <c r="A61" s="194">
        <v>24</v>
      </c>
      <c r="B61" s="210" t="s">
        <v>232</v>
      </c>
      <c r="C61" s="194">
        <v>534</v>
      </c>
      <c r="D61" s="194">
        <v>534</v>
      </c>
      <c r="E61" s="194">
        <f t="shared" si="0"/>
        <v>0</v>
      </c>
      <c r="F61" s="213">
        <f t="shared" si="1"/>
        <v>0</v>
      </c>
      <c r="G61" s="31"/>
    </row>
    <row r="62" spans="1:7" ht="12.75" customHeight="1">
      <c r="A62" s="194">
        <v>25</v>
      </c>
      <c r="B62" s="210" t="s">
        <v>233</v>
      </c>
      <c r="C62" s="194">
        <v>271</v>
      </c>
      <c r="D62" s="194">
        <v>271</v>
      </c>
      <c r="E62" s="194">
        <f t="shared" si="0"/>
        <v>0</v>
      </c>
      <c r="F62" s="213">
        <f t="shared" si="1"/>
        <v>0</v>
      </c>
      <c r="G62" s="31"/>
    </row>
    <row r="63" spans="1:7" ht="12.75" customHeight="1">
      <c r="A63" s="194">
        <v>26</v>
      </c>
      <c r="B63" s="210" t="s">
        <v>234</v>
      </c>
      <c r="C63" s="194">
        <v>487</v>
      </c>
      <c r="D63" s="194">
        <v>487</v>
      </c>
      <c r="E63" s="194">
        <f t="shared" si="0"/>
        <v>0</v>
      </c>
      <c r="F63" s="213">
        <f t="shared" si="1"/>
        <v>0</v>
      </c>
      <c r="G63" s="31"/>
    </row>
    <row r="64" spans="1:7" ht="12.75" customHeight="1">
      <c r="A64" s="194">
        <v>27</v>
      </c>
      <c r="B64" s="210" t="s">
        <v>235</v>
      </c>
      <c r="C64" s="194">
        <v>552</v>
      </c>
      <c r="D64" s="194">
        <v>552</v>
      </c>
      <c r="E64" s="194">
        <f t="shared" si="0"/>
        <v>0</v>
      </c>
      <c r="F64" s="213">
        <f t="shared" si="1"/>
        <v>0</v>
      </c>
      <c r="G64" s="31"/>
    </row>
    <row r="65" spans="1:7" ht="12.75" customHeight="1">
      <c r="A65" s="194">
        <v>28</v>
      </c>
      <c r="B65" s="210" t="s">
        <v>236</v>
      </c>
      <c r="C65" s="194">
        <v>17</v>
      </c>
      <c r="D65" s="194">
        <v>17</v>
      </c>
      <c r="E65" s="194">
        <f t="shared" si="0"/>
        <v>0</v>
      </c>
      <c r="F65" s="213">
        <f t="shared" si="1"/>
        <v>0</v>
      </c>
      <c r="G65" s="31"/>
    </row>
    <row r="66" spans="1:7" ht="12.75" customHeight="1">
      <c r="A66" s="194">
        <v>29</v>
      </c>
      <c r="B66" s="210" t="s">
        <v>237</v>
      </c>
      <c r="C66" s="194">
        <v>819</v>
      </c>
      <c r="D66" s="194">
        <v>819</v>
      </c>
      <c r="E66" s="194">
        <f t="shared" si="0"/>
        <v>0</v>
      </c>
      <c r="F66" s="213">
        <f t="shared" si="1"/>
        <v>0</v>
      </c>
      <c r="G66" s="31"/>
    </row>
    <row r="67" spans="1:7" ht="12.75" customHeight="1">
      <c r="A67" s="194">
        <v>30</v>
      </c>
      <c r="B67" s="210" t="s">
        <v>238</v>
      </c>
      <c r="C67" s="194">
        <v>108</v>
      </c>
      <c r="D67" s="194">
        <v>108</v>
      </c>
      <c r="E67" s="194">
        <f t="shared" si="0"/>
        <v>0</v>
      </c>
      <c r="F67" s="213">
        <f t="shared" si="1"/>
        <v>0</v>
      </c>
      <c r="G67" s="31"/>
    </row>
    <row r="68" spans="1:7" ht="12.75" customHeight="1">
      <c r="A68" s="194">
        <v>31</v>
      </c>
      <c r="B68" s="210" t="s">
        <v>239</v>
      </c>
      <c r="C68" s="194">
        <v>59</v>
      </c>
      <c r="D68" s="194">
        <v>59</v>
      </c>
      <c r="E68" s="194">
        <f t="shared" si="0"/>
        <v>0</v>
      </c>
      <c r="F68" s="213">
        <f t="shared" si="1"/>
        <v>0</v>
      </c>
      <c r="G68" s="31"/>
    </row>
    <row r="69" spans="1:7" ht="12.75" customHeight="1">
      <c r="A69" s="194">
        <v>32</v>
      </c>
      <c r="B69" s="210" t="s">
        <v>240</v>
      </c>
      <c r="C69" s="194">
        <v>697</v>
      </c>
      <c r="D69" s="194">
        <v>697</v>
      </c>
      <c r="E69" s="194">
        <f t="shared" si="0"/>
        <v>0</v>
      </c>
      <c r="F69" s="213">
        <f t="shared" si="1"/>
        <v>0</v>
      </c>
      <c r="G69" s="31"/>
    </row>
    <row r="70" spans="1:7" ht="12.75" customHeight="1">
      <c r="A70" s="194">
        <v>33</v>
      </c>
      <c r="B70" s="210" t="s">
        <v>241</v>
      </c>
      <c r="C70" s="194">
        <v>27</v>
      </c>
      <c r="D70" s="194">
        <v>27</v>
      </c>
      <c r="E70" s="194">
        <f t="shared" si="0"/>
        <v>0</v>
      </c>
      <c r="F70" s="213">
        <f t="shared" si="1"/>
        <v>0</v>
      </c>
      <c r="G70" s="31" t="s">
        <v>12</v>
      </c>
    </row>
    <row r="71" spans="1:7" ht="17.25" customHeight="1">
      <c r="A71" s="258"/>
      <c r="B71" s="259" t="s">
        <v>27</v>
      </c>
      <c r="C71" s="43">
        <v>11420</v>
      </c>
      <c r="D71" s="43">
        <v>11420</v>
      </c>
      <c r="E71" s="223">
        <f t="shared" si="0"/>
        <v>0</v>
      </c>
      <c r="F71" s="260">
        <f t="shared" si="1"/>
        <v>0</v>
      </c>
      <c r="G71" s="31"/>
    </row>
    <row r="72" spans="1:7" ht="12.75" customHeight="1">
      <c r="A72" s="25"/>
      <c r="B72" s="36"/>
      <c r="C72" s="37"/>
      <c r="D72" s="37"/>
      <c r="E72" s="37"/>
      <c r="F72" s="38"/>
      <c r="G72" s="31"/>
    </row>
    <row r="73" spans="1:8" ht="12.75" customHeight="1">
      <c r="A73" s="288" t="s">
        <v>143</v>
      </c>
      <c r="B73" s="288"/>
      <c r="C73" s="288"/>
      <c r="D73" s="288"/>
      <c r="E73" s="288"/>
      <c r="F73" s="288"/>
      <c r="G73" s="288"/>
      <c r="H73" s="288"/>
    </row>
    <row r="74" spans="1:7" ht="45.75" customHeight="1">
      <c r="A74" s="16" t="s">
        <v>20</v>
      </c>
      <c r="B74" s="16" t="s">
        <v>21</v>
      </c>
      <c r="C74" s="16" t="s">
        <v>22</v>
      </c>
      <c r="D74" s="16" t="s">
        <v>23</v>
      </c>
      <c r="E74" s="29" t="s">
        <v>24</v>
      </c>
      <c r="F74" s="16" t="s">
        <v>25</v>
      </c>
      <c r="G74" s="31"/>
    </row>
    <row r="75" spans="1:7" ht="12.75" customHeight="1">
      <c r="A75" s="16">
        <v>1</v>
      </c>
      <c r="B75" s="16">
        <v>2</v>
      </c>
      <c r="C75" s="16">
        <v>3</v>
      </c>
      <c r="D75" s="16">
        <v>4</v>
      </c>
      <c r="E75" s="16" t="s">
        <v>26</v>
      </c>
      <c r="F75" s="16">
        <v>6</v>
      </c>
      <c r="G75" s="31"/>
    </row>
    <row r="76" spans="1:7" ht="12.75" customHeight="1">
      <c r="A76" s="194">
        <v>1</v>
      </c>
      <c r="B76" s="261" t="s">
        <v>209</v>
      </c>
      <c r="C76" s="194">
        <v>588</v>
      </c>
      <c r="D76" s="194">
        <v>588</v>
      </c>
      <c r="E76" s="194">
        <f>C76-D76</f>
        <v>0</v>
      </c>
      <c r="F76" s="194">
        <v>0</v>
      </c>
      <c r="G76" s="31"/>
    </row>
    <row r="77" spans="1:7" ht="12.75" customHeight="1">
      <c r="A77" s="194">
        <v>2</v>
      </c>
      <c r="B77" s="261" t="s">
        <v>210</v>
      </c>
      <c r="C77" s="194">
        <v>762</v>
      </c>
      <c r="D77" s="194">
        <v>762</v>
      </c>
      <c r="E77" s="194">
        <f aca="true" t="shared" si="2" ref="E77:E109">C77-D77</f>
        <v>0</v>
      </c>
      <c r="F77" s="194">
        <v>0</v>
      </c>
      <c r="G77" s="31"/>
    </row>
    <row r="78" spans="1:7" ht="12.75" customHeight="1">
      <c r="A78" s="194">
        <v>3</v>
      </c>
      <c r="B78" s="261" t="s">
        <v>211</v>
      </c>
      <c r="C78" s="194">
        <v>882</v>
      </c>
      <c r="D78" s="194">
        <v>882</v>
      </c>
      <c r="E78" s="194">
        <f t="shared" si="2"/>
        <v>0</v>
      </c>
      <c r="F78" s="194">
        <v>0</v>
      </c>
      <c r="G78" s="31"/>
    </row>
    <row r="79" spans="1:7" ht="12.75" customHeight="1">
      <c r="A79" s="194">
        <v>4</v>
      </c>
      <c r="B79" s="261" t="s">
        <v>212</v>
      </c>
      <c r="C79" s="194">
        <v>732</v>
      </c>
      <c r="D79" s="194">
        <v>732</v>
      </c>
      <c r="E79" s="194">
        <f t="shared" si="2"/>
        <v>0</v>
      </c>
      <c r="F79" s="194">
        <v>0</v>
      </c>
      <c r="G79" s="31"/>
    </row>
    <row r="80" spans="1:7" ht="12.75" customHeight="1">
      <c r="A80" s="194">
        <v>5</v>
      </c>
      <c r="B80" s="261" t="s">
        <v>213</v>
      </c>
      <c r="C80" s="194">
        <v>1296</v>
      </c>
      <c r="D80" s="194">
        <v>1296</v>
      </c>
      <c r="E80" s="194">
        <f t="shared" si="2"/>
        <v>0</v>
      </c>
      <c r="F80" s="194">
        <v>0</v>
      </c>
      <c r="G80" s="31"/>
    </row>
    <row r="81" spans="1:7" ht="12.75" customHeight="1">
      <c r="A81" s="194">
        <v>6</v>
      </c>
      <c r="B81" s="261" t="s">
        <v>214</v>
      </c>
      <c r="C81" s="194">
        <v>733</v>
      </c>
      <c r="D81" s="194">
        <v>733</v>
      </c>
      <c r="E81" s="194">
        <f t="shared" si="2"/>
        <v>0</v>
      </c>
      <c r="F81" s="194">
        <v>0</v>
      </c>
      <c r="G81" s="31"/>
    </row>
    <row r="82" spans="1:7" ht="12.75" customHeight="1">
      <c r="A82" s="194">
        <v>7</v>
      </c>
      <c r="B82" s="261" t="s">
        <v>215</v>
      </c>
      <c r="C82" s="194">
        <v>450</v>
      </c>
      <c r="D82" s="194">
        <v>450</v>
      </c>
      <c r="E82" s="194">
        <f t="shared" si="2"/>
        <v>0</v>
      </c>
      <c r="F82" s="194">
        <v>0</v>
      </c>
      <c r="G82" s="31"/>
    </row>
    <row r="83" spans="1:7" ht="12.75" customHeight="1">
      <c r="A83" s="194">
        <v>8</v>
      </c>
      <c r="B83" s="261" t="s">
        <v>216</v>
      </c>
      <c r="C83" s="194">
        <v>786</v>
      </c>
      <c r="D83" s="194">
        <v>786</v>
      </c>
      <c r="E83" s="194">
        <f t="shared" si="2"/>
        <v>0</v>
      </c>
      <c r="F83" s="194">
        <v>0</v>
      </c>
      <c r="G83" s="31"/>
    </row>
    <row r="84" spans="1:7" ht="12.75" customHeight="1">
      <c r="A84" s="194">
        <v>9</v>
      </c>
      <c r="B84" s="261" t="s">
        <v>217</v>
      </c>
      <c r="C84" s="194">
        <v>1565</v>
      </c>
      <c r="D84" s="194">
        <v>1565</v>
      </c>
      <c r="E84" s="194">
        <f t="shared" si="2"/>
        <v>0</v>
      </c>
      <c r="F84" s="194">
        <v>0</v>
      </c>
      <c r="G84" s="31"/>
    </row>
    <row r="85" spans="1:7" ht="12.75" customHeight="1">
      <c r="A85" s="194">
        <v>10</v>
      </c>
      <c r="B85" s="261" t="s">
        <v>218</v>
      </c>
      <c r="C85" s="194">
        <v>178</v>
      </c>
      <c r="D85" s="194">
        <v>178</v>
      </c>
      <c r="E85" s="194">
        <f t="shared" si="2"/>
        <v>0</v>
      </c>
      <c r="F85" s="194">
        <v>0</v>
      </c>
      <c r="G85" s="31"/>
    </row>
    <row r="86" spans="1:7" ht="12.75" customHeight="1">
      <c r="A86" s="194">
        <v>11</v>
      </c>
      <c r="B86" s="261" t="s">
        <v>219</v>
      </c>
      <c r="C86" s="194">
        <v>502</v>
      </c>
      <c r="D86" s="194">
        <v>502</v>
      </c>
      <c r="E86" s="194">
        <f t="shared" si="2"/>
        <v>0</v>
      </c>
      <c r="F86" s="194">
        <v>0</v>
      </c>
      <c r="G86" s="31"/>
    </row>
    <row r="87" spans="1:7" ht="12.75" customHeight="1">
      <c r="A87" s="194">
        <v>12</v>
      </c>
      <c r="B87" s="261" t="s">
        <v>220</v>
      </c>
      <c r="C87" s="194">
        <v>731</v>
      </c>
      <c r="D87" s="194">
        <v>731</v>
      </c>
      <c r="E87" s="194">
        <f t="shared" si="2"/>
        <v>0</v>
      </c>
      <c r="F87" s="194">
        <v>0</v>
      </c>
      <c r="G87" s="31"/>
    </row>
    <row r="88" spans="1:7" ht="12.75" customHeight="1">
      <c r="A88" s="194">
        <v>13</v>
      </c>
      <c r="B88" s="261" t="s">
        <v>221</v>
      </c>
      <c r="C88" s="194">
        <v>945</v>
      </c>
      <c r="D88" s="194">
        <v>945</v>
      </c>
      <c r="E88" s="194">
        <f t="shared" si="2"/>
        <v>0</v>
      </c>
      <c r="F88" s="194">
        <v>0</v>
      </c>
      <c r="G88" s="31"/>
    </row>
    <row r="89" spans="1:7" ht="12.75" customHeight="1">
      <c r="A89" s="194">
        <v>14</v>
      </c>
      <c r="B89" s="261" t="s">
        <v>222</v>
      </c>
      <c r="C89" s="194">
        <v>770</v>
      </c>
      <c r="D89" s="194">
        <v>770</v>
      </c>
      <c r="E89" s="194">
        <f t="shared" si="2"/>
        <v>0</v>
      </c>
      <c r="F89" s="194">
        <v>0</v>
      </c>
      <c r="G89" s="31"/>
    </row>
    <row r="90" spans="1:8" ht="12.75" customHeight="1">
      <c r="A90" s="194">
        <v>15</v>
      </c>
      <c r="B90" s="261" t="s">
        <v>223</v>
      </c>
      <c r="C90" s="194">
        <v>713</v>
      </c>
      <c r="D90" s="194">
        <v>713</v>
      </c>
      <c r="E90" s="194">
        <f t="shared" si="2"/>
        <v>0</v>
      </c>
      <c r="F90" s="194">
        <v>0</v>
      </c>
      <c r="G90" s="31"/>
      <c r="H90" s="10" t="s">
        <v>12</v>
      </c>
    </row>
    <row r="91" spans="1:7" ht="12.75" customHeight="1">
      <c r="A91" s="194">
        <v>16</v>
      </c>
      <c r="B91" s="261" t="s">
        <v>224</v>
      </c>
      <c r="C91" s="194">
        <v>250</v>
      </c>
      <c r="D91" s="194">
        <v>250</v>
      </c>
      <c r="E91" s="194">
        <f t="shared" si="2"/>
        <v>0</v>
      </c>
      <c r="F91" s="194">
        <v>0</v>
      </c>
      <c r="G91" s="31"/>
    </row>
    <row r="92" spans="1:7" ht="12.75" customHeight="1">
      <c r="A92" s="194">
        <v>17</v>
      </c>
      <c r="B92" s="261" t="s">
        <v>225</v>
      </c>
      <c r="C92" s="194">
        <v>956</v>
      </c>
      <c r="D92" s="194">
        <v>956</v>
      </c>
      <c r="E92" s="194">
        <f t="shared" si="2"/>
        <v>0</v>
      </c>
      <c r="F92" s="194">
        <v>0</v>
      </c>
      <c r="G92" s="31"/>
    </row>
    <row r="93" spans="1:7" ht="12.75" customHeight="1">
      <c r="A93" s="194">
        <v>18</v>
      </c>
      <c r="B93" s="261" t="s">
        <v>226</v>
      </c>
      <c r="C93" s="194">
        <v>676</v>
      </c>
      <c r="D93" s="194">
        <v>676</v>
      </c>
      <c r="E93" s="194">
        <f t="shared" si="2"/>
        <v>0</v>
      </c>
      <c r="F93" s="194">
        <v>0</v>
      </c>
      <c r="G93" s="31"/>
    </row>
    <row r="94" spans="1:7" ht="12.75" customHeight="1">
      <c r="A94" s="194">
        <v>19</v>
      </c>
      <c r="B94" s="261" t="s">
        <v>227</v>
      </c>
      <c r="C94" s="194">
        <v>994</v>
      </c>
      <c r="D94" s="194">
        <v>994</v>
      </c>
      <c r="E94" s="194">
        <f t="shared" si="2"/>
        <v>0</v>
      </c>
      <c r="F94" s="194">
        <v>0</v>
      </c>
      <c r="G94" s="31"/>
    </row>
    <row r="95" spans="1:7" ht="12.75" customHeight="1">
      <c r="A95" s="194">
        <v>20</v>
      </c>
      <c r="B95" s="261" t="s">
        <v>228</v>
      </c>
      <c r="C95" s="194">
        <v>842</v>
      </c>
      <c r="D95" s="194">
        <v>842</v>
      </c>
      <c r="E95" s="194">
        <f t="shared" si="2"/>
        <v>0</v>
      </c>
      <c r="F95" s="194">
        <v>0</v>
      </c>
      <c r="G95" s="31"/>
    </row>
    <row r="96" spans="1:7" ht="12.75" customHeight="1">
      <c r="A96" s="194">
        <v>21</v>
      </c>
      <c r="B96" s="261" t="s">
        <v>229</v>
      </c>
      <c r="C96" s="194">
        <v>808</v>
      </c>
      <c r="D96" s="194">
        <v>808</v>
      </c>
      <c r="E96" s="194">
        <f t="shared" si="2"/>
        <v>0</v>
      </c>
      <c r="F96" s="194">
        <v>0</v>
      </c>
      <c r="G96" s="31"/>
    </row>
    <row r="97" spans="1:7" ht="12.75" customHeight="1">
      <c r="A97" s="194">
        <v>22</v>
      </c>
      <c r="B97" s="261" t="s">
        <v>230</v>
      </c>
      <c r="C97" s="194">
        <v>787</v>
      </c>
      <c r="D97" s="194">
        <v>787</v>
      </c>
      <c r="E97" s="194">
        <f t="shared" si="2"/>
        <v>0</v>
      </c>
      <c r="F97" s="194">
        <v>0</v>
      </c>
      <c r="G97" s="31"/>
    </row>
    <row r="98" spans="1:7" ht="12.75" customHeight="1">
      <c r="A98" s="194">
        <v>23</v>
      </c>
      <c r="B98" s="261" t="s">
        <v>231</v>
      </c>
      <c r="C98" s="194">
        <v>583</v>
      </c>
      <c r="D98" s="194">
        <v>583</v>
      </c>
      <c r="E98" s="194">
        <f t="shared" si="2"/>
        <v>0</v>
      </c>
      <c r="F98" s="194">
        <v>0</v>
      </c>
      <c r="G98" s="31"/>
    </row>
    <row r="99" spans="1:7" ht="12.75" customHeight="1">
      <c r="A99" s="194">
        <v>24</v>
      </c>
      <c r="B99" s="261" t="s">
        <v>232</v>
      </c>
      <c r="C99" s="194">
        <v>473</v>
      </c>
      <c r="D99" s="194">
        <v>473</v>
      </c>
      <c r="E99" s="194">
        <f t="shared" si="2"/>
        <v>0</v>
      </c>
      <c r="F99" s="194">
        <v>0</v>
      </c>
      <c r="G99" s="31"/>
    </row>
    <row r="100" spans="1:7" ht="12.75" customHeight="1">
      <c r="A100" s="194">
        <v>25</v>
      </c>
      <c r="B100" s="261" t="s">
        <v>233</v>
      </c>
      <c r="C100" s="194">
        <v>500</v>
      </c>
      <c r="D100" s="194">
        <v>500</v>
      </c>
      <c r="E100" s="194">
        <f t="shared" si="2"/>
        <v>0</v>
      </c>
      <c r="F100" s="194">
        <v>0</v>
      </c>
      <c r="G100" s="31"/>
    </row>
    <row r="101" spans="1:7" ht="12.75" customHeight="1">
      <c r="A101" s="194">
        <v>26</v>
      </c>
      <c r="B101" s="261" t="s">
        <v>234</v>
      </c>
      <c r="C101" s="194">
        <v>332</v>
      </c>
      <c r="D101" s="194">
        <v>332</v>
      </c>
      <c r="E101" s="194">
        <f t="shared" si="2"/>
        <v>0</v>
      </c>
      <c r="F101" s="194">
        <v>0</v>
      </c>
      <c r="G101" s="31"/>
    </row>
    <row r="102" spans="1:7" ht="12.75" customHeight="1">
      <c r="A102" s="194">
        <v>27</v>
      </c>
      <c r="B102" s="261" t="s">
        <v>235</v>
      </c>
      <c r="C102" s="194">
        <v>392</v>
      </c>
      <c r="D102" s="194">
        <v>392</v>
      </c>
      <c r="E102" s="194">
        <f t="shared" si="2"/>
        <v>0</v>
      </c>
      <c r="F102" s="194">
        <v>0</v>
      </c>
      <c r="G102" s="31"/>
    </row>
    <row r="103" spans="1:7" ht="12.75" customHeight="1">
      <c r="A103" s="194">
        <v>28</v>
      </c>
      <c r="B103" s="261" t="s">
        <v>236</v>
      </c>
      <c r="C103" s="194">
        <v>241</v>
      </c>
      <c r="D103" s="194">
        <v>241</v>
      </c>
      <c r="E103" s="194">
        <f t="shared" si="2"/>
        <v>0</v>
      </c>
      <c r="F103" s="194">
        <v>0</v>
      </c>
      <c r="G103" s="31"/>
    </row>
    <row r="104" spans="1:7" ht="12.75" customHeight="1">
      <c r="A104" s="194">
        <v>29</v>
      </c>
      <c r="B104" s="261" t="s">
        <v>237</v>
      </c>
      <c r="C104" s="194">
        <v>474</v>
      </c>
      <c r="D104" s="194">
        <v>474</v>
      </c>
      <c r="E104" s="194">
        <f t="shared" si="2"/>
        <v>0</v>
      </c>
      <c r="F104" s="194">
        <v>0</v>
      </c>
      <c r="G104" s="31"/>
    </row>
    <row r="105" spans="1:7" ht="12.75" customHeight="1">
      <c r="A105" s="194">
        <v>30</v>
      </c>
      <c r="B105" s="261" t="s">
        <v>238</v>
      </c>
      <c r="C105" s="194">
        <v>553</v>
      </c>
      <c r="D105" s="194">
        <v>553</v>
      </c>
      <c r="E105" s="194">
        <f t="shared" si="2"/>
        <v>0</v>
      </c>
      <c r="F105" s="194">
        <v>0</v>
      </c>
      <c r="G105" s="31"/>
    </row>
    <row r="106" spans="1:7" ht="12.75" customHeight="1">
      <c r="A106" s="194">
        <v>31</v>
      </c>
      <c r="B106" s="261" t="s">
        <v>239</v>
      </c>
      <c r="C106" s="194">
        <v>535</v>
      </c>
      <c r="D106" s="194">
        <v>535</v>
      </c>
      <c r="E106" s="194">
        <f t="shared" si="2"/>
        <v>0</v>
      </c>
      <c r="F106" s="194">
        <v>0</v>
      </c>
      <c r="G106" s="31"/>
    </row>
    <row r="107" spans="1:7" ht="12.75" customHeight="1">
      <c r="A107" s="194">
        <v>32</v>
      </c>
      <c r="B107" s="261" t="s">
        <v>240</v>
      </c>
      <c r="C107" s="194">
        <v>544</v>
      </c>
      <c r="D107" s="194">
        <v>544</v>
      </c>
      <c r="E107" s="194">
        <f t="shared" si="2"/>
        <v>0</v>
      </c>
      <c r="F107" s="194">
        <v>0</v>
      </c>
      <c r="G107" s="31"/>
    </row>
    <row r="108" spans="1:7" ht="12.75" customHeight="1">
      <c r="A108" s="194">
        <v>33</v>
      </c>
      <c r="B108" s="261" t="s">
        <v>241</v>
      </c>
      <c r="C108" s="194">
        <v>542</v>
      </c>
      <c r="D108" s="194">
        <v>542</v>
      </c>
      <c r="E108" s="194">
        <f t="shared" si="2"/>
        <v>0</v>
      </c>
      <c r="F108" s="194">
        <v>0</v>
      </c>
      <c r="G108" s="31"/>
    </row>
    <row r="109" spans="1:7" ht="12.75" customHeight="1">
      <c r="A109" s="258"/>
      <c r="B109" s="259" t="s">
        <v>27</v>
      </c>
      <c r="C109" s="223">
        <v>22115</v>
      </c>
      <c r="D109" s="223">
        <v>22115</v>
      </c>
      <c r="E109" s="223">
        <f t="shared" si="2"/>
        <v>0</v>
      </c>
      <c r="F109" s="223">
        <v>0</v>
      </c>
      <c r="G109" s="31"/>
    </row>
    <row r="110" spans="1:7" ht="12.75" customHeight="1">
      <c r="A110" s="40"/>
      <c r="B110" s="2"/>
      <c r="C110" s="37"/>
      <c r="D110" s="37"/>
      <c r="E110" s="41"/>
      <c r="F110" s="42"/>
      <c r="G110" s="31"/>
    </row>
    <row r="111" spans="1:7" ht="12.75" customHeight="1">
      <c r="A111" s="40"/>
      <c r="B111" s="2"/>
      <c r="C111" s="37"/>
      <c r="D111" s="37"/>
      <c r="E111" s="41"/>
      <c r="F111" s="42"/>
      <c r="G111" s="31"/>
    </row>
    <row r="112" spans="1:8" ht="12.75" customHeight="1">
      <c r="A112" s="288" t="s">
        <v>144</v>
      </c>
      <c r="B112" s="288"/>
      <c r="C112" s="288"/>
      <c r="D112" s="288"/>
      <c r="E112" s="288"/>
      <c r="F112" s="288"/>
      <c r="G112" s="288"/>
      <c r="H112" s="288"/>
    </row>
    <row r="113" spans="1:7" ht="45.75" customHeight="1">
      <c r="A113" s="16" t="s">
        <v>20</v>
      </c>
      <c r="B113" s="16" t="s">
        <v>21</v>
      </c>
      <c r="C113" s="16" t="s">
        <v>22</v>
      </c>
      <c r="D113" s="16" t="s">
        <v>23</v>
      </c>
      <c r="E113" s="29" t="s">
        <v>24</v>
      </c>
      <c r="F113" s="16" t="s">
        <v>25</v>
      </c>
      <c r="G113" s="31"/>
    </row>
    <row r="114" spans="1:7" ht="15" customHeight="1">
      <c r="A114" s="16">
        <v>1</v>
      </c>
      <c r="B114" s="16">
        <v>2</v>
      </c>
      <c r="C114" s="16">
        <v>3</v>
      </c>
      <c r="D114" s="16">
        <v>4</v>
      </c>
      <c r="E114" s="16" t="s">
        <v>26</v>
      </c>
      <c r="F114" s="16">
        <v>6</v>
      </c>
      <c r="G114" s="31"/>
    </row>
    <row r="115" spans="1:7" ht="12.75" customHeight="1">
      <c r="A115" s="18">
        <v>1</v>
      </c>
      <c r="B115" s="210" t="s">
        <v>209</v>
      </c>
      <c r="C115" s="18">
        <v>142</v>
      </c>
      <c r="D115" s="18">
        <v>142</v>
      </c>
      <c r="E115" s="194">
        <f>C115-D115</f>
        <v>0</v>
      </c>
      <c r="F115" s="145">
        <f>E115/C115</f>
        <v>0</v>
      </c>
      <c r="G115" s="31"/>
    </row>
    <row r="116" spans="1:7" ht="12.75" customHeight="1">
      <c r="A116" s="18">
        <v>2</v>
      </c>
      <c r="B116" s="210" t="s">
        <v>210</v>
      </c>
      <c r="C116" s="18">
        <v>4</v>
      </c>
      <c r="D116" s="18">
        <v>4</v>
      </c>
      <c r="E116" s="194">
        <f aca="true" t="shared" si="3" ref="E116:E131">C116-D116</f>
        <v>0</v>
      </c>
      <c r="F116" s="145">
        <f>E116/C116</f>
        <v>0</v>
      </c>
      <c r="G116" s="31"/>
    </row>
    <row r="117" spans="1:7" ht="12.75" customHeight="1">
      <c r="A117" s="18">
        <v>3</v>
      </c>
      <c r="B117" s="210" t="s">
        <v>211</v>
      </c>
      <c r="C117" s="18">
        <v>0</v>
      </c>
      <c r="D117" s="18">
        <v>0</v>
      </c>
      <c r="E117" s="194">
        <f t="shared" si="3"/>
        <v>0</v>
      </c>
      <c r="F117" s="145">
        <v>0</v>
      </c>
      <c r="G117" s="31"/>
    </row>
    <row r="118" spans="1:7" ht="12.75" customHeight="1">
      <c r="A118" s="18">
        <v>4</v>
      </c>
      <c r="B118" s="210" t="s">
        <v>212</v>
      </c>
      <c r="C118" s="18">
        <v>13</v>
      </c>
      <c r="D118" s="18">
        <v>13</v>
      </c>
      <c r="E118" s="194">
        <f t="shared" si="3"/>
        <v>0</v>
      </c>
      <c r="F118" s="145">
        <f>E118/C118</f>
        <v>0</v>
      </c>
      <c r="G118" s="31"/>
    </row>
    <row r="119" spans="1:7" ht="12.75" customHeight="1">
      <c r="A119" s="18">
        <v>5</v>
      </c>
      <c r="B119" s="210" t="s">
        <v>213</v>
      </c>
      <c r="C119" s="18">
        <v>0</v>
      </c>
      <c r="D119" s="18">
        <v>0</v>
      </c>
      <c r="E119" s="194">
        <f t="shared" si="3"/>
        <v>0</v>
      </c>
      <c r="F119" s="145">
        <v>0</v>
      </c>
      <c r="G119" s="31"/>
    </row>
    <row r="120" spans="1:7" ht="12.75" customHeight="1">
      <c r="A120" s="18">
        <v>6</v>
      </c>
      <c r="B120" s="210" t="s">
        <v>214</v>
      </c>
      <c r="C120" s="18">
        <v>15</v>
      </c>
      <c r="D120" s="18">
        <v>15</v>
      </c>
      <c r="E120" s="194">
        <f t="shared" si="3"/>
        <v>0</v>
      </c>
      <c r="F120" s="145">
        <f>E120/C120</f>
        <v>0</v>
      </c>
      <c r="G120" s="31"/>
    </row>
    <row r="121" spans="1:7" ht="12.75" customHeight="1">
      <c r="A121" s="18">
        <v>7</v>
      </c>
      <c r="B121" s="210" t="s">
        <v>215</v>
      </c>
      <c r="C121" s="18">
        <v>0</v>
      </c>
      <c r="D121" s="18">
        <v>0</v>
      </c>
      <c r="E121" s="194">
        <f t="shared" si="3"/>
        <v>0</v>
      </c>
      <c r="F121" s="145">
        <v>0</v>
      </c>
      <c r="G121" s="31"/>
    </row>
    <row r="122" spans="1:7" ht="12.75" customHeight="1">
      <c r="A122" s="18">
        <v>8</v>
      </c>
      <c r="B122" s="210" t="s">
        <v>216</v>
      </c>
      <c r="C122" s="18">
        <v>5</v>
      </c>
      <c r="D122" s="18">
        <v>5</v>
      </c>
      <c r="E122" s="194">
        <f t="shared" si="3"/>
        <v>0</v>
      </c>
      <c r="F122" s="145">
        <f>E122/C122</f>
        <v>0</v>
      </c>
      <c r="G122" s="31"/>
    </row>
    <row r="123" spans="1:7" ht="12.75" customHeight="1">
      <c r="A123" s="18">
        <v>9</v>
      </c>
      <c r="B123" s="210" t="s">
        <v>217</v>
      </c>
      <c r="C123" s="18">
        <v>0</v>
      </c>
      <c r="D123" s="18">
        <v>0</v>
      </c>
      <c r="E123" s="194">
        <f t="shared" si="3"/>
        <v>0</v>
      </c>
      <c r="F123" s="145">
        <v>0</v>
      </c>
      <c r="G123" s="31"/>
    </row>
    <row r="124" spans="1:7" ht="12.75" customHeight="1">
      <c r="A124" s="18">
        <v>10</v>
      </c>
      <c r="B124" s="210" t="s">
        <v>218</v>
      </c>
      <c r="C124" s="18">
        <v>0</v>
      </c>
      <c r="D124" s="18">
        <v>0</v>
      </c>
      <c r="E124" s="194">
        <f t="shared" si="3"/>
        <v>0</v>
      </c>
      <c r="F124" s="145">
        <v>0</v>
      </c>
      <c r="G124" s="31"/>
    </row>
    <row r="125" spans="1:7" ht="12.75" customHeight="1">
      <c r="A125" s="18">
        <v>11</v>
      </c>
      <c r="B125" s="210" t="s">
        <v>219</v>
      </c>
      <c r="C125" s="18">
        <v>0</v>
      </c>
      <c r="D125" s="18">
        <v>0</v>
      </c>
      <c r="E125" s="194">
        <f t="shared" si="3"/>
        <v>0</v>
      </c>
      <c r="F125" s="145">
        <v>0</v>
      </c>
      <c r="G125" s="31"/>
    </row>
    <row r="126" spans="1:7" ht="12.75" customHeight="1">
      <c r="A126" s="18">
        <v>12</v>
      </c>
      <c r="B126" s="210" t="s">
        <v>220</v>
      </c>
      <c r="C126" s="18">
        <v>110</v>
      </c>
      <c r="D126" s="18">
        <v>110</v>
      </c>
      <c r="E126" s="194">
        <f t="shared" si="3"/>
        <v>0</v>
      </c>
      <c r="F126" s="145">
        <f>E126/C126</f>
        <v>0</v>
      </c>
      <c r="G126" s="31"/>
    </row>
    <row r="127" spans="1:7" ht="12.75" customHeight="1">
      <c r="A127" s="18">
        <v>13</v>
      </c>
      <c r="B127" s="210" t="s">
        <v>221</v>
      </c>
      <c r="C127" s="18">
        <v>0</v>
      </c>
      <c r="D127" s="18">
        <v>0</v>
      </c>
      <c r="E127" s="194">
        <f t="shared" si="3"/>
        <v>0</v>
      </c>
      <c r="F127" s="145">
        <v>0</v>
      </c>
      <c r="G127" s="31"/>
    </row>
    <row r="128" spans="1:7" ht="12.75" customHeight="1">
      <c r="A128" s="18">
        <v>14</v>
      </c>
      <c r="B128" s="210" t="s">
        <v>222</v>
      </c>
      <c r="C128" s="18">
        <v>0</v>
      </c>
      <c r="D128" s="18">
        <v>0</v>
      </c>
      <c r="E128" s="194">
        <f t="shared" si="3"/>
        <v>0</v>
      </c>
      <c r="F128" s="145">
        <v>0</v>
      </c>
      <c r="G128" s="31"/>
    </row>
    <row r="129" spans="1:7" ht="12.75" customHeight="1">
      <c r="A129" s="18">
        <v>15</v>
      </c>
      <c r="B129" s="210" t="s">
        <v>223</v>
      </c>
      <c r="C129" s="18">
        <v>0</v>
      </c>
      <c r="D129" s="18">
        <v>0</v>
      </c>
      <c r="E129" s="194">
        <f t="shared" si="3"/>
        <v>0</v>
      </c>
      <c r="F129" s="145">
        <v>0</v>
      </c>
      <c r="G129" s="31"/>
    </row>
    <row r="130" spans="1:7" ht="12.75" customHeight="1">
      <c r="A130" s="18">
        <v>16</v>
      </c>
      <c r="B130" s="210" t="s">
        <v>224</v>
      </c>
      <c r="C130" s="18">
        <v>0</v>
      </c>
      <c r="D130" s="18">
        <v>0</v>
      </c>
      <c r="E130" s="194">
        <f t="shared" si="3"/>
        <v>0</v>
      </c>
      <c r="F130" s="145">
        <v>0</v>
      </c>
      <c r="G130" s="31"/>
    </row>
    <row r="131" spans="1:7" ht="12.75" customHeight="1">
      <c r="A131" s="18">
        <v>17</v>
      </c>
      <c r="B131" s="210" t="s">
        <v>225</v>
      </c>
      <c r="C131" s="18">
        <v>0</v>
      </c>
      <c r="D131" s="18">
        <v>0</v>
      </c>
      <c r="E131" s="194">
        <f t="shared" si="3"/>
        <v>0</v>
      </c>
      <c r="F131" s="145">
        <v>0</v>
      </c>
      <c r="G131" s="31"/>
    </row>
    <row r="132" spans="1:7" ht="12.75" customHeight="1">
      <c r="A132" s="18">
        <v>18</v>
      </c>
      <c r="B132" s="210" t="s">
        <v>226</v>
      </c>
      <c r="C132" s="18">
        <v>7</v>
      </c>
      <c r="D132" s="18">
        <v>7</v>
      </c>
      <c r="E132" s="194">
        <f>C132-D132</f>
        <v>0</v>
      </c>
      <c r="F132" s="145">
        <f>E132/C132</f>
        <v>0</v>
      </c>
      <c r="G132" s="31"/>
    </row>
    <row r="133" spans="1:7" ht="12.75" customHeight="1">
      <c r="A133" s="18">
        <v>19</v>
      </c>
      <c r="B133" s="261" t="s">
        <v>227</v>
      </c>
      <c r="C133" s="194">
        <v>0</v>
      </c>
      <c r="D133" s="194">
        <v>0</v>
      </c>
      <c r="E133" s="194">
        <f aca="true" t="shared" si="4" ref="E133:E147">C133-D133</f>
        <v>0</v>
      </c>
      <c r="F133" s="145">
        <v>0</v>
      </c>
      <c r="G133" s="31"/>
    </row>
    <row r="134" spans="1:8" ht="12.75" customHeight="1">
      <c r="A134" s="18">
        <v>20</v>
      </c>
      <c r="B134" s="261" t="s">
        <v>228</v>
      </c>
      <c r="C134" s="194">
        <v>39</v>
      </c>
      <c r="D134" s="194">
        <v>39</v>
      </c>
      <c r="E134" s="194">
        <f t="shared" si="4"/>
        <v>0</v>
      </c>
      <c r="F134" s="213">
        <f aca="true" t="shared" si="5" ref="F134:F147">E134/C134</f>
        <v>0</v>
      </c>
      <c r="G134" s="31"/>
      <c r="H134" s="10" t="s">
        <v>12</v>
      </c>
    </row>
    <row r="135" spans="1:8" ht="12.75" customHeight="1">
      <c r="A135" s="18">
        <v>21</v>
      </c>
      <c r="B135" s="261" t="s">
        <v>229</v>
      </c>
      <c r="C135" s="194">
        <v>0</v>
      </c>
      <c r="D135" s="194">
        <v>0</v>
      </c>
      <c r="E135" s="194">
        <f t="shared" si="4"/>
        <v>0</v>
      </c>
      <c r="F135" s="145">
        <v>0</v>
      </c>
      <c r="G135" s="31"/>
      <c r="H135" s="10" t="s">
        <v>12</v>
      </c>
    </row>
    <row r="136" spans="1:7" ht="12.75" customHeight="1">
      <c r="A136" s="18">
        <v>22</v>
      </c>
      <c r="B136" s="261" t="s">
        <v>230</v>
      </c>
      <c r="C136" s="194">
        <v>52</v>
      </c>
      <c r="D136" s="194">
        <v>52</v>
      </c>
      <c r="E136" s="194">
        <f t="shared" si="4"/>
        <v>0</v>
      </c>
      <c r="F136" s="213">
        <f t="shared" si="5"/>
        <v>0</v>
      </c>
      <c r="G136" s="31"/>
    </row>
    <row r="137" spans="1:7" ht="12.75" customHeight="1">
      <c r="A137" s="18">
        <v>23</v>
      </c>
      <c r="B137" s="261" t="s">
        <v>231</v>
      </c>
      <c r="C137" s="194">
        <v>18</v>
      </c>
      <c r="D137" s="194">
        <v>18</v>
      </c>
      <c r="E137" s="194">
        <f t="shared" si="4"/>
        <v>0</v>
      </c>
      <c r="F137" s="213">
        <f t="shared" si="5"/>
        <v>0</v>
      </c>
      <c r="G137" s="31"/>
    </row>
    <row r="138" spans="1:7" ht="12.75" customHeight="1">
      <c r="A138" s="18">
        <v>24</v>
      </c>
      <c r="B138" s="261" t="s">
        <v>232</v>
      </c>
      <c r="C138" s="194">
        <v>1</v>
      </c>
      <c r="D138" s="194">
        <v>1</v>
      </c>
      <c r="E138" s="194">
        <f t="shared" si="4"/>
        <v>0</v>
      </c>
      <c r="F138" s="145">
        <f t="shared" si="5"/>
        <v>0</v>
      </c>
      <c r="G138" s="31"/>
    </row>
    <row r="139" spans="1:7" ht="12.75" customHeight="1">
      <c r="A139" s="18">
        <v>25</v>
      </c>
      <c r="B139" s="261" t="s">
        <v>233</v>
      </c>
      <c r="C139" s="194">
        <v>0</v>
      </c>
      <c r="D139" s="194">
        <v>0</v>
      </c>
      <c r="E139" s="194">
        <f t="shared" si="4"/>
        <v>0</v>
      </c>
      <c r="F139" s="213">
        <v>0</v>
      </c>
      <c r="G139" s="31"/>
    </row>
    <row r="140" spans="1:7" ht="12.75" customHeight="1">
      <c r="A140" s="18">
        <v>26</v>
      </c>
      <c r="B140" s="261" t="s">
        <v>234</v>
      </c>
      <c r="C140" s="194">
        <v>0</v>
      </c>
      <c r="D140" s="194">
        <v>0</v>
      </c>
      <c r="E140" s="194">
        <f t="shared" si="4"/>
        <v>0</v>
      </c>
      <c r="F140" s="213">
        <v>0</v>
      </c>
      <c r="G140" s="31"/>
    </row>
    <row r="141" spans="1:7" ht="12.75" customHeight="1">
      <c r="A141" s="18">
        <v>27</v>
      </c>
      <c r="B141" s="261" t="s">
        <v>235</v>
      </c>
      <c r="C141" s="194">
        <v>337</v>
      </c>
      <c r="D141" s="194">
        <v>337</v>
      </c>
      <c r="E141" s="194">
        <f t="shared" si="4"/>
        <v>0</v>
      </c>
      <c r="F141" s="145">
        <f t="shared" si="5"/>
        <v>0</v>
      </c>
      <c r="G141" s="31"/>
    </row>
    <row r="142" spans="1:7" ht="12.75" customHeight="1">
      <c r="A142" s="18">
        <v>28</v>
      </c>
      <c r="B142" s="261" t="s">
        <v>236</v>
      </c>
      <c r="C142" s="194">
        <v>3</v>
      </c>
      <c r="D142" s="194">
        <v>3</v>
      </c>
      <c r="E142" s="194">
        <f t="shared" si="4"/>
        <v>0</v>
      </c>
      <c r="F142" s="213">
        <f t="shared" si="5"/>
        <v>0</v>
      </c>
      <c r="G142" s="31"/>
    </row>
    <row r="143" spans="1:7" ht="12.75" customHeight="1">
      <c r="A143" s="18">
        <v>29</v>
      </c>
      <c r="B143" s="261" t="s">
        <v>237</v>
      </c>
      <c r="C143" s="194">
        <v>0</v>
      </c>
      <c r="D143" s="194">
        <v>0</v>
      </c>
      <c r="E143" s="194">
        <f t="shared" si="4"/>
        <v>0</v>
      </c>
      <c r="F143" s="213">
        <v>0</v>
      </c>
      <c r="G143" s="31"/>
    </row>
    <row r="144" spans="1:7" ht="12.75" customHeight="1">
      <c r="A144" s="18">
        <v>30</v>
      </c>
      <c r="B144" s="261" t="s">
        <v>238</v>
      </c>
      <c r="C144" s="194">
        <v>0</v>
      </c>
      <c r="D144" s="194">
        <v>0</v>
      </c>
      <c r="E144" s="194">
        <f t="shared" si="4"/>
        <v>0</v>
      </c>
      <c r="F144" s="145">
        <v>0</v>
      </c>
      <c r="G144" s="31"/>
    </row>
    <row r="145" spans="1:7" ht="12.75" customHeight="1">
      <c r="A145" s="18">
        <v>31</v>
      </c>
      <c r="B145" s="261" t="s">
        <v>239</v>
      </c>
      <c r="C145" s="194">
        <v>0</v>
      </c>
      <c r="D145" s="194">
        <v>0</v>
      </c>
      <c r="E145" s="194">
        <f t="shared" si="4"/>
        <v>0</v>
      </c>
      <c r="F145" s="213">
        <v>0</v>
      </c>
      <c r="G145" s="31"/>
    </row>
    <row r="146" spans="1:7" ht="12.75" customHeight="1">
      <c r="A146" s="18">
        <v>32</v>
      </c>
      <c r="B146" s="261" t="s">
        <v>240</v>
      </c>
      <c r="C146" s="194">
        <v>0</v>
      </c>
      <c r="D146" s="194">
        <v>0</v>
      </c>
      <c r="E146" s="194">
        <f t="shared" si="4"/>
        <v>0</v>
      </c>
      <c r="F146" s="213">
        <v>0</v>
      </c>
      <c r="G146" s="31"/>
    </row>
    <row r="147" spans="1:7" ht="12.75" customHeight="1">
      <c r="A147" s="18">
        <v>33</v>
      </c>
      <c r="B147" s="261" t="s">
        <v>241</v>
      </c>
      <c r="C147" s="194">
        <v>26</v>
      </c>
      <c r="D147" s="194">
        <v>26</v>
      </c>
      <c r="E147" s="194">
        <f t="shared" si="4"/>
        <v>0</v>
      </c>
      <c r="F147" s="213">
        <f t="shared" si="5"/>
        <v>0</v>
      </c>
      <c r="G147" s="31"/>
    </row>
    <row r="148" spans="1:7" ht="17.25" customHeight="1">
      <c r="A148" s="34"/>
      <c r="B148" s="1" t="s">
        <v>27</v>
      </c>
      <c r="C148" s="43">
        <v>772</v>
      </c>
      <c r="D148" s="43">
        <v>772</v>
      </c>
      <c r="E148" s="223">
        <f>C148-D148</f>
        <v>0</v>
      </c>
      <c r="F148" s="144">
        <f>E148/C148</f>
        <v>0</v>
      </c>
      <c r="G148" s="31"/>
    </row>
    <row r="149" spans="1:7" ht="12.75" customHeight="1">
      <c r="A149" s="40"/>
      <c r="B149" s="2"/>
      <c r="C149" s="37"/>
      <c r="D149" s="37"/>
      <c r="E149" s="41"/>
      <c r="F149" s="42"/>
      <c r="G149" s="31"/>
    </row>
    <row r="150" spans="1:7" ht="12.75" customHeight="1">
      <c r="A150" s="40"/>
      <c r="B150" s="2"/>
      <c r="C150" s="37"/>
      <c r="D150" s="37"/>
      <c r="E150" s="41"/>
      <c r="F150" s="42"/>
      <c r="G150" s="31"/>
    </row>
    <row r="151" spans="1:7" ht="12.75" customHeight="1">
      <c r="A151" s="289" t="s">
        <v>145</v>
      </c>
      <c r="B151" s="289"/>
      <c r="C151" s="289"/>
      <c r="D151" s="289"/>
      <c r="E151" s="289"/>
      <c r="F151" s="289"/>
      <c r="G151" s="289"/>
    </row>
    <row r="152" spans="1:7" ht="64.5" customHeight="1">
      <c r="A152" s="16" t="s">
        <v>20</v>
      </c>
      <c r="B152" s="16" t="s">
        <v>21</v>
      </c>
      <c r="C152" s="16" t="s">
        <v>147</v>
      </c>
      <c r="D152" s="133" t="s">
        <v>99</v>
      </c>
      <c r="E152" s="29" t="s">
        <v>6</v>
      </c>
      <c r="F152" s="16" t="s">
        <v>28</v>
      </c>
      <c r="G152" s="31"/>
    </row>
    <row r="153" spans="1:7" ht="12.75" customHeight="1">
      <c r="A153" s="16">
        <v>1</v>
      </c>
      <c r="B153" s="16">
        <v>2</v>
      </c>
      <c r="C153" s="16">
        <v>3</v>
      </c>
      <c r="D153" s="16">
        <v>4</v>
      </c>
      <c r="E153" s="16" t="s">
        <v>29</v>
      </c>
      <c r="F153" s="16">
        <v>6</v>
      </c>
      <c r="G153" s="31"/>
    </row>
    <row r="154" spans="1:8" ht="12.75" customHeight="1">
      <c r="A154" s="194">
        <v>1</v>
      </c>
      <c r="B154" s="261" t="s">
        <v>209</v>
      </c>
      <c r="C154" s="194">
        <v>227288</v>
      </c>
      <c r="D154" s="262">
        <v>150067</v>
      </c>
      <c r="E154" s="262">
        <f aca="true" t="shared" si="6" ref="E154:E187">D154-C154</f>
        <v>-77221</v>
      </c>
      <c r="F154" s="213">
        <f aca="true" t="shared" si="7" ref="F154:F187">E154/C154</f>
        <v>-0.33974956882897467</v>
      </c>
      <c r="G154" s="263"/>
      <c r="H154" s="196"/>
    </row>
    <row r="155" spans="1:8" ht="12.75" customHeight="1">
      <c r="A155" s="194">
        <v>2</v>
      </c>
      <c r="B155" s="261" t="s">
        <v>210</v>
      </c>
      <c r="C155" s="194">
        <v>87630</v>
      </c>
      <c r="D155" s="262">
        <v>59418.75</v>
      </c>
      <c r="E155" s="262">
        <f t="shared" si="6"/>
        <v>-28211.25</v>
      </c>
      <c r="F155" s="213">
        <f t="shared" si="7"/>
        <v>-0.3219359808284834</v>
      </c>
      <c r="G155" s="263"/>
      <c r="H155" s="196"/>
    </row>
    <row r="156" spans="1:8" ht="12.75" customHeight="1">
      <c r="A156" s="194">
        <v>3</v>
      </c>
      <c r="B156" s="261" t="s">
        <v>211</v>
      </c>
      <c r="C156" s="194">
        <v>131240</v>
      </c>
      <c r="D156" s="262">
        <v>110633</v>
      </c>
      <c r="E156" s="262">
        <f t="shared" si="6"/>
        <v>-20607</v>
      </c>
      <c r="F156" s="213">
        <f t="shared" si="7"/>
        <v>-0.15701767753733617</v>
      </c>
      <c r="G156" s="263"/>
      <c r="H156" s="196"/>
    </row>
    <row r="157" spans="1:8" ht="12.75" customHeight="1">
      <c r="A157" s="194">
        <v>4</v>
      </c>
      <c r="B157" s="261" t="s">
        <v>212</v>
      </c>
      <c r="C157" s="194">
        <v>122813</v>
      </c>
      <c r="D157" s="262">
        <v>91394.75</v>
      </c>
      <c r="E157" s="262">
        <f t="shared" si="6"/>
        <v>-31418.25</v>
      </c>
      <c r="F157" s="213">
        <f t="shared" si="7"/>
        <v>-0.255821859249428</v>
      </c>
      <c r="G157" s="263"/>
      <c r="H157" s="196"/>
    </row>
    <row r="158" spans="1:8" ht="12.75" customHeight="1">
      <c r="A158" s="194">
        <v>5</v>
      </c>
      <c r="B158" s="261" t="s">
        <v>213</v>
      </c>
      <c r="C158" s="194">
        <v>367411</v>
      </c>
      <c r="D158" s="262">
        <v>227858.25</v>
      </c>
      <c r="E158" s="262">
        <f t="shared" si="6"/>
        <v>-139552.75</v>
      </c>
      <c r="F158" s="213">
        <f t="shared" si="7"/>
        <v>-0.37982735955102054</v>
      </c>
      <c r="G158" s="263"/>
      <c r="H158" s="196"/>
    </row>
    <row r="159" spans="1:8" ht="12.75" customHeight="1">
      <c r="A159" s="194">
        <v>6</v>
      </c>
      <c r="B159" s="261" t="s">
        <v>214</v>
      </c>
      <c r="C159" s="194">
        <v>64123</v>
      </c>
      <c r="D159" s="262">
        <v>59654</v>
      </c>
      <c r="E159" s="262">
        <f t="shared" si="6"/>
        <v>-4469</v>
      </c>
      <c r="F159" s="213">
        <f t="shared" si="7"/>
        <v>-0.06969418149493942</v>
      </c>
      <c r="G159" s="263"/>
      <c r="H159" s="196"/>
    </row>
    <row r="160" spans="1:8" ht="12.75" customHeight="1">
      <c r="A160" s="194">
        <v>7</v>
      </c>
      <c r="B160" s="261" t="s">
        <v>215</v>
      </c>
      <c r="C160" s="194">
        <v>54717</v>
      </c>
      <c r="D160" s="262">
        <v>49417</v>
      </c>
      <c r="E160" s="262">
        <f t="shared" si="6"/>
        <v>-5300</v>
      </c>
      <c r="F160" s="213">
        <f t="shared" si="7"/>
        <v>-0.09686203556481532</v>
      </c>
      <c r="G160" s="263"/>
      <c r="H160" s="196"/>
    </row>
    <row r="161" spans="1:8" ht="12.75" customHeight="1">
      <c r="A161" s="194">
        <v>8</v>
      </c>
      <c r="B161" s="261" t="s">
        <v>216</v>
      </c>
      <c r="C161" s="194">
        <v>161697</v>
      </c>
      <c r="D161" s="262">
        <v>106885.5</v>
      </c>
      <c r="E161" s="262">
        <f t="shared" si="6"/>
        <v>-54811.5</v>
      </c>
      <c r="F161" s="213">
        <f t="shared" si="7"/>
        <v>-0.33897660438969185</v>
      </c>
      <c r="G161" s="263"/>
      <c r="H161" s="196"/>
    </row>
    <row r="162" spans="1:8" ht="12.75" customHeight="1">
      <c r="A162" s="194">
        <v>9</v>
      </c>
      <c r="B162" s="261" t="s">
        <v>217</v>
      </c>
      <c r="C162" s="194">
        <v>191180</v>
      </c>
      <c r="D162" s="262">
        <v>126032.25</v>
      </c>
      <c r="E162" s="262">
        <f t="shared" si="6"/>
        <v>-65147.75</v>
      </c>
      <c r="F162" s="213">
        <f t="shared" si="7"/>
        <v>-0.3407665550789832</v>
      </c>
      <c r="G162" s="263"/>
      <c r="H162" s="196"/>
    </row>
    <row r="163" spans="1:8" ht="12.75" customHeight="1">
      <c r="A163" s="194">
        <v>10</v>
      </c>
      <c r="B163" s="261" t="s">
        <v>218</v>
      </c>
      <c r="C163" s="194">
        <v>31387</v>
      </c>
      <c r="D163" s="262">
        <v>28094.75</v>
      </c>
      <c r="E163" s="262">
        <f t="shared" si="6"/>
        <v>-3292.25</v>
      </c>
      <c r="F163" s="213">
        <f t="shared" si="7"/>
        <v>-0.10489215280211553</v>
      </c>
      <c r="G163" s="263"/>
      <c r="H163" s="196"/>
    </row>
    <row r="164" spans="1:8" ht="12.75" customHeight="1">
      <c r="A164" s="194">
        <v>11</v>
      </c>
      <c r="B164" s="261" t="s">
        <v>219</v>
      </c>
      <c r="C164" s="194">
        <v>78723</v>
      </c>
      <c r="D164" s="262">
        <v>62309.5</v>
      </c>
      <c r="E164" s="262">
        <f t="shared" si="6"/>
        <v>-16413.5</v>
      </c>
      <c r="F164" s="213">
        <f t="shared" si="7"/>
        <v>-0.2084968814704724</v>
      </c>
      <c r="G164" s="263"/>
      <c r="H164" s="196"/>
    </row>
    <row r="165" spans="1:8" ht="12.75" customHeight="1">
      <c r="A165" s="194">
        <v>12</v>
      </c>
      <c r="B165" s="261" t="s">
        <v>220</v>
      </c>
      <c r="C165" s="194">
        <v>137245</v>
      </c>
      <c r="D165" s="262">
        <v>118505.5</v>
      </c>
      <c r="E165" s="262">
        <f t="shared" si="6"/>
        <v>-18739.5</v>
      </c>
      <c r="F165" s="213">
        <f t="shared" si="7"/>
        <v>-0.13654049327844367</v>
      </c>
      <c r="G165" s="263"/>
      <c r="H165" s="196"/>
    </row>
    <row r="166" spans="1:8" ht="12.75" customHeight="1">
      <c r="A166" s="194">
        <v>13</v>
      </c>
      <c r="B166" s="261" t="s">
        <v>221</v>
      </c>
      <c r="C166" s="194">
        <v>246320</v>
      </c>
      <c r="D166" s="262">
        <v>197321.25</v>
      </c>
      <c r="E166" s="262">
        <f t="shared" si="6"/>
        <v>-48998.75</v>
      </c>
      <c r="F166" s="213">
        <f t="shared" si="7"/>
        <v>-0.19892314874959402</v>
      </c>
      <c r="G166" s="263"/>
      <c r="H166" s="196"/>
    </row>
    <row r="167" spans="1:8" ht="12.75" customHeight="1">
      <c r="A167" s="194">
        <v>14</v>
      </c>
      <c r="B167" s="261" t="s">
        <v>222</v>
      </c>
      <c r="C167" s="194">
        <v>58765</v>
      </c>
      <c r="D167" s="262">
        <v>52061.75</v>
      </c>
      <c r="E167" s="262">
        <f t="shared" si="6"/>
        <v>-6703.25</v>
      </c>
      <c r="F167" s="213">
        <f t="shared" si="7"/>
        <v>-0.11406874840466263</v>
      </c>
      <c r="G167" s="263"/>
      <c r="H167" s="196"/>
    </row>
    <row r="168" spans="1:8" ht="12.75" customHeight="1">
      <c r="A168" s="194">
        <v>15</v>
      </c>
      <c r="B168" s="261" t="s">
        <v>223</v>
      </c>
      <c r="C168" s="194">
        <v>57800</v>
      </c>
      <c r="D168" s="262">
        <v>41975.5</v>
      </c>
      <c r="E168" s="262">
        <f t="shared" si="6"/>
        <v>-15824.5</v>
      </c>
      <c r="F168" s="213">
        <f t="shared" si="7"/>
        <v>-0.273780276816609</v>
      </c>
      <c r="G168" s="263"/>
      <c r="H168" s="196"/>
    </row>
    <row r="169" spans="1:8" ht="12.75" customHeight="1">
      <c r="A169" s="194">
        <v>16</v>
      </c>
      <c r="B169" s="261" t="s">
        <v>224</v>
      </c>
      <c r="C169" s="194">
        <v>30430</v>
      </c>
      <c r="D169" s="262">
        <v>22379.25</v>
      </c>
      <c r="E169" s="262">
        <f t="shared" si="6"/>
        <v>-8050.75</v>
      </c>
      <c r="F169" s="213">
        <f t="shared" si="7"/>
        <v>-0.2645662175484719</v>
      </c>
      <c r="G169" s="263"/>
      <c r="H169" s="196"/>
    </row>
    <row r="170" spans="1:8" ht="12.75" customHeight="1">
      <c r="A170" s="194">
        <v>17</v>
      </c>
      <c r="B170" s="261" t="s">
        <v>225</v>
      </c>
      <c r="C170" s="194">
        <v>180284</v>
      </c>
      <c r="D170" s="262">
        <v>94532.5</v>
      </c>
      <c r="E170" s="262">
        <f t="shared" si="6"/>
        <v>-85751.5</v>
      </c>
      <c r="F170" s="213">
        <f t="shared" si="7"/>
        <v>-0.4756467573384216</v>
      </c>
      <c r="G170" s="263"/>
      <c r="H170" s="196"/>
    </row>
    <row r="171" spans="1:8" ht="12.75" customHeight="1">
      <c r="A171" s="194">
        <v>18</v>
      </c>
      <c r="B171" s="261" t="s">
        <v>226</v>
      </c>
      <c r="C171" s="194">
        <v>103796</v>
      </c>
      <c r="D171" s="262">
        <v>89774</v>
      </c>
      <c r="E171" s="262">
        <f t="shared" si="6"/>
        <v>-14022</v>
      </c>
      <c r="F171" s="213">
        <f t="shared" si="7"/>
        <v>-0.13509191105630275</v>
      </c>
      <c r="G171" s="263"/>
      <c r="H171" s="196"/>
    </row>
    <row r="172" spans="1:8" ht="12.75" customHeight="1">
      <c r="A172" s="194">
        <v>19</v>
      </c>
      <c r="B172" s="261" t="s">
        <v>227</v>
      </c>
      <c r="C172" s="194">
        <v>105210</v>
      </c>
      <c r="D172" s="262">
        <v>79946.25</v>
      </c>
      <c r="E172" s="262">
        <f t="shared" si="6"/>
        <v>-25263.75</v>
      </c>
      <c r="F172" s="213">
        <f t="shared" si="7"/>
        <v>-0.24012688907898488</v>
      </c>
      <c r="G172" s="263"/>
      <c r="H172" s="196"/>
    </row>
    <row r="173" spans="1:8" s="227" customFormat="1" ht="12.75" customHeight="1">
      <c r="A173" s="194">
        <v>20</v>
      </c>
      <c r="B173" s="261" t="s">
        <v>228</v>
      </c>
      <c r="C173" s="194">
        <v>98298</v>
      </c>
      <c r="D173" s="262">
        <v>86207.75</v>
      </c>
      <c r="E173" s="262">
        <f t="shared" si="6"/>
        <v>-12090.25</v>
      </c>
      <c r="F173" s="213">
        <f t="shared" si="7"/>
        <v>-0.12299589004862764</v>
      </c>
      <c r="G173" s="263"/>
      <c r="H173" s="196"/>
    </row>
    <row r="174" spans="1:8" ht="12.75" customHeight="1">
      <c r="A174" s="194">
        <v>21</v>
      </c>
      <c r="B174" s="261" t="s">
        <v>229</v>
      </c>
      <c r="C174" s="194">
        <v>170643</v>
      </c>
      <c r="D174" s="262">
        <v>117182.5</v>
      </c>
      <c r="E174" s="262">
        <f t="shared" si="6"/>
        <v>-53460.5</v>
      </c>
      <c r="F174" s="213">
        <f t="shared" si="7"/>
        <v>-0.3132885614997392</v>
      </c>
      <c r="G174" s="263"/>
      <c r="H174" s="196"/>
    </row>
    <row r="175" spans="1:8" ht="12.75" customHeight="1">
      <c r="A175" s="194">
        <v>22</v>
      </c>
      <c r="B175" s="261" t="s">
        <v>230</v>
      </c>
      <c r="C175" s="194">
        <v>106361</v>
      </c>
      <c r="D175" s="262">
        <v>67820.25</v>
      </c>
      <c r="E175" s="262">
        <f t="shared" si="6"/>
        <v>-38540.75</v>
      </c>
      <c r="F175" s="213">
        <f t="shared" si="7"/>
        <v>-0.3623579131448557</v>
      </c>
      <c r="G175" s="263"/>
      <c r="H175" s="196"/>
    </row>
    <row r="176" spans="1:8" ht="12.75" customHeight="1">
      <c r="A176" s="194">
        <v>23</v>
      </c>
      <c r="B176" s="261" t="s">
        <v>231</v>
      </c>
      <c r="C176" s="194">
        <v>110605</v>
      </c>
      <c r="D176" s="262">
        <v>90960</v>
      </c>
      <c r="E176" s="262">
        <f t="shared" si="6"/>
        <v>-19645</v>
      </c>
      <c r="F176" s="213">
        <f t="shared" si="7"/>
        <v>-0.17761403191537453</v>
      </c>
      <c r="G176" s="263"/>
      <c r="H176" s="196"/>
    </row>
    <row r="177" spans="1:8" ht="12.75" customHeight="1">
      <c r="A177" s="194">
        <v>24</v>
      </c>
      <c r="B177" s="261" t="s">
        <v>232</v>
      </c>
      <c r="C177" s="194">
        <v>93029</v>
      </c>
      <c r="D177" s="262">
        <v>73932.75</v>
      </c>
      <c r="E177" s="262">
        <f t="shared" si="6"/>
        <v>-19096.25</v>
      </c>
      <c r="F177" s="213">
        <f t="shared" si="7"/>
        <v>-0.2052720119532619</v>
      </c>
      <c r="G177" s="263"/>
      <c r="H177" s="196"/>
    </row>
    <row r="178" spans="1:8" ht="12.75" customHeight="1">
      <c r="A178" s="194">
        <v>25</v>
      </c>
      <c r="B178" s="261" t="s">
        <v>233</v>
      </c>
      <c r="C178" s="194">
        <v>43090</v>
      </c>
      <c r="D178" s="262">
        <v>38356</v>
      </c>
      <c r="E178" s="262">
        <f t="shared" si="6"/>
        <v>-4734</v>
      </c>
      <c r="F178" s="213">
        <f t="shared" si="7"/>
        <v>-0.1098630772801114</v>
      </c>
      <c r="G178" s="263"/>
      <c r="H178" s="196"/>
    </row>
    <row r="179" spans="1:8" ht="12.75" customHeight="1">
      <c r="A179" s="194">
        <v>26</v>
      </c>
      <c r="B179" s="261" t="s">
        <v>234</v>
      </c>
      <c r="C179" s="194">
        <v>50574</v>
      </c>
      <c r="D179" s="262">
        <v>47875.25</v>
      </c>
      <c r="E179" s="262">
        <f t="shared" si="6"/>
        <v>-2698.75</v>
      </c>
      <c r="F179" s="213">
        <f t="shared" si="7"/>
        <v>-0.053362399651995095</v>
      </c>
      <c r="G179" s="263"/>
      <c r="H179" s="196"/>
    </row>
    <row r="180" spans="1:8" ht="12.75" customHeight="1">
      <c r="A180" s="194">
        <v>27</v>
      </c>
      <c r="B180" s="261" t="s">
        <v>235</v>
      </c>
      <c r="C180" s="194">
        <v>83772</v>
      </c>
      <c r="D180" s="262">
        <v>73535.5</v>
      </c>
      <c r="E180" s="262">
        <f t="shared" si="6"/>
        <v>-10236.5</v>
      </c>
      <c r="F180" s="213">
        <f t="shared" si="7"/>
        <v>-0.12219476674783937</v>
      </c>
      <c r="G180" s="263"/>
      <c r="H180" s="196"/>
    </row>
    <row r="181" spans="1:8" ht="12.75" customHeight="1">
      <c r="A181" s="194">
        <v>28</v>
      </c>
      <c r="B181" s="261" t="s">
        <v>236</v>
      </c>
      <c r="C181" s="194">
        <v>46977</v>
      </c>
      <c r="D181" s="262">
        <v>36263.25</v>
      </c>
      <c r="E181" s="262">
        <f t="shared" si="6"/>
        <v>-10713.75</v>
      </c>
      <c r="F181" s="213">
        <f t="shared" si="7"/>
        <v>-0.22806373331630372</v>
      </c>
      <c r="G181" s="263"/>
      <c r="H181" s="196"/>
    </row>
    <row r="182" spans="1:8" ht="12.75" customHeight="1">
      <c r="A182" s="194">
        <v>29</v>
      </c>
      <c r="B182" s="261" t="s">
        <v>237</v>
      </c>
      <c r="C182" s="194">
        <v>83870</v>
      </c>
      <c r="D182" s="262">
        <v>83028.5</v>
      </c>
      <c r="E182" s="262">
        <f t="shared" si="6"/>
        <v>-841.5</v>
      </c>
      <c r="F182" s="213">
        <f t="shared" si="7"/>
        <v>-0.01003338500059616</v>
      </c>
      <c r="G182" s="263"/>
      <c r="H182" s="196"/>
    </row>
    <row r="183" spans="1:8" ht="12.75" customHeight="1">
      <c r="A183" s="194">
        <v>30</v>
      </c>
      <c r="B183" s="261" t="s">
        <v>238</v>
      </c>
      <c r="C183" s="194">
        <v>35459</v>
      </c>
      <c r="D183" s="262">
        <v>28005.5</v>
      </c>
      <c r="E183" s="262">
        <f t="shared" si="6"/>
        <v>-7453.5</v>
      </c>
      <c r="F183" s="213">
        <f t="shared" si="7"/>
        <v>-0.2102005132688457</v>
      </c>
      <c r="G183" s="263"/>
      <c r="H183" s="196"/>
    </row>
    <row r="184" spans="1:8" ht="12.75" customHeight="1">
      <c r="A184" s="194">
        <v>31</v>
      </c>
      <c r="B184" s="261" t="s">
        <v>239</v>
      </c>
      <c r="C184" s="194">
        <v>73758</v>
      </c>
      <c r="D184" s="262">
        <v>45383</v>
      </c>
      <c r="E184" s="262">
        <f t="shared" si="6"/>
        <v>-28375</v>
      </c>
      <c r="F184" s="213">
        <f t="shared" si="7"/>
        <v>-0.384704032104992</v>
      </c>
      <c r="G184" s="263"/>
      <c r="H184" s="196"/>
    </row>
    <row r="185" spans="1:8" ht="12.75" customHeight="1">
      <c r="A185" s="194">
        <v>32</v>
      </c>
      <c r="B185" s="261" t="s">
        <v>240</v>
      </c>
      <c r="C185" s="194">
        <v>79466</v>
      </c>
      <c r="D185" s="262">
        <v>75242</v>
      </c>
      <c r="E185" s="262">
        <f t="shared" si="6"/>
        <v>-4224</v>
      </c>
      <c r="F185" s="213">
        <f t="shared" si="7"/>
        <v>-0.0531548083457076</v>
      </c>
      <c r="G185" s="263"/>
      <c r="H185" s="196" t="s">
        <v>12</v>
      </c>
    </row>
    <row r="186" spans="1:8" ht="12.75" customHeight="1">
      <c r="A186" s="194">
        <v>33</v>
      </c>
      <c r="B186" s="261" t="s">
        <v>241</v>
      </c>
      <c r="C186" s="194">
        <v>60718</v>
      </c>
      <c r="D186" s="262">
        <v>40798.5</v>
      </c>
      <c r="E186" s="262">
        <f t="shared" si="6"/>
        <v>-19919.5</v>
      </c>
      <c r="F186" s="213">
        <f t="shared" si="7"/>
        <v>-0.3280658124444152</v>
      </c>
      <c r="G186" s="263"/>
      <c r="H186" s="196" t="s">
        <v>12</v>
      </c>
    </row>
    <row r="187" spans="1:8" ht="12.75" customHeight="1">
      <c r="A187" s="34"/>
      <c r="B187" s="1" t="s">
        <v>27</v>
      </c>
      <c r="C187" s="16">
        <v>3574679</v>
      </c>
      <c r="D187" s="146">
        <v>2672851.5</v>
      </c>
      <c r="E187" s="146">
        <f t="shared" si="6"/>
        <v>-901827.5</v>
      </c>
      <c r="F187" s="144">
        <f t="shared" si="7"/>
        <v>-0.2522820930214993</v>
      </c>
      <c r="G187" s="31"/>
      <c r="H187" s="10" t="s">
        <v>12</v>
      </c>
    </row>
    <row r="188" spans="1:7" ht="12.75" customHeight="1">
      <c r="A188" s="25"/>
      <c r="B188" s="36"/>
      <c r="C188" s="37"/>
      <c r="D188" s="37"/>
      <c r="E188" s="37"/>
      <c r="F188" s="38"/>
      <c r="G188" s="31"/>
    </row>
    <row r="189" spans="1:7" ht="15.75" customHeight="1">
      <c r="A189" s="288" t="s">
        <v>146</v>
      </c>
      <c r="B189" s="288"/>
      <c r="C189" s="288"/>
      <c r="D189" s="288"/>
      <c r="E189" s="288"/>
      <c r="F189" s="288"/>
      <c r="G189" s="31"/>
    </row>
    <row r="190" spans="1:7" ht="75.75" customHeight="1">
      <c r="A190" s="16" t="s">
        <v>20</v>
      </c>
      <c r="B190" s="16" t="s">
        <v>21</v>
      </c>
      <c r="C190" s="16" t="s">
        <v>147</v>
      </c>
      <c r="D190" s="16" t="s">
        <v>99</v>
      </c>
      <c r="E190" s="29" t="s">
        <v>6</v>
      </c>
      <c r="F190" s="16" t="s">
        <v>28</v>
      </c>
      <c r="G190" s="31"/>
    </row>
    <row r="191" spans="1:7" ht="12.75" customHeight="1">
      <c r="A191" s="16">
        <v>1</v>
      </c>
      <c r="B191" s="16">
        <v>2</v>
      </c>
      <c r="C191" s="16">
        <v>3</v>
      </c>
      <c r="D191" s="16">
        <v>4</v>
      </c>
      <c r="E191" s="16" t="s">
        <v>29</v>
      </c>
      <c r="F191" s="16">
        <v>6</v>
      </c>
      <c r="G191" s="31"/>
    </row>
    <row r="192" spans="1:7" ht="12.75" customHeight="1">
      <c r="A192" s="194">
        <v>1</v>
      </c>
      <c r="B192" s="261" t="s">
        <v>209</v>
      </c>
      <c r="C192" s="194">
        <v>153430</v>
      </c>
      <c r="D192" s="262">
        <v>113294.5</v>
      </c>
      <c r="E192" s="262">
        <f aca="true" t="shared" si="8" ref="E192:E225">D192-C192</f>
        <v>-40135.5</v>
      </c>
      <c r="F192" s="213">
        <f aca="true" t="shared" si="9" ref="F192:F225">E192/C192</f>
        <v>-0.2615883464772209</v>
      </c>
      <c r="G192" s="31"/>
    </row>
    <row r="193" spans="1:7" ht="12.75" customHeight="1">
      <c r="A193" s="194">
        <v>2</v>
      </c>
      <c r="B193" s="261" t="s">
        <v>210</v>
      </c>
      <c r="C193" s="194">
        <v>56510</v>
      </c>
      <c r="D193" s="262">
        <v>36509.25</v>
      </c>
      <c r="E193" s="262">
        <f t="shared" si="8"/>
        <v>-20000.75</v>
      </c>
      <c r="F193" s="213">
        <f t="shared" si="9"/>
        <v>-0.35393293222438504</v>
      </c>
      <c r="G193" s="31"/>
    </row>
    <row r="194" spans="1:7" ht="12.75" customHeight="1">
      <c r="A194" s="194">
        <v>3</v>
      </c>
      <c r="B194" s="261" t="s">
        <v>211</v>
      </c>
      <c r="C194" s="194">
        <v>94691</v>
      </c>
      <c r="D194" s="262">
        <v>75291.5</v>
      </c>
      <c r="E194" s="262">
        <f t="shared" si="8"/>
        <v>-19399.5</v>
      </c>
      <c r="F194" s="213">
        <f t="shared" si="9"/>
        <v>-0.2048716351078772</v>
      </c>
      <c r="G194" s="31"/>
    </row>
    <row r="195" spans="1:7" ht="12.75" customHeight="1">
      <c r="A195" s="194">
        <v>4</v>
      </c>
      <c r="B195" s="261" t="s">
        <v>212</v>
      </c>
      <c r="C195" s="194">
        <v>88976</v>
      </c>
      <c r="D195" s="262">
        <v>60423</v>
      </c>
      <c r="E195" s="262">
        <f t="shared" si="8"/>
        <v>-28553</v>
      </c>
      <c r="F195" s="213">
        <f t="shared" si="9"/>
        <v>-0.3209067613738536</v>
      </c>
      <c r="G195" s="31"/>
    </row>
    <row r="196" spans="1:7" ht="12.75" customHeight="1">
      <c r="A196" s="194">
        <v>5</v>
      </c>
      <c r="B196" s="261" t="s">
        <v>213</v>
      </c>
      <c r="C196" s="194">
        <v>164294</v>
      </c>
      <c r="D196" s="262">
        <v>129989.5</v>
      </c>
      <c r="E196" s="262">
        <f t="shared" si="8"/>
        <v>-34304.5</v>
      </c>
      <c r="F196" s="213">
        <f t="shared" si="9"/>
        <v>-0.20879946924415985</v>
      </c>
      <c r="G196" s="31"/>
    </row>
    <row r="197" spans="1:7" ht="12.75" customHeight="1">
      <c r="A197" s="194">
        <v>6</v>
      </c>
      <c r="B197" s="261" t="s">
        <v>214</v>
      </c>
      <c r="C197" s="194">
        <v>40423</v>
      </c>
      <c r="D197" s="262">
        <v>37833.75</v>
      </c>
      <c r="E197" s="262">
        <f t="shared" si="8"/>
        <v>-2589.25</v>
      </c>
      <c r="F197" s="213">
        <f t="shared" si="9"/>
        <v>-0.06405388021670831</v>
      </c>
      <c r="G197" s="31"/>
    </row>
    <row r="198" spans="1:7" ht="12.75" customHeight="1">
      <c r="A198" s="194">
        <v>7</v>
      </c>
      <c r="B198" s="261" t="s">
        <v>215</v>
      </c>
      <c r="C198" s="194">
        <v>30686</v>
      </c>
      <c r="D198" s="262">
        <v>28328</v>
      </c>
      <c r="E198" s="262">
        <f t="shared" si="8"/>
        <v>-2358</v>
      </c>
      <c r="F198" s="213">
        <f t="shared" si="9"/>
        <v>-0.07684285993612723</v>
      </c>
      <c r="G198" s="31"/>
    </row>
    <row r="199" spans="1:7" ht="12.75" customHeight="1">
      <c r="A199" s="194">
        <v>8</v>
      </c>
      <c r="B199" s="261" t="s">
        <v>216</v>
      </c>
      <c r="C199" s="194">
        <v>110887</v>
      </c>
      <c r="D199" s="262">
        <v>76991.75</v>
      </c>
      <c r="E199" s="262">
        <f t="shared" si="8"/>
        <v>-33895.25</v>
      </c>
      <c r="F199" s="213">
        <f t="shared" si="9"/>
        <v>-0.3056737940425839</v>
      </c>
      <c r="G199" s="31"/>
    </row>
    <row r="200" spans="1:7" ht="12.75" customHeight="1">
      <c r="A200" s="194">
        <v>9</v>
      </c>
      <c r="B200" s="261" t="s">
        <v>217</v>
      </c>
      <c r="C200" s="194">
        <v>106468</v>
      </c>
      <c r="D200" s="262">
        <v>79067.75</v>
      </c>
      <c r="E200" s="262">
        <f t="shared" si="8"/>
        <v>-27400.25</v>
      </c>
      <c r="F200" s="213">
        <f t="shared" si="9"/>
        <v>-0.2573566705488973</v>
      </c>
      <c r="G200" s="31"/>
    </row>
    <row r="201" spans="1:7" ht="12.75" customHeight="1">
      <c r="A201" s="194">
        <v>10</v>
      </c>
      <c r="B201" s="261" t="s">
        <v>218</v>
      </c>
      <c r="C201" s="194">
        <v>17041</v>
      </c>
      <c r="D201" s="262">
        <v>14521.25</v>
      </c>
      <c r="E201" s="262">
        <f t="shared" si="8"/>
        <v>-2519.75</v>
      </c>
      <c r="F201" s="213">
        <f t="shared" si="9"/>
        <v>-0.14786397511883106</v>
      </c>
      <c r="G201" s="31"/>
    </row>
    <row r="202" spans="1:7" ht="12.75" customHeight="1">
      <c r="A202" s="194">
        <v>11</v>
      </c>
      <c r="B202" s="261" t="s">
        <v>219</v>
      </c>
      <c r="C202" s="194">
        <v>42947</v>
      </c>
      <c r="D202" s="262">
        <v>39067.25</v>
      </c>
      <c r="E202" s="262">
        <f t="shared" si="8"/>
        <v>-3879.75</v>
      </c>
      <c r="F202" s="213">
        <f t="shared" si="9"/>
        <v>-0.09033809113558572</v>
      </c>
      <c r="G202" s="31"/>
    </row>
    <row r="203" spans="1:7" ht="12.75" customHeight="1">
      <c r="A203" s="194">
        <v>12</v>
      </c>
      <c r="B203" s="261" t="s">
        <v>220</v>
      </c>
      <c r="C203" s="194">
        <v>78072</v>
      </c>
      <c r="D203" s="262">
        <v>74994</v>
      </c>
      <c r="E203" s="262">
        <f t="shared" si="8"/>
        <v>-3078</v>
      </c>
      <c r="F203" s="213">
        <f t="shared" si="9"/>
        <v>-0.03942514601905933</v>
      </c>
      <c r="G203" s="31"/>
    </row>
    <row r="204" spans="1:7" ht="12.75" customHeight="1">
      <c r="A204" s="194">
        <v>13</v>
      </c>
      <c r="B204" s="261" t="s">
        <v>221</v>
      </c>
      <c r="C204" s="194">
        <v>126592</v>
      </c>
      <c r="D204" s="262">
        <v>100130.75</v>
      </c>
      <c r="E204" s="262">
        <f t="shared" si="8"/>
        <v>-26461.25</v>
      </c>
      <c r="F204" s="213">
        <f t="shared" si="9"/>
        <v>-0.20902782166329625</v>
      </c>
      <c r="G204" s="31"/>
    </row>
    <row r="205" spans="1:7" ht="12.75" customHeight="1">
      <c r="A205" s="194">
        <v>14</v>
      </c>
      <c r="B205" s="261" t="s">
        <v>222</v>
      </c>
      <c r="C205" s="194">
        <v>37271</v>
      </c>
      <c r="D205" s="262">
        <v>33104.5</v>
      </c>
      <c r="E205" s="262">
        <f t="shared" si="8"/>
        <v>-4166.5</v>
      </c>
      <c r="F205" s="213">
        <f t="shared" si="9"/>
        <v>-0.11178932682246251</v>
      </c>
      <c r="G205" s="31"/>
    </row>
    <row r="206" spans="1:7" ht="12.75" customHeight="1">
      <c r="A206" s="194">
        <v>15</v>
      </c>
      <c r="B206" s="261" t="s">
        <v>223</v>
      </c>
      <c r="C206" s="194">
        <v>42766</v>
      </c>
      <c r="D206" s="262">
        <v>27126.75</v>
      </c>
      <c r="E206" s="262">
        <f t="shared" si="8"/>
        <v>-15639.25</v>
      </c>
      <c r="F206" s="213">
        <f t="shared" si="9"/>
        <v>-0.36569354159846607</v>
      </c>
      <c r="G206" s="31"/>
    </row>
    <row r="207" spans="1:7" ht="12.75" customHeight="1">
      <c r="A207" s="194">
        <v>16</v>
      </c>
      <c r="B207" s="261" t="s">
        <v>224</v>
      </c>
      <c r="C207" s="194">
        <v>20585</v>
      </c>
      <c r="D207" s="262">
        <v>18747</v>
      </c>
      <c r="E207" s="262">
        <f t="shared" si="8"/>
        <v>-1838</v>
      </c>
      <c r="F207" s="213">
        <f t="shared" si="9"/>
        <v>-0.08928831673548701</v>
      </c>
      <c r="G207" s="31"/>
    </row>
    <row r="208" spans="1:7" ht="12.75" customHeight="1">
      <c r="A208" s="194">
        <v>17</v>
      </c>
      <c r="B208" s="261" t="s">
        <v>225</v>
      </c>
      <c r="C208" s="194">
        <v>101812</v>
      </c>
      <c r="D208" s="262">
        <v>76222</v>
      </c>
      <c r="E208" s="262">
        <f t="shared" si="8"/>
        <v>-25590</v>
      </c>
      <c r="F208" s="213">
        <f t="shared" si="9"/>
        <v>-0.25134561741248573</v>
      </c>
      <c r="G208" s="31"/>
    </row>
    <row r="209" spans="1:7" ht="12.75" customHeight="1">
      <c r="A209" s="194">
        <v>18</v>
      </c>
      <c r="B209" s="261" t="s">
        <v>226</v>
      </c>
      <c r="C209" s="194">
        <v>68173</v>
      </c>
      <c r="D209" s="262">
        <v>58804.75</v>
      </c>
      <c r="E209" s="262">
        <f t="shared" si="8"/>
        <v>-9368.25</v>
      </c>
      <c r="F209" s="213">
        <f t="shared" si="9"/>
        <v>-0.13741877282795242</v>
      </c>
      <c r="G209" s="31"/>
    </row>
    <row r="210" spans="1:7" ht="12.75" customHeight="1">
      <c r="A210" s="194">
        <v>19</v>
      </c>
      <c r="B210" s="261" t="s">
        <v>227</v>
      </c>
      <c r="C210" s="194">
        <v>63296</v>
      </c>
      <c r="D210" s="262">
        <v>50400.25</v>
      </c>
      <c r="E210" s="262">
        <f t="shared" si="8"/>
        <v>-12895.75</v>
      </c>
      <c r="F210" s="213">
        <f t="shared" si="9"/>
        <v>-0.20373720298281092</v>
      </c>
      <c r="G210" s="31"/>
    </row>
    <row r="211" spans="1:7" ht="12.75" customHeight="1">
      <c r="A211" s="194">
        <v>20</v>
      </c>
      <c r="B211" s="261" t="s">
        <v>228</v>
      </c>
      <c r="C211" s="194">
        <v>66469</v>
      </c>
      <c r="D211" s="262">
        <v>60148.25</v>
      </c>
      <c r="E211" s="262">
        <f t="shared" si="8"/>
        <v>-6320.75</v>
      </c>
      <c r="F211" s="213">
        <f t="shared" si="9"/>
        <v>-0.09509320134197896</v>
      </c>
      <c r="G211" s="31"/>
    </row>
    <row r="212" spans="1:7" ht="12.75" customHeight="1">
      <c r="A212" s="194">
        <v>21</v>
      </c>
      <c r="B212" s="261" t="s">
        <v>229</v>
      </c>
      <c r="C212" s="194">
        <v>112857</v>
      </c>
      <c r="D212" s="262">
        <v>75986.25</v>
      </c>
      <c r="E212" s="262">
        <f t="shared" si="8"/>
        <v>-36870.75</v>
      </c>
      <c r="F212" s="213">
        <f t="shared" si="9"/>
        <v>-0.3267032616496983</v>
      </c>
      <c r="G212" s="31"/>
    </row>
    <row r="213" spans="1:7" ht="12.75" customHeight="1">
      <c r="A213" s="194">
        <v>22</v>
      </c>
      <c r="B213" s="261" t="s">
        <v>230</v>
      </c>
      <c r="C213" s="194">
        <v>71260</v>
      </c>
      <c r="D213" s="262">
        <v>46611.25</v>
      </c>
      <c r="E213" s="262">
        <f t="shared" si="8"/>
        <v>-24648.75</v>
      </c>
      <c r="F213" s="213">
        <f t="shared" si="9"/>
        <v>-0.34589882121807464</v>
      </c>
      <c r="G213" s="31"/>
    </row>
    <row r="214" spans="1:7" ht="12.75" customHeight="1">
      <c r="A214" s="194">
        <v>23</v>
      </c>
      <c r="B214" s="261" t="s">
        <v>231</v>
      </c>
      <c r="C214" s="194">
        <v>80209</v>
      </c>
      <c r="D214" s="262">
        <v>66836</v>
      </c>
      <c r="E214" s="262">
        <f t="shared" si="8"/>
        <v>-13373</v>
      </c>
      <c r="F214" s="213">
        <f t="shared" si="9"/>
        <v>-0.16672692590607038</v>
      </c>
      <c r="G214" s="31"/>
    </row>
    <row r="215" spans="1:7" ht="12.75" customHeight="1">
      <c r="A215" s="194">
        <v>24</v>
      </c>
      <c r="B215" s="261" t="s">
        <v>232</v>
      </c>
      <c r="C215" s="194">
        <v>56749</v>
      </c>
      <c r="D215" s="262">
        <v>44056.25</v>
      </c>
      <c r="E215" s="262">
        <f t="shared" si="8"/>
        <v>-12692.75</v>
      </c>
      <c r="F215" s="213">
        <f t="shared" si="9"/>
        <v>-0.22366473418033797</v>
      </c>
      <c r="G215" s="31"/>
    </row>
    <row r="216" spans="1:7" ht="12.75" customHeight="1">
      <c r="A216" s="194">
        <v>25</v>
      </c>
      <c r="B216" s="261" t="s">
        <v>233</v>
      </c>
      <c r="C216" s="194">
        <v>31058</v>
      </c>
      <c r="D216" s="262">
        <v>26137</v>
      </c>
      <c r="E216" s="262">
        <f t="shared" si="8"/>
        <v>-4921</v>
      </c>
      <c r="F216" s="213">
        <f t="shared" si="9"/>
        <v>-0.15844548908493786</v>
      </c>
      <c r="G216" s="31"/>
    </row>
    <row r="217" spans="1:7" ht="12.75" customHeight="1">
      <c r="A217" s="194">
        <v>26</v>
      </c>
      <c r="B217" s="261" t="s">
        <v>234</v>
      </c>
      <c r="C217" s="194">
        <v>29416</v>
      </c>
      <c r="D217" s="262">
        <v>27293.5</v>
      </c>
      <c r="E217" s="262">
        <f t="shared" si="8"/>
        <v>-2122.5</v>
      </c>
      <c r="F217" s="213">
        <f t="shared" si="9"/>
        <v>-0.07215460973619799</v>
      </c>
      <c r="G217" s="31"/>
    </row>
    <row r="218" spans="1:7" ht="12.75" customHeight="1">
      <c r="A218" s="194">
        <v>27</v>
      </c>
      <c r="B218" s="261" t="s">
        <v>235</v>
      </c>
      <c r="C218" s="194">
        <v>63992</v>
      </c>
      <c r="D218" s="262">
        <v>60323</v>
      </c>
      <c r="E218" s="262">
        <f t="shared" si="8"/>
        <v>-3669</v>
      </c>
      <c r="F218" s="213">
        <f t="shared" si="9"/>
        <v>-0.057335291911488936</v>
      </c>
      <c r="G218" s="31"/>
    </row>
    <row r="219" spans="1:7" ht="12.75" customHeight="1">
      <c r="A219" s="194">
        <v>28</v>
      </c>
      <c r="B219" s="261" t="s">
        <v>236</v>
      </c>
      <c r="C219" s="194">
        <v>31426</v>
      </c>
      <c r="D219" s="262">
        <v>23586.5</v>
      </c>
      <c r="E219" s="262">
        <f t="shared" si="8"/>
        <v>-7839.5</v>
      </c>
      <c r="F219" s="213">
        <f t="shared" si="9"/>
        <v>-0.2494590466492713</v>
      </c>
      <c r="G219" s="31"/>
    </row>
    <row r="220" spans="1:7" ht="12.75" customHeight="1">
      <c r="A220" s="194">
        <v>29</v>
      </c>
      <c r="B220" s="261" t="s">
        <v>237</v>
      </c>
      <c r="C220" s="194">
        <v>41131</v>
      </c>
      <c r="D220" s="262">
        <v>39190</v>
      </c>
      <c r="E220" s="262">
        <f t="shared" si="8"/>
        <v>-1941</v>
      </c>
      <c r="F220" s="213">
        <f t="shared" si="9"/>
        <v>-0.04719068342612628</v>
      </c>
      <c r="G220" s="31"/>
    </row>
    <row r="221" spans="1:7" ht="12.75" customHeight="1">
      <c r="A221" s="194">
        <v>30</v>
      </c>
      <c r="B221" s="261" t="s">
        <v>238</v>
      </c>
      <c r="C221" s="194">
        <v>22687</v>
      </c>
      <c r="D221" s="262">
        <v>18543.5</v>
      </c>
      <c r="E221" s="262">
        <f t="shared" si="8"/>
        <v>-4143.5</v>
      </c>
      <c r="F221" s="213">
        <f t="shared" si="9"/>
        <v>-0.1826376338872482</v>
      </c>
      <c r="G221" s="31"/>
    </row>
    <row r="222" spans="1:8" ht="12.75" customHeight="1">
      <c r="A222" s="194">
        <v>31</v>
      </c>
      <c r="B222" s="261" t="s">
        <v>239</v>
      </c>
      <c r="C222" s="194">
        <v>55056</v>
      </c>
      <c r="D222" s="262">
        <v>35985.75</v>
      </c>
      <c r="E222" s="262">
        <f t="shared" si="8"/>
        <v>-19070.25</v>
      </c>
      <c r="F222" s="213">
        <f t="shared" si="9"/>
        <v>-0.3463791412380122</v>
      </c>
      <c r="G222" s="31" t="s">
        <v>12</v>
      </c>
      <c r="H222" s="10" t="s">
        <v>12</v>
      </c>
    </row>
    <row r="223" spans="1:8" ht="12.75" customHeight="1">
      <c r="A223" s="194">
        <v>32</v>
      </c>
      <c r="B223" s="261" t="s">
        <v>240</v>
      </c>
      <c r="C223" s="194">
        <v>45487</v>
      </c>
      <c r="D223" s="262">
        <v>43613.75</v>
      </c>
      <c r="E223" s="262">
        <f t="shared" si="8"/>
        <v>-1873.25</v>
      </c>
      <c r="F223" s="213">
        <f t="shared" si="9"/>
        <v>-0.0411820959834678</v>
      </c>
      <c r="G223" s="31"/>
      <c r="H223" s="10" t="s">
        <v>12</v>
      </c>
    </row>
    <row r="224" spans="1:7" ht="12.75" customHeight="1">
      <c r="A224" s="194">
        <v>33</v>
      </c>
      <c r="B224" s="261" t="s">
        <v>241</v>
      </c>
      <c r="C224" s="194">
        <v>34436</v>
      </c>
      <c r="D224" s="262">
        <v>25229</v>
      </c>
      <c r="E224" s="262">
        <f t="shared" si="8"/>
        <v>-9207</v>
      </c>
      <c r="F224" s="213">
        <f t="shared" si="9"/>
        <v>-0.2673655476826577</v>
      </c>
      <c r="G224" s="31"/>
    </row>
    <row r="225" spans="1:7" ht="12.75" customHeight="1">
      <c r="A225" s="34"/>
      <c r="B225" s="1" t="s">
        <v>27</v>
      </c>
      <c r="C225" s="16">
        <v>2187153</v>
      </c>
      <c r="D225" s="146">
        <v>1724387.5</v>
      </c>
      <c r="E225" s="146">
        <f t="shared" si="8"/>
        <v>-462765.5</v>
      </c>
      <c r="F225" s="144">
        <f t="shared" si="9"/>
        <v>-0.21158350604644485</v>
      </c>
      <c r="G225" s="31"/>
    </row>
    <row r="226" spans="1:7" ht="12.75" customHeight="1">
      <c r="A226" s="40"/>
      <c r="B226" s="2"/>
      <c r="C226" s="44"/>
      <c r="D226" s="45"/>
      <c r="E226" s="46"/>
      <c r="F226" s="38"/>
      <c r="G226" s="31"/>
    </row>
    <row r="227" spans="1:7" ht="12.75" customHeight="1">
      <c r="A227" s="25"/>
      <c r="B227" s="32"/>
      <c r="C227" s="32"/>
      <c r="D227" s="32"/>
      <c r="E227" s="32"/>
      <c r="G227" s="31"/>
    </row>
    <row r="228" spans="1:7" ht="12.75" customHeight="1">
      <c r="A228" s="288" t="s">
        <v>148</v>
      </c>
      <c r="B228" s="288"/>
      <c r="C228" s="288"/>
      <c r="D228" s="288"/>
      <c r="E228" s="288"/>
      <c r="F228" s="288"/>
      <c r="G228" s="288"/>
    </row>
    <row r="229" spans="1:7" ht="69.75" customHeight="1">
      <c r="A229" s="16" t="s">
        <v>20</v>
      </c>
      <c r="B229" s="16" t="s">
        <v>21</v>
      </c>
      <c r="C229" s="16" t="s">
        <v>149</v>
      </c>
      <c r="D229" s="16" t="s">
        <v>99</v>
      </c>
      <c r="E229" s="29" t="s">
        <v>6</v>
      </c>
      <c r="F229" s="16" t="s">
        <v>28</v>
      </c>
      <c r="G229" s="31"/>
    </row>
    <row r="230" spans="1:7" ht="12.75" customHeight="1">
      <c r="A230" s="16">
        <v>1</v>
      </c>
      <c r="B230" s="16">
        <v>2</v>
      </c>
      <c r="C230" s="16">
        <v>3</v>
      </c>
      <c r="D230" s="16">
        <v>4</v>
      </c>
      <c r="E230" s="16" t="s">
        <v>29</v>
      </c>
      <c r="F230" s="16">
        <v>6</v>
      </c>
      <c r="G230" s="31"/>
    </row>
    <row r="231" spans="1:7" ht="12.75" customHeight="1">
      <c r="A231" s="18">
        <v>1</v>
      </c>
      <c r="B231" s="210" t="s">
        <v>209</v>
      </c>
      <c r="C231" s="147">
        <v>152655</v>
      </c>
      <c r="D231" s="262">
        <v>150067</v>
      </c>
      <c r="E231" s="147">
        <f>D231-C231</f>
        <v>-2588</v>
      </c>
      <c r="F231" s="145">
        <f>E231/C231</f>
        <v>-0.016953260620353083</v>
      </c>
      <c r="G231" s="31"/>
    </row>
    <row r="232" spans="1:7" ht="12.75" customHeight="1">
      <c r="A232" s="18">
        <v>2</v>
      </c>
      <c r="B232" s="210" t="s">
        <v>210</v>
      </c>
      <c r="C232" s="147">
        <v>64400</v>
      </c>
      <c r="D232" s="262">
        <v>59418.75</v>
      </c>
      <c r="E232" s="147">
        <f aca="true" t="shared" si="10" ref="E232:E263">D232-C232</f>
        <v>-4981.25</v>
      </c>
      <c r="F232" s="145">
        <f aca="true" t="shared" si="11" ref="F232:F263">E232/C232</f>
        <v>-0.07734860248447205</v>
      </c>
      <c r="G232" s="31"/>
    </row>
    <row r="233" spans="1:7" ht="12.75" customHeight="1">
      <c r="A233" s="18">
        <v>3</v>
      </c>
      <c r="B233" s="210" t="s">
        <v>211</v>
      </c>
      <c r="C233" s="147">
        <v>111968</v>
      </c>
      <c r="D233" s="262">
        <v>110633</v>
      </c>
      <c r="E233" s="147">
        <f t="shared" si="10"/>
        <v>-1335</v>
      </c>
      <c r="F233" s="145">
        <f t="shared" si="11"/>
        <v>-0.011923049442697913</v>
      </c>
      <c r="G233" s="31"/>
    </row>
    <row r="234" spans="1:7" ht="12.75" customHeight="1">
      <c r="A234" s="18">
        <v>4</v>
      </c>
      <c r="B234" s="210" t="s">
        <v>212</v>
      </c>
      <c r="C234" s="147">
        <v>94126</v>
      </c>
      <c r="D234" s="262">
        <v>91394.75</v>
      </c>
      <c r="E234" s="147">
        <f t="shared" si="10"/>
        <v>-2731.25</v>
      </c>
      <c r="F234" s="145">
        <f t="shared" si="11"/>
        <v>-0.02901695599515543</v>
      </c>
      <c r="G234" s="31"/>
    </row>
    <row r="235" spans="1:7" ht="12.75" customHeight="1">
      <c r="A235" s="18">
        <v>5</v>
      </c>
      <c r="B235" s="210" t="s">
        <v>213</v>
      </c>
      <c r="C235" s="147">
        <v>210721</v>
      </c>
      <c r="D235" s="262">
        <v>227858.25</v>
      </c>
      <c r="E235" s="147">
        <f t="shared" si="10"/>
        <v>17137.25</v>
      </c>
      <c r="F235" s="145">
        <f t="shared" si="11"/>
        <v>0.08132673060587221</v>
      </c>
      <c r="G235" s="31"/>
    </row>
    <row r="236" spans="1:7" ht="12.75" customHeight="1">
      <c r="A236" s="18">
        <v>6</v>
      </c>
      <c r="B236" s="210" t="s">
        <v>214</v>
      </c>
      <c r="C236" s="147">
        <v>58631</v>
      </c>
      <c r="D236" s="262">
        <v>59654</v>
      </c>
      <c r="E236" s="147">
        <f t="shared" si="10"/>
        <v>1023</v>
      </c>
      <c r="F236" s="145">
        <f t="shared" si="11"/>
        <v>0.017448107656359263</v>
      </c>
      <c r="G236" s="31"/>
    </row>
    <row r="237" spans="1:7" ht="12.75" customHeight="1">
      <c r="A237" s="18">
        <v>7</v>
      </c>
      <c r="B237" s="210" t="s">
        <v>215</v>
      </c>
      <c r="C237" s="147">
        <v>86259</v>
      </c>
      <c r="D237" s="262">
        <v>49417</v>
      </c>
      <c r="E237" s="147">
        <f t="shared" si="10"/>
        <v>-36842</v>
      </c>
      <c r="F237" s="145">
        <f t="shared" si="11"/>
        <v>-0.42710905528698456</v>
      </c>
      <c r="G237" s="31"/>
    </row>
    <row r="238" spans="1:7" ht="12.75" customHeight="1">
      <c r="A238" s="18">
        <v>8</v>
      </c>
      <c r="B238" s="210" t="s">
        <v>216</v>
      </c>
      <c r="C238" s="147">
        <v>110076</v>
      </c>
      <c r="D238" s="262">
        <v>106885.5</v>
      </c>
      <c r="E238" s="147">
        <f t="shared" si="10"/>
        <v>-3190.5</v>
      </c>
      <c r="F238" s="145">
        <f t="shared" si="11"/>
        <v>-0.028984519786329446</v>
      </c>
      <c r="G238" s="31"/>
    </row>
    <row r="239" spans="1:7" ht="12.75" customHeight="1">
      <c r="A239" s="18">
        <v>9</v>
      </c>
      <c r="B239" s="210" t="s">
        <v>217</v>
      </c>
      <c r="C239" s="147">
        <v>106334</v>
      </c>
      <c r="D239" s="262">
        <v>126032.25</v>
      </c>
      <c r="E239" s="147">
        <f t="shared" si="10"/>
        <v>19698.25</v>
      </c>
      <c r="F239" s="145">
        <f t="shared" si="11"/>
        <v>0.18524883856527546</v>
      </c>
      <c r="G239" s="31"/>
    </row>
    <row r="240" spans="1:7" ht="12.75" customHeight="1">
      <c r="A240" s="18">
        <v>10</v>
      </c>
      <c r="B240" s="210" t="s">
        <v>218</v>
      </c>
      <c r="C240" s="147">
        <v>28306</v>
      </c>
      <c r="D240" s="262">
        <v>28094.75</v>
      </c>
      <c r="E240" s="147">
        <f t="shared" si="10"/>
        <v>-211.25</v>
      </c>
      <c r="F240" s="145">
        <f t="shared" si="11"/>
        <v>-0.0074630820320780045</v>
      </c>
      <c r="G240" s="31"/>
    </row>
    <row r="241" spans="1:7" ht="12.75" customHeight="1">
      <c r="A241" s="18">
        <v>11</v>
      </c>
      <c r="B241" s="210" t="s">
        <v>219</v>
      </c>
      <c r="C241" s="147">
        <v>57306</v>
      </c>
      <c r="D241" s="262">
        <v>62309.5</v>
      </c>
      <c r="E241" s="147">
        <f t="shared" si="10"/>
        <v>5003.5</v>
      </c>
      <c r="F241" s="145">
        <f t="shared" si="11"/>
        <v>0.08731197431333543</v>
      </c>
      <c r="G241" s="31"/>
    </row>
    <row r="242" spans="1:7" ht="12.75" customHeight="1">
      <c r="A242" s="18">
        <v>12</v>
      </c>
      <c r="B242" s="210" t="s">
        <v>220</v>
      </c>
      <c r="C242" s="147">
        <v>119242</v>
      </c>
      <c r="D242" s="262">
        <v>118505.5</v>
      </c>
      <c r="E242" s="147">
        <f t="shared" si="10"/>
        <v>-736.5</v>
      </c>
      <c r="F242" s="145">
        <f t="shared" si="11"/>
        <v>-0.00617651498633032</v>
      </c>
      <c r="G242" s="31"/>
    </row>
    <row r="243" spans="1:7" ht="12.75" customHeight="1">
      <c r="A243" s="18">
        <v>13</v>
      </c>
      <c r="B243" s="210" t="s">
        <v>221</v>
      </c>
      <c r="C243" s="147">
        <v>220503</v>
      </c>
      <c r="D243" s="262">
        <v>197321.25</v>
      </c>
      <c r="E243" s="147">
        <f t="shared" si="10"/>
        <v>-23181.75</v>
      </c>
      <c r="F243" s="145">
        <f t="shared" si="11"/>
        <v>-0.105131222704453</v>
      </c>
      <c r="G243" s="31"/>
    </row>
    <row r="244" spans="1:7" ht="12.75" customHeight="1">
      <c r="A244" s="18">
        <v>14</v>
      </c>
      <c r="B244" s="210" t="s">
        <v>222</v>
      </c>
      <c r="C244" s="147">
        <v>46626</v>
      </c>
      <c r="D244" s="262">
        <v>52061.75</v>
      </c>
      <c r="E244" s="147">
        <f t="shared" si="10"/>
        <v>5435.75</v>
      </c>
      <c r="F244" s="145">
        <f t="shared" si="11"/>
        <v>0.11658194998498692</v>
      </c>
      <c r="G244" s="31"/>
    </row>
    <row r="245" spans="1:7" ht="12.75" customHeight="1">
      <c r="A245" s="18">
        <v>15</v>
      </c>
      <c r="B245" s="210" t="s">
        <v>223</v>
      </c>
      <c r="C245" s="147">
        <v>87052</v>
      </c>
      <c r="D245" s="262">
        <v>41975.5</v>
      </c>
      <c r="E245" s="147">
        <f t="shared" si="10"/>
        <v>-45076.5</v>
      </c>
      <c r="F245" s="145">
        <f t="shared" si="11"/>
        <v>-0.5178111933097459</v>
      </c>
      <c r="G245" s="31"/>
    </row>
    <row r="246" spans="1:7" ht="12.75" customHeight="1">
      <c r="A246" s="18">
        <v>16</v>
      </c>
      <c r="B246" s="210" t="s">
        <v>224</v>
      </c>
      <c r="C246" s="147">
        <v>19378</v>
      </c>
      <c r="D246" s="262">
        <v>22379.25</v>
      </c>
      <c r="E246" s="147">
        <f t="shared" si="10"/>
        <v>3001.25</v>
      </c>
      <c r="F246" s="145">
        <f t="shared" si="11"/>
        <v>0.15487924450407678</v>
      </c>
      <c r="G246" s="31"/>
    </row>
    <row r="247" spans="1:7" ht="12.75" customHeight="1">
      <c r="A247" s="18">
        <v>17</v>
      </c>
      <c r="B247" s="210" t="s">
        <v>225</v>
      </c>
      <c r="C247" s="147">
        <v>94674</v>
      </c>
      <c r="D247" s="262">
        <v>94532.5</v>
      </c>
      <c r="E247" s="147">
        <f t="shared" si="10"/>
        <v>-141.5</v>
      </c>
      <c r="F247" s="145">
        <f t="shared" si="11"/>
        <v>-0.0014946025307898685</v>
      </c>
      <c r="G247" s="31"/>
    </row>
    <row r="248" spans="1:7" ht="12.75" customHeight="1">
      <c r="A248" s="18">
        <v>18</v>
      </c>
      <c r="B248" s="210" t="s">
        <v>226</v>
      </c>
      <c r="C248" s="147">
        <v>82811</v>
      </c>
      <c r="D248" s="262">
        <v>89774</v>
      </c>
      <c r="E248" s="147">
        <f t="shared" si="10"/>
        <v>6963</v>
      </c>
      <c r="F248" s="145">
        <f t="shared" si="11"/>
        <v>0.08408303244738018</v>
      </c>
      <c r="G248" s="31"/>
    </row>
    <row r="249" spans="1:7" ht="12.75" customHeight="1">
      <c r="A249" s="18">
        <v>19</v>
      </c>
      <c r="B249" s="210" t="s">
        <v>227</v>
      </c>
      <c r="C249" s="147">
        <v>73014</v>
      </c>
      <c r="D249" s="262">
        <v>79946.25</v>
      </c>
      <c r="E249" s="147">
        <f t="shared" si="10"/>
        <v>6932.25</v>
      </c>
      <c r="F249" s="145">
        <f t="shared" si="11"/>
        <v>0.0949441203056948</v>
      </c>
      <c r="G249" s="31"/>
    </row>
    <row r="250" spans="1:7" ht="12.75" customHeight="1">
      <c r="A250" s="18">
        <v>20</v>
      </c>
      <c r="B250" s="210" t="s">
        <v>228</v>
      </c>
      <c r="C250" s="147">
        <v>86257</v>
      </c>
      <c r="D250" s="262">
        <v>86207.75</v>
      </c>
      <c r="E250" s="147">
        <f t="shared" si="10"/>
        <v>-49.25</v>
      </c>
      <c r="F250" s="145">
        <f t="shared" si="11"/>
        <v>-0.0005709681533092966</v>
      </c>
      <c r="G250" s="31"/>
    </row>
    <row r="251" spans="1:7" ht="12.75" customHeight="1">
      <c r="A251" s="18">
        <v>21</v>
      </c>
      <c r="B251" s="210" t="s">
        <v>229</v>
      </c>
      <c r="C251" s="147">
        <v>113970.66666666667</v>
      </c>
      <c r="D251" s="262">
        <v>117182.5</v>
      </c>
      <c r="E251" s="147">
        <f t="shared" si="10"/>
        <v>3211.8333333333285</v>
      </c>
      <c r="F251" s="145">
        <f t="shared" si="11"/>
        <v>0.02818122791829472</v>
      </c>
      <c r="G251" s="31"/>
    </row>
    <row r="252" spans="1:7" ht="12.75" customHeight="1">
      <c r="A252" s="18">
        <v>22</v>
      </c>
      <c r="B252" s="210" t="s">
        <v>230</v>
      </c>
      <c r="C252" s="147">
        <v>72060</v>
      </c>
      <c r="D252" s="262">
        <v>67820.25</v>
      </c>
      <c r="E252" s="147">
        <f t="shared" si="10"/>
        <v>-4239.75</v>
      </c>
      <c r="F252" s="145">
        <f t="shared" si="11"/>
        <v>-0.05883638634471274</v>
      </c>
      <c r="G252" s="31"/>
    </row>
    <row r="253" spans="1:7" ht="12.75" customHeight="1">
      <c r="A253" s="18">
        <v>23</v>
      </c>
      <c r="B253" s="210" t="s">
        <v>231</v>
      </c>
      <c r="C253" s="147">
        <v>87893.66666666667</v>
      </c>
      <c r="D253" s="262">
        <v>90960</v>
      </c>
      <c r="E253" s="147">
        <f t="shared" si="10"/>
        <v>3066.3333333333285</v>
      </c>
      <c r="F253" s="145">
        <f t="shared" si="11"/>
        <v>0.03488685191576179</v>
      </c>
      <c r="G253" s="31"/>
    </row>
    <row r="254" spans="1:7" ht="12.75" customHeight="1">
      <c r="A254" s="18">
        <v>24</v>
      </c>
      <c r="B254" s="210" t="s">
        <v>232</v>
      </c>
      <c r="C254" s="147">
        <v>84605</v>
      </c>
      <c r="D254" s="262">
        <v>73932.75</v>
      </c>
      <c r="E254" s="147">
        <f t="shared" si="10"/>
        <v>-10672.25</v>
      </c>
      <c r="F254" s="145">
        <f t="shared" si="11"/>
        <v>-0.12614207198156138</v>
      </c>
      <c r="G254" s="31"/>
    </row>
    <row r="255" spans="1:7" ht="12.75" customHeight="1">
      <c r="A255" s="18">
        <v>25</v>
      </c>
      <c r="B255" s="210" t="s">
        <v>233</v>
      </c>
      <c r="C255" s="147">
        <v>36649.666666666664</v>
      </c>
      <c r="D255" s="262">
        <v>38356</v>
      </c>
      <c r="E255" s="147">
        <f t="shared" si="10"/>
        <v>1706.3333333333358</v>
      </c>
      <c r="F255" s="145">
        <f t="shared" si="11"/>
        <v>0.04655794959481221</v>
      </c>
      <c r="G255" s="31"/>
    </row>
    <row r="256" spans="1:7" ht="12.75" customHeight="1">
      <c r="A256" s="18">
        <v>26</v>
      </c>
      <c r="B256" s="210" t="s">
        <v>234</v>
      </c>
      <c r="C256" s="147">
        <v>49147</v>
      </c>
      <c r="D256" s="262">
        <v>47875.25</v>
      </c>
      <c r="E256" s="147">
        <f t="shared" si="10"/>
        <v>-1271.75</v>
      </c>
      <c r="F256" s="145">
        <f t="shared" si="11"/>
        <v>-0.025876452275825586</v>
      </c>
      <c r="G256" s="31"/>
    </row>
    <row r="257" spans="1:7" ht="12.75" customHeight="1">
      <c r="A257" s="18">
        <v>27</v>
      </c>
      <c r="B257" s="210" t="s">
        <v>235</v>
      </c>
      <c r="C257" s="147">
        <v>55759</v>
      </c>
      <c r="D257" s="262">
        <v>73535.5</v>
      </c>
      <c r="E257" s="147">
        <f t="shared" si="10"/>
        <v>17776.5</v>
      </c>
      <c r="F257" s="145">
        <f t="shared" si="11"/>
        <v>0.31880951953944653</v>
      </c>
      <c r="G257" s="31"/>
    </row>
    <row r="258" spans="1:7" ht="12.75" customHeight="1">
      <c r="A258" s="18">
        <v>28</v>
      </c>
      <c r="B258" s="210" t="s">
        <v>236</v>
      </c>
      <c r="C258" s="147">
        <v>32300</v>
      </c>
      <c r="D258" s="262">
        <v>36263.25</v>
      </c>
      <c r="E258" s="147">
        <f t="shared" si="10"/>
        <v>3963.25</v>
      </c>
      <c r="F258" s="145">
        <f t="shared" si="11"/>
        <v>0.12270123839009288</v>
      </c>
      <c r="G258" s="31"/>
    </row>
    <row r="259" spans="1:7" ht="12.75" customHeight="1">
      <c r="A259" s="18">
        <v>29</v>
      </c>
      <c r="B259" s="210" t="s">
        <v>237</v>
      </c>
      <c r="C259" s="147">
        <v>86043</v>
      </c>
      <c r="D259" s="262">
        <v>83028.5</v>
      </c>
      <c r="E259" s="147">
        <f t="shared" si="10"/>
        <v>-3014.5</v>
      </c>
      <c r="F259" s="145">
        <f t="shared" si="11"/>
        <v>-0.0350348081773067</v>
      </c>
      <c r="G259" s="31"/>
    </row>
    <row r="260" spans="1:7" ht="12.75" customHeight="1">
      <c r="A260" s="18">
        <v>30</v>
      </c>
      <c r="B260" s="210" t="s">
        <v>238</v>
      </c>
      <c r="C260" s="147">
        <v>30857</v>
      </c>
      <c r="D260" s="262">
        <v>28005.5</v>
      </c>
      <c r="E260" s="147">
        <f t="shared" si="10"/>
        <v>-2851.5</v>
      </c>
      <c r="F260" s="145">
        <f t="shared" si="11"/>
        <v>-0.09241015004699096</v>
      </c>
      <c r="G260" s="31"/>
    </row>
    <row r="261" spans="1:7" ht="12.75" customHeight="1">
      <c r="A261" s="18">
        <v>31</v>
      </c>
      <c r="B261" s="210" t="s">
        <v>239</v>
      </c>
      <c r="C261" s="147">
        <v>45704</v>
      </c>
      <c r="D261" s="262">
        <v>45383</v>
      </c>
      <c r="E261" s="147">
        <f t="shared" si="10"/>
        <v>-321</v>
      </c>
      <c r="F261" s="145">
        <f t="shared" si="11"/>
        <v>-0.007023455277437423</v>
      </c>
      <c r="G261" s="31"/>
    </row>
    <row r="262" spans="1:7" ht="12.75" customHeight="1">
      <c r="A262" s="18">
        <v>32</v>
      </c>
      <c r="B262" s="210" t="s">
        <v>240</v>
      </c>
      <c r="C262" s="147">
        <v>85316</v>
      </c>
      <c r="D262" s="262">
        <v>75242</v>
      </c>
      <c r="E262" s="147">
        <f t="shared" si="10"/>
        <v>-10074</v>
      </c>
      <c r="F262" s="145">
        <f t="shared" si="11"/>
        <v>-0.11807867223029678</v>
      </c>
      <c r="G262" s="31"/>
    </row>
    <row r="263" spans="1:7" ht="12.75" customHeight="1">
      <c r="A263" s="18">
        <v>33</v>
      </c>
      <c r="B263" s="210" t="s">
        <v>241</v>
      </c>
      <c r="C263" s="147">
        <v>38481</v>
      </c>
      <c r="D263" s="262">
        <v>40798.5</v>
      </c>
      <c r="E263" s="147">
        <f t="shared" si="10"/>
        <v>2317.5</v>
      </c>
      <c r="F263" s="145">
        <f t="shared" si="11"/>
        <v>0.060224526389646836</v>
      </c>
      <c r="G263" s="31"/>
    </row>
    <row r="264" spans="1:7" ht="12.75" customHeight="1">
      <c r="A264" s="34"/>
      <c r="B264" s="1" t="s">
        <v>27</v>
      </c>
      <c r="C264" s="146">
        <v>2729125</v>
      </c>
      <c r="D264" s="264">
        <v>2672851.5</v>
      </c>
      <c r="E264" s="146">
        <f>D264-C264</f>
        <v>-56273.5</v>
      </c>
      <c r="F264" s="144">
        <f>E264/C264</f>
        <v>-0.02061961251316814</v>
      </c>
      <c r="G264" s="31"/>
    </row>
    <row r="265" spans="1:7" ht="12.75" customHeight="1">
      <c r="A265" s="25"/>
      <c r="B265" s="36"/>
      <c r="C265" s="37"/>
      <c r="D265" s="37"/>
      <c r="E265" s="37"/>
      <c r="F265" s="38"/>
      <c r="G265" s="31"/>
    </row>
    <row r="266" spans="1:7" ht="12.75" customHeight="1">
      <c r="A266" s="288" t="s">
        <v>150</v>
      </c>
      <c r="B266" s="288"/>
      <c r="C266" s="288"/>
      <c r="D266" s="288"/>
      <c r="E266" s="288"/>
      <c r="F266" s="288"/>
      <c r="G266" s="31"/>
    </row>
    <row r="267" spans="1:7" ht="70.5" customHeight="1">
      <c r="A267" s="16" t="s">
        <v>20</v>
      </c>
      <c r="B267" s="16" t="s">
        <v>21</v>
      </c>
      <c r="C267" s="16" t="s">
        <v>149</v>
      </c>
      <c r="D267" s="16" t="s">
        <v>99</v>
      </c>
      <c r="E267" s="29" t="s">
        <v>6</v>
      </c>
      <c r="F267" s="16" t="s">
        <v>28</v>
      </c>
      <c r="G267" s="31"/>
    </row>
    <row r="268" spans="1:7" ht="12.75" customHeight="1">
      <c r="A268" s="16">
        <v>1</v>
      </c>
      <c r="B268" s="16">
        <v>2</v>
      </c>
      <c r="C268" s="16">
        <v>3</v>
      </c>
      <c r="D268" s="16">
        <v>4</v>
      </c>
      <c r="E268" s="16" t="s">
        <v>29</v>
      </c>
      <c r="F268" s="16">
        <v>6</v>
      </c>
      <c r="G268" s="31"/>
    </row>
    <row r="269" spans="1:7" ht="12.75" customHeight="1">
      <c r="A269" s="194">
        <v>1</v>
      </c>
      <c r="B269" s="261" t="s">
        <v>209</v>
      </c>
      <c r="C269" s="194">
        <v>96785</v>
      </c>
      <c r="D269" s="262">
        <v>113294.5</v>
      </c>
      <c r="E269" s="262">
        <f aca="true" t="shared" si="12" ref="E269:E301">D269-C269</f>
        <v>16509.5</v>
      </c>
      <c r="F269" s="213">
        <f aca="true" t="shared" si="13" ref="F269:F301">E269/C269</f>
        <v>0.1705791186650824</v>
      </c>
      <c r="G269" s="31"/>
    </row>
    <row r="270" spans="1:7" ht="12.75" customHeight="1">
      <c r="A270" s="194">
        <v>2</v>
      </c>
      <c r="B270" s="261" t="s">
        <v>210</v>
      </c>
      <c r="C270" s="194">
        <v>39463</v>
      </c>
      <c r="D270" s="262">
        <v>36509.25</v>
      </c>
      <c r="E270" s="262">
        <f t="shared" si="12"/>
        <v>-2953.75</v>
      </c>
      <c r="F270" s="213">
        <f t="shared" si="13"/>
        <v>-0.07484859235233003</v>
      </c>
      <c r="G270" s="31"/>
    </row>
    <row r="271" spans="1:7" ht="12.75" customHeight="1">
      <c r="A271" s="194">
        <v>3</v>
      </c>
      <c r="B271" s="261" t="s">
        <v>211</v>
      </c>
      <c r="C271" s="194">
        <v>72803</v>
      </c>
      <c r="D271" s="262">
        <v>75291.5</v>
      </c>
      <c r="E271" s="262">
        <f t="shared" si="12"/>
        <v>2488.5</v>
      </c>
      <c r="F271" s="213">
        <f t="shared" si="13"/>
        <v>0.034181283738307484</v>
      </c>
      <c r="G271" s="31"/>
    </row>
    <row r="272" spans="1:7" ht="12.75" customHeight="1">
      <c r="A272" s="194">
        <v>4</v>
      </c>
      <c r="B272" s="261" t="s">
        <v>212</v>
      </c>
      <c r="C272" s="194">
        <v>57091</v>
      </c>
      <c r="D272" s="262">
        <v>60423</v>
      </c>
      <c r="E272" s="262">
        <f t="shared" si="12"/>
        <v>3332</v>
      </c>
      <c r="F272" s="213">
        <f t="shared" si="13"/>
        <v>0.05836296439018409</v>
      </c>
      <c r="G272" s="31"/>
    </row>
    <row r="273" spans="1:7" ht="12.75" customHeight="1">
      <c r="A273" s="194">
        <v>5</v>
      </c>
      <c r="B273" s="261" t="s">
        <v>213</v>
      </c>
      <c r="C273" s="194">
        <v>114759</v>
      </c>
      <c r="D273" s="262">
        <v>129989.5</v>
      </c>
      <c r="E273" s="262">
        <f t="shared" si="12"/>
        <v>15230.5</v>
      </c>
      <c r="F273" s="213">
        <f t="shared" si="13"/>
        <v>0.13271725964848072</v>
      </c>
      <c r="G273" s="31"/>
    </row>
    <row r="274" spans="1:7" ht="12.75" customHeight="1">
      <c r="A274" s="194">
        <v>6</v>
      </c>
      <c r="B274" s="261" t="s">
        <v>214</v>
      </c>
      <c r="C274" s="194">
        <v>37930</v>
      </c>
      <c r="D274" s="262">
        <v>37833.75</v>
      </c>
      <c r="E274" s="262">
        <f t="shared" si="12"/>
        <v>-96.25</v>
      </c>
      <c r="F274" s="213">
        <f t="shared" si="13"/>
        <v>-0.002537569206432903</v>
      </c>
      <c r="G274" s="31"/>
    </row>
    <row r="275" spans="1:7" ht="12.75" customHeight="1">
      <c r="A275" s="194">
        <v>7</v>
      </c>
      <c r="B275" s="261" t="s">
        <v>215</v>
      </c>
      <c r="C275" s="194">
        <v>47829</v>
      </c>
      <c r="D275" s="262">
        <v>28328</v>
      </c>
      <c r="E275" s="262">
        <f t="shared" si="12"/>
        <v>-19501</v>
      </c>
      <c r="F275" s="213">
        <f t="shared" si="13"/>
        <v>-0.40772334775972735</v>
      </c>
      <c r="G275" s="31"/>
    </row>
    <row r="276" spans="1:7" ht="12.75" customHeight="1">
      <c r="A276" s="194">
        <v>8</v>
      </c>
      <c r="B276" s="261" t="s">
        <v>216</v>
      </c>
      <c r="C276" s="194">
        <v>77896</v>
      </c>
      <c r="D276" s="262">
        <v>76991.75</v>
      </c>
      <c r="E276" s="262">
        <f t="shared" si="12"/>
        <v>-904.25</v>
      </c>
      <c r="F276" s="213">
        <f t="shared" si="13"/>
        <v>-0.011608426620108863</v>
      </c>
      <c r="G276" s="31"/>
    </row>
    <row r="277" spans="1:7" ht="12.75" customHeight="1">
      <c r="A277" s="194">
        <v>9</v>
      </c>
      <c r="B277" s="261" t="s">
        <v>217</v>
      </c>
      <c r="C277" s="194">
        <v>69914</v>
      </c>
      <c r="D277" s="262">
        <v>79067.75</v>
      </c>
      <c r="E277" s="262">
        <f t="shared" si="12"/>
        <v>9153.75</v>
      </c>
      <c r="F277" s="213">
        <f t="shared" si="13"/>
        <v>0.13092871241811369</v>
      </c>
      <c r="G277" s="31"/>
    </row>
    <row r="278" spans="1:7" ht="12.75" customHeight="1">
      <c r="A278" s="194">
        <v>10</v>
      </c>
      <c r="B278" s="261" t="s">
        <v>218</v>
      </c>
      <c r="C278" s="194">
        <v>12863</v>
      </c>
      <c r="D278" s="262">
        <v>14521.25</v>
      </c>
      <c r="E278" s="262">
        <f t="shared" si="12"/>
        <v>1658.25</v>
      </c>
      <c r="F278" s="213">
        <f t="shared" si="13"/>
        <v>0.12891627147632745</v>
      </c>
      <c r="G278" s="31"/>
    </row>
    <row r="279" spans="1:7" ht="12.75" customHeight="1">
      <c r="A279" s="194">
        <v>11</v>
      </c>
      <c r="B279" s="261" t="s">
        <v>219</v>
      </c>
      <c r="C279" s="194">
        <v>36998</v>
      </c>
      <c r="D279" s="262">
        <v>39067.25</v>
      </c>
      <c r="E279" s="262">
        <f t="shared" si="12"/>
        <v>2069.25</v>
      </c>
      <c r="F279" s="213">
        <f t="shared" si="13"/>
        <v>0.05592869884858641</v>
      </c>
      <c r="G279" s="31"/>
    </row>
    <row r="280" spans="1:7" ht="12.75" customHeight="1">
      <c r="A280" s="194">
        <v>12</v>
      </c>
      <c r="B280" s="261" t="s">
        <v>220</v>
      </c>
      <c r="C280" s="194">
        <v>70601</v>
      </c>
      <c r="D280" s="262">
        <v>74994</v>
      </c>
      <c r="E280" s="262">
        <f t="shared" si="12"/>
        <v>4393</v>
      </c>
      <c r="F280" s="213">
        <f t="shared" si="13"/>
        <v>0.06222291468959363</v>
      </c>
      <c r="G280" s="31"/>
    </row>
    <row r="281" spans="1:7" ht="12.75" customHeight="1">
      <c r="A281" s="194">
        <v>13</v>
      </c>
      <c r="B281" s="261" t="s">
        <v>221</v>
      </c>
      <c r="C281" s="194">
        <v>101703</v>
      </c>
      <c r="D281" s="262">
        <v>100130.75</v>
      </c>
      <c r="E281" s="262">
        <f t="shared" si="12"/>
        <v>-1572.25</v>
      </c>
      <c r="F281" s="213">
        <f t="shared" si="13"/>
        <v>-0.015459229324602027</v>
      </c>
      <c r="G281" s="31"/>
    </row>
    <row r="282" spans="1:7" ht="12.75" customHeight="1">
      <c r="A282" s="194">
        <v>14</v>
      </c>
      <c r="B282" s="261" t="s">
        <v>222</v>
      </c>
      <c r="C282" s="194">
        <v>26326</v>
      </c>
      <c r="D282" s="262">
        <v>33104.5</v>
      </c>
      <c r="E282" s="262">
        <f t="shared" si="12"/>
        <v>6778.5</v>
      </c>
      <c r="F282" s="213">
        <f t="shared" si="13"/>
        <v>0.2574830965585353</v>
      </c>
      <c r="G282" s="31"/>
    </row>
    <row r="283" spans="1:7" ht="12.75" customHeight="1">
      <c r="A283" s="194">
        <v>15</v>
      </c>
      <c r="B283" s="261" t="s">
        <v>223</v>
      </c>
      <c r="C283" s="194">
        <v>52749</v>
      </c>
      <c r="D283" s="262">
        <v>27126.75</v>
      </c>
      <c r="E283" s="262">
        <f t="shared" si="12"/>
        <v>-25622.25</v>
      </c>
      <c r="F283" s="213">
        <f t="shared" si="13"/>
        <v>-0.485739066143434</v>
      </c>
      <c r="G283" s="31"/>
    </row>
    <row r="284" spans="1:7" ht="12.75" customHeight="1">
      <c r="A284" s="194">
        <v>16</v>
      </c>
      <c r="B284" s="261" t="s">
        <v>224</v>
      </c>
      <c r="C284" s="194">
        <v>11115</v>
      </c>
      <c r="D284" s="262">
        <v>18747</v>
      </c>
      <c r="E284" s="262">
        <f t="shared" si="12"/>
        <v>7632</v>
      </c>
      <c r="F284" s="213">
        <f t="shared" si="13"/>
        <v>0.6866396761133603</v>
      </c>
      <c r="G284" s="31"/>
    </row>
    <row r="285" spans="1:7" ht="12.75" customHeight="1">
      <c r="A285" s="194">
        <v>17</v>
      </c>
      <c r="B285" s="261" t="s">
        <v>225</v>
      </c>
      <c r="C285" s="194">
        <v>63463</v>
      </c>
      <c r="D285" s="262">
        <v>76222</v>
      </c>
      <c r="E285" s="262">
        <f t="shared" si="12"/>
        <v>12759</v>
      </c>
      <c r="F285" s="213">
        <f t="shared" si="13"/>
        <v>0.20104627893418212</v>
      </c>
      <c r="G285" s="31"/>
    </row>
    <row r="286" spans="1:7" ht="12.75" customHeight="1">
      <c r="A286" s="194">
        <v>18</v>
      </c>
      <c r="B286" s="261" t="s">
        <v>226</v>
      </c>
      <c r="C286" s="194">
        <v>48235</v>
      </c>
      <c r="D286" s="262">
        <v>58804.75</v>
      </c>
      <c r="E286" s="262">
        <f t="shared" si="12"/>
        <v>10569.75</v>
      </c>
      <c r="F286" s="213">
        <f t="shared" si="13"/>
        <v>0.2191302995749974</v>
      </c>
      <c r="G286" s="31"/>
    </row>
    <row r="287" spans="1:7" ht="12.75" customHeight="1">
      <c r="A287" s="194">
        <v>19</v>
      </c>
      <c r="B287" s="261" t="s">
        <v>227</v>
      </c>
      <c r="C287" s="194">
        <v>45131</v>
      </c>
      <c r="D287" s="262">
        <v>50400.25</v>
      </c>
      <c r="E287" s="262">
        <f t="shared" si="12"/>
        <v>5269.25</v>
      </c>
      <c r="F287" s="213">
        <f t="shared" si="13"/>
        <v>0.11675455895061045</v>
      </c>
      <c r="G287" s="31"/>
    </row>
    <row r="288" spans="1:8" ht="12.75" customHeight="1">
      <c r="A288" s="194">
        <v>20</v>
      </c>
      <c r="B288" s="261" t="s">
        <v>228</v>
      </c>
      <c r="C288" s="194">
        <v>54914</v>
      </c>
      <c r="D288" s="262">
        <v>60148.25</v>
      </c>
      <c r="E288" s="262">
        <f t="shared" si="12"/>
        <v>5234.25</v>
      </c>
      <c r="F288" s="213">
        <f t="shared" si="13"/>
        <v>0.09531722329460611</v>
      </c>
      <c r="G288" s="31"/>
      <c r="H288" s="10" t="s">
        <v>12</v>
      </c>
    </row>
    <row r="289" spans="1:7" ht="12.75" customHeight="1">
      <c r="A289" s="194">
        <v>21</v>
      </c>
      <c r="B289" s="261" t="s">
        <v>229</v>
      </c>
      <c r="C289" s="194">
        <v>73831</v>
      </c>
      <c r="D289" s="262">
        <v>75986.25</v>
      </c>
      <c r="E289" s="262">
        <f t="shared" si="12"/>
        <v>2155.25</v>
      </c>
      <c r="F289" s="213">
        <f t="shared" si="13"/>
        <v>0.029191667456759357</v>
      </c>
      <c r="G289" s="31"/>
    </row>
    <row r="290" spans="1:7" ht="12.75" customHeight="1">
      <c r="A290" s="194">
        <v>22</v>
      </c>
      <c r="B290" s="261" t="s">
        <v>230</v>
      </c>
      <c r="C290" s="194">
        <v>44413</v>
      </c>
      <c r="D290" s="262">
        <v>46611.25</v>
      </c>
      <c r="E290" s="262">
        <f t="shared" si="12"/>
        <v>2198.25</v>
      </c>
      <c r="F290" s="213">
        <f t="shared" si="13"/>
        <v>0.049495643167541035</v>
      </c>
      <c r="G290" s="31"/>
    </row>
    <row r="291" spans="1:7" ht="12.75" customHeight="1">
      <c r="A291" s="194">
        <v>23</v>
      </c>
      <c r="B291" s="261" t="s">
        <v>231</v>
      </c>
      <c r="C291" s="194">
        <v>67837</v>
      </c>
      <c r="D291" s="262">
        <v>66836</v>
      </c>
      <c r="E291" s="262">
        <f t="shared" si="12"/>
        <v>-1001</v>
      </c>
      <c r="F291" s="213">
        <f t="shared" si="13"/>
        <v>-0.014755959137343927</v>
      </c>
      <c r="G291" s="31"/>
    </row>
    <row r="292" spans="1:7" ht="12.75" customHeight="1">
      <c r="A292" s="194">
        <v>24</v>
      </c>
      <c r="B292" s="261" t="s">
        <v>232</v>
      </c>
      <c r="C292" s="194">
        <v>44616</v>
      </c>
      <c r="D292" s="262">
        <v>44056.25</v>
      </c>
      <c r="E292" s="262">
        <f t="shared" si="12"/>
        <v>-559.75</v>
      </c>
      <c r="F292" s="213">
        <f t="shared" si="13"/>
        <v>-0.012545947642101488</v>
      </c>
      <c r="G292" s="31"/>
    </row>
    <row r="293" spans="1:7" ht="12.75" customHeight="1">
      <c r="A293" s="194">
        <v>25</v>
      </c>
      <c r="B293" s="261" t="s">
        <v>233</v>
      </c>
      <c r="C293" s="194">
        <v>24062</v>
      </c>
      <c r="D293" s="262">
        <v>26137</v>
      </c>
      <c r="E293" s="262">
        <f t="shared" si="12"/>
        <v>2075</v>
      </c>
      <c r="F293" s="213">
        <f t="shared" si="13"/>
        <v>0.08623555814146787</v>
      </c>
      <c r="G293" s="31"/>
    </row>
    <row r="294" spans="1:7" ht="12.75" customHeight="1">
      <c r="A294" s="194">
        <v>26</v>
      </c>
      <c r="B294" s="261" t="s">
        <v>234</v>
      </c>
      <c r="C294" s="194">
        <v>27911</v>
      </c>
      <c r="D294" s="262">
        <v>27293.5</v>
      </c>
      <c r="E294" s="262">
        <f t="shared" si="12"/>
        <v>-617.5</v>
      </c>
      <c r="F294" s="213">
        <f t="shared" si="13"/>
        <v>-0.022123893805309734</v>
      </c>
      <c r="G294" s="31"/>
    </row>
    <row r="295" spans="1:7" ht="12.75" customHeight="1">
      <c r="A295" s="194">
        <v>27</v>
      </c>
      <c r="B295" s="261" t="s">
        <v>235</v>
      </c>
      <c r="C295" s="194">
        <v>32935</v>
      </c>
      <c r="D295" s="262">
        <v>60323</v>
      </c>
      <c r="E295" s="262">
        <f t="shared" si="12"/>
        <v>27388</v>
      </c>
      <c r="F295" s="213">
        <f t="shared" si="13"/>
        <v>0.831577349324427</v>
      </c>
      <c r="G295" s="31"/>
    </row>
    <row r="296" spans="1:7" ht="12.75" customHeight="1">
      <c r="A296" s="194">
        <v>28</v>
      </c>
      <c r="B296" s="261" t="s">
        <v>236</v>
      </c>
      <c r="C296" s="194">
        <v>18984</v>
      </c>
      <c r="D296" s="262">
        <v>23586.5</v>
      </c>
      <c r="E296" s="262">
        <f t="shared" si="12"/>
        <v>4602.5</v>
      </c>
      <c r="F296" s="213">
        <f t="shared" si="13"/>
        <v>0.24244100294985252</v>
      </c>
      <c r="G296" s="31"/>
    </row>
    <row r="297" spans="1:7" ht="12.75" customHeight="1">
      <c r="A297" s="194">
        <v>29</v>
      </c>
      <c r="B297" s="261" t="s">
        <v>237</v>
      </c>
      <c r="C297" s="194">
        <v>39235</v>
      </c>
      <c r="D297" s="262">
        <v>39190</v>
      </c>
      <c r="E297" s="262">
        <f t="shared" si="12"/>
        <v>-45</v>
      </c>
      <c r="F297" s="213">
        <f t="shared" si="13"/>
        <v>-0.0011469351344462852</v>
      </c>
      <c r="G297" s="31"/>
    </row>
    <row r="298" spans="1:7" ht="12.75" customHeight="1">
      <c r="A298" s="194">
        <v>30</v>
      </c>
      <c r="B298" s="261" t="s">
        <v>238</v>
      </c>
      <c r="C298" s="194">
        <v>20096</v>
      </c>
      <c r="D298" s="262">
        <v>18543.5</v>
      </c>
      <c r="E298" s="262">
        <f t="shared" si="12"/>
        <v>-1552.5</v>
      </c>
      <c r="F298" s="213">
        <f t="shared" si="13"/>
        <v>-0.07725417993630573</v>
      </c>
      <c r="G298" s="31"/>
    </row>
    <row r="299" spans="1:7" ht="12.75" customHeight="1">
      <c r="A299" s="194">
        <v>31</v>
      </c>
      <c r="B299" s="261" t="s">
        <v>239</v>
      </c>
      <c r="C299" s="194">
        <v>33443</v>
      </c>
      <c r="D299" s="262">
        <v>35985.75</v>
      </c>
      <c r="E299" s="262">
        <f t="shared" si="12"/>
        <v>2542.75</v>
      </c>
      <c r="F299" s="213">
        <f t="shared" si="13"/>
        <v>0.07603235355679813</v>
      </c>
      <c r="G299" s="31"/>
    </row>
    <row r="300" spans="1:7" ht="12.75" customHeight="1">
      <c r="A300" s="194">
        <v>32</v>
      </c>
      <c r="B300" s="261" t="s">
        <v>240</v>
      </c>
      <c r="C300" s="194">
        <v>49931</v>
      </c>
      <c r="D300" s="262">
        <v>43613.75</v>
      </c>
      <c r="E300" s="262">
        <f t="shared" si="12"/>
        <v>-6317.25</v>
      </c>
      <c r="F300" s="213">
        <f t="shared" si="13"/>
        <v>-0.1265195970439206</v>
      </c>
      <c r="G300" s="31"/>
    </row>
    <row r="301" spans="1:7" ht="12.75" customHeight="1">
      <c r="A301" s="194">
        <v>33</v>
      </c>
      <c r="B301" s="261" t="s">
        <v>241</v>
      </c>
      <c r="C301" s="194">
        <v>21524</v>
      </c>
      <c r="D301" s="262">
        <v>25229</v>
      </c>
      <c r="E301" s="262">
        <f t="shared" si="12"/>
        <v>3705</v>
      </c>
      <c r="F301" s="213">
        <f t="shared" si="13"/>
        <v>0.17213343244750046</v>
      </c>
      <c r="G301" s="31"/>
    </row>
    <row r="302" spans="1:7" ht="12.75" customHeight="1">
      <c r="A302" s="194"/>
      <c r="B302" s="1" t="s">
        <v>27</v>
      </c>
      <c r="C302" s="16">
        <v>1637386</v>
      </c>
      <c r="D302" s="146">
        <v>1724387.5</v>
      </c>
      <c r="E302" s="146">
        <f>D302-C302</f>
        <v>87001.5</v>
      </c>
      <c r="F302" s="144">
        <f>E302/C302</f>
        <v>0.05313438614963118</v>
      </c>
      <c r="G302" s="31"/>
    </row>
    <row r="303" spans="1:7" ht="12.75" customHeight="1">
      <c r="A303" s="40"/>
      <c r="B303" s="2"/>
      <c r="C303" s="148"/>
      <c r="D303" s="189"/>
      <c r="E303" s="189"/>
      <c r="F303" s="149"/>
      <c r="G303" s="31"/>
    </row>
    <row r="304" spans="1:8" ht="14.25">
      <c r="A304" s="47" t="s">
        <v>151</v>
      </c>
      <c r="B304" s="48"/>
      <c r="C304" s="48"/>
      <c r="D304" s="48"/>
      <c r="E304" s="48"/>
      <c r="F304" s="48"/>
      <c r="G304" s="48"/>
      <c r="H304" s="48"/>
    </row>
    <row r="305" spans="1:6" ht="46.5" customHeight="1">
      <c r="A305" s="49" t="s">
        <v>30</v>
      </c>
      <c r="B305" s="49" t="s">
        <v>31</v>
      </c>
      <c r="C305" s="50" t="s">
        <v>152</v>
      </c>
      <c r="D305" s="50" t="s">
        <v>153</v>
      </c>
      <c r="E305" s="49" t="s">
        <v>32</v>
      </c>
      <c r="F305" s="51"/>
    </row>
    <row r="306" spans="1:6" ht="13.5" customHeight="1">
      <c r="A306" s="49">
        <v>1</v>
      </c>
      <c r="B306" s="49">
        <v>2</v>
      </c>
      <c r="C306" s="50">
        <v>3</v>
      </c>
      <c r="D306" s="50">
        <v>4</v>
      </c>
      <c r="E306" s="49">
        <v>5</v>
      </c>
      <c r="F306" s="51"/>
    </row>
    <row r="307" spans="1:7" ht="12.75" customHeight="1">
      <c r="A307" s="18">
        <v>1</v>
      </c>
      <c r="B307" s="210" t="s">
        <v>209</v>
      </c>
      <c r="C307" s="224">
        <v>59865600</v>
      </c>
      <c r="D307" s="224">
        <v>62416675.5</v>
      </c>
      <c r="E307" s="213">
        <f aca="true" t="shared" si="14" ref="E307:E340">D307/C307</f>
        <v>1.0426133789688903</v>
      </c>
      <c r="F307" s="148"/>
      <c r="G307" s="31"/>
    </row>
    <row r="308" spans="1:7" ht="12.75" customHeight="1">
      <c r="A308" s="18">
        <v>2</v>
      </c>
      <c r="B308" s="210" t="s">
        <v>210</v>
      </c>
      <c r="C308" s="224">
        <v>24927120</v>
      </c>
      <c r="D308" s="224">
        <v>22734936</v>
      </c>
      <c r="E308" s="213">
        <f t="shared" si="14"/>
        <v>0.9120562664278906</v>
      </c>
      <c r="F308" s="148" t="s">
        <v>12</v>
      </c>
      <c r="G308" s="31"/>
    </row>
    <row r="309" spans="1:7" ht="12.75" customHeight="1">
      <c r="A309" s="18">
        <v>3</v>
      </c>
      <c r="B309" s="210" t="s">
        <v>211</v>
      </c>
      <c r="C309" s="224">
        <v>44345040</v>
      </c>
      <c r="D309" s="224">
        <v>44064106.5</v>
      </c>
      <c r="E309" s="213">
        <f t="shared" si="14"/>
        <v>0.9936648270020728</v>
      </c>
      <c r="F309" s="148"/>
      <c r="G309" s="31"/>
    </row>
    <row r="310" spans="1:7" ht="12.75" customHeight="1">
      <c r="A310" s="18">
        <v>4</v>
      </c>
      <c r="B310" s="210" t="s">
        <v>212</v>
      </c>
      <c r="C310" s="224">
        <v>36292080</v>
      </c>
      <c r="D310" s="224">
        <v>35980806.75</v>
      </c>
      <c r="E310" s="213">
        <f t="shared" si="14"/>
        <v>0.9914231080169558</v>
      </c>
      <c r="F310" s="148"/>
      <c r="G310" s="31"/>
    </row>
    <row r="311" spans="1:7" ht="12.75" customHeight="1">
      <c r="A311" s="18">
        <v>5</v>
      </c>
      <c r="B311" s="210" t="s">
        <v>213</v>
      </c>
      <c r="C311" s="224">
        <v>78115200</v>
      </c>
      <c r="D311" s="224">
        <v>84809916.75</v>
      </c>
      <c r="E311" s="213">
        <f t="shared" si="14"/>
        <v>1.085703125</v>
      </c>
      <c r="F311" s="148"/>
      <c r="G311" s="31"/>
    </row>
    <row r="312" spans="1:7" ht="12.75" customHeight="1">
      <c r="A312" s="18">
        <v>6</v>
      </c>
      <c r="B312" s="210" t="s">
        <v>214</v>
      </c>
      <c r="C312" s="224">
        <v>23174640</v>
      </c>
      <c r="D312" s="224">
        <v>23104596.75</v>
      </c>
      <c r="E312" s="213">
        <f t="shared" si="14"/>
        <v>0.996977590590404</v>
      </c>
      <c r="F312" s="148"/>
      <c r="G312" s="31"/>
    </row>
    <row r="313" spans="1:7" ht="12.75" customHeight="1">
      <c r="A313" s="18">
        <v>7</v>
      </c>
      <c r="B313" s="210" t="s">
        <v>215</v>
      </c>
      <c r="C313" s="224">
        <v>32181120</v>
      </c>
      <c r="D313" s="224">
        <v>18425565</v>
      </c>
      <c r="E313" s="213">
        <f t="shared" si="14"/>
        <v>0.5725582266869519</v>
      </c>
      <c r="F313" s="148"/>
      <c r="G313" s="31"/>
    </row>
    <row r="314" spans="1:7" ht="12.75" customHeight="1">
      <c r="A314" s="18">
        <v>8</v>
      </c>
      <c r="B314" s="210" t="s">
        <v>216</v>
      </c>
      <c r="C314" s="224">
        <v>45113280</v>
      </c>
      <c r="D314" s="224">
        <v>43578908.25</v>
      </c>
      <c r="E314" s="213">
        <f t="shared" si="14"/>
        <v>0.9659884683623092</v>
      </c>
      <c r="F314" s="148"/>
      <c r="G314" s="31"/>
    </row>
    <row r="315" spans="1:7" ht="12.75" customHeight="1">
      <c r="A315" s="18">
        <v>9</v>
      </c>
      <c r="B315" s="210" t="s">
        <v>217</v>
      </c>
      <c r="C315" s="224">
        <v>42299520</v>
      </c>
      <c r="D315" s="224">
        <v>48608700</v>
      </c>
      <c r="E315" s="213">
        <f t="shared" si="14"/>
        <v>1.1491548840270527</v>
      </c>
      <c r="F315" s="148"/>
      <c r="G315" s="31"/>
    </row>
    <row r="316" spans="1:7" ht="12.75" customHeight="1">
      <c r="A316" s="18">
        <v>10</v>
      </c>
      <c r="B316" s="210" t="s">
        <v>218</v>
      </c>
      <c r="C316" s="224">
        <v>9880560</v>
      </c>
      <c r="D316" s="224">
        <v>10099992</v>
      </c>
      <c r="E316" s="213">
        <f t="shared" si="14"/>
        <v>1.0222084578202044</v>
      </c>
      <c r="F316" s="148"/>
      <c r="G316" s="31"/>
    </row>
    <row r="317" spans="1:7" ht="12.75" customHeight="1">
      <c r="A317" s="18">
        <v>11</v>
      </c>
      <c r="B317" s="210" t="s">
        <v>219</v>
      </c>
      <c r="C317" s="224">
        <v>22632960</v>
      </c>
      <c r="D317" s="224">
        <v>24026289.75</v>
      </c>
      <c r="E317" s="213">
        <f t="shared" si="14"/>
        <v>1.061561976427299</v>
      </c>
      <c r="F317" s="148"/>
      <c r="G317" s="31"/>
    </row>
    <row r="318" spans="1:7" ht="12.75" customHeight="1">
      <c r="A318" s="18">
        <v>12</v>
      </c>
      <c r="B318" s="210" t="s">
        <v>220</v>
      </c>
      <c r="C318" s="224">
        <v>45562320</v>
      </c>
      <c r="D318" s="224">
        <v>45859381.5</v>
      </c>
      <c r="E318" s="213">
        <f t="shared" si="14"/>
        <v>1.0065198940703635</v>
      </c>
      <c r="F318" s="148"/>
      <c r="G318" s="31"/>
    </row>
    <row r="319" spans="1:7" ht="12.75" customHeight="1">
      <c r="A319" s="18">
        <v>13</v>
      </c>
      <c r="B319" s="210" t="s">
        <v>221</v>
      </c>
      <c r="C319" s="224">
        <v>77329440</v>
      </c>
      <c r="D319" s="224">
        <v>70496124</v>
      </c>
      <c r="E319" s="213">
        <f t="shared" si="14"/>
        <v>0.9116337063865974</v>
      </c>
      <c r="F319" s="148"/>
      <c r="G319" s="31"/>
    </row>
    <row r="320" spans="1:7" ht="12.75" customHeight="1">
      <c r="A320" s="18">
        <v>14</v>
      </c>
      <c r="B320" s="210" t="s">
        <v>222</v>
      </c>
      <c r="C320" s="224">
        <v>17508480</v>
      </c>
      <c r="D320" s="224">
        <v>20184401.25</v>
      </c>
      <c r="E320" s="213">
        <f t="shared" si="14"/>
        <v>1.1528357258882553</v>
      </c>
      <c r="F320" s="148"/>
      <c r="G320" s="31"/>
    </row>
    <row r="321" spans="1:7" ht="12.75" customHeight="1">
      <c r="A321" s="18">
        <v>15</v>
      </c>
      <c r="B321" s="210" t="s">
        <v>223</v>
      </c>
      <c r="C321" s="224">
        <v>33552240</v>
      </c>
      <c r="D321" s="224">
        <v>16377233.25</v>
      </c>
      <c r="E321" s="213">
        <f t="shared" si="14"/>
        <v>0.48811147184211845</v>
      </c>
      <c r="F321" s="148"/>
      <c r="G321" s="31"/>
    </row>
    <row r="322" spans="1:7" ht="12.75" customHeight="1">
      <c r="A322" s="18">
        <v>16</v>
      </c>
      <c r="B322" s="210" t="s">
        <v>224</v>
      </c>
      <c r="C322" s="224">
        <v>7318320</v>
      </c>
      <c r="D322" s="224">
        <v>9746921.25</v>
      </c>
      <c r="E322" s="213">
        <f t="shared" si="14"/>
        <v>1.3318522898698062</v>
      </c>
      <c r="F322" s="148"/>
      <c r="G322" s="31"/>
    </row>
    <row r="323" spans="1:7" ht="12.75" customHeight="1">
      <c r="A323" s="18">
        <v>17</v>
      </c>
      <c r="B323" s="210" t="s">
        <v>225</v>
      </c>
      <c r="C323" s="224">
        <v>37952880</v>
      </c>
      <c r="D323" s="224">
        <v>40468816.5</v>
      </c>
      <c r="E323" s="213">
        <f t="shared" si="14"/>
        <v>1.0662910561728123</v>
      </c>
      <c r="F323" s="148"/>
      <c r="G323" s="31"/>
    </row>
    <row r="324" spans="1:7" ht="12.75" customHeight="1">
      <c r="A324" s="18">
        <v>18</v>
      </c>
      <c r="B324" s="210" t="s">
        <v>226</v>
      </c>
      <c r="C324" s="224">
        <v>31451040</v>
      </c>
      <c r="D324" s="224">
        <v>35213163.75</v>
      </c>
      <c r="E324" s="213">
        <f t="shared" si="14"/>
        <v>1.1196184212032416</v>
      </c>
      <c r="F324" s="148"/>
      <c r="G324" s="31"/>
    </row>
    <row r="325" spans="1:7" ht="12.75" customHeight="1">
      <c r="A325" s="18">
        <v>19</v>
      </c>
      <c r="B325" s="210" t="s">
        <v>227</v>
      </c>
      <c r="C325" s="224">
        <v>28354800</v>
      </c>
      <c r="D325" s="224">
        <v>30892120.5</v>
      </c>
      <c r="E325" s="213">
        <f t="shared" si="14"/>
        <v>1.0894846904227855</v>
      </c>
      <c r="F325" s="148"/>
      <c r="G325" s="31" t="s">
        <v>12</v>
      </c>
    </row>
    <row r="326" spans="1:7" ht="12.75" customHeight="1">
      <c r="A326" s="18">
        <v>20</v>
      </c>
      <c r="B326" s="210" t="s">
        <v>228</v>
      </c>
      <c r="C326" s="224">
        <v>33881040</v>
      </c>
      <c r="D326" s="224">
        <v>34686372</v>
      </c>
      <c r="E326" s="213">
        <f t="shared" si="14"/>
        <v>1.0237694002309257</v>
      </c>
      <c r="F326" s="148"/>
      <c r="G326" s="31"/>
    </row>
    <row r="327" spans="1:7" ht="12.75" customHeight="1">
      <c r="A327" s="18">
        <v>21</v>
      </c>
      <c r="B327" s="210" t="s">
        <v>229</v>
      </c>
      <c r="C327" s="224">
        <v>45072400</v>
      </c>
      <c r="D327" s="224">
        <v>45780993.75</v>
      </c>
      <c r="E327" s="213">
        <f t="shared" si="14"/>
        <v>1.0157212340589807</v>
      </c>
      <c r="F327" s="148"/>
      <c r="G327" s="31"/>
    </row>
    <row r="328" spans="1:7" ht="12.75" customHeight="1">
      <c r="A328" s="18">
        <v>22</v>
      </c>
      <c r="B328" s="210" t="s">
        <v>230</v>
      </c>
      <c r="C328" s="224">
        <v>27953520</v>
      </c>
      <c r="D328" s="224">
        <v>27120265.5</v>
      </c>
      <c r="E328" s="213">
        <f t="shared" si="14"/>
        <v>0.9701914284855717</v>
      </c>
      <c r="F328" s="148"/>
      <c r="G328" s="31"/>
    </row>
    <row r="329" spans="1:7" ht="12.75" customHeight="1">
      <c r="A329" s="18">
        <v>23</v>
      </c>
      <c r="B329" s="210" t="s">
        <v>231</v>
      </c>
      <c r="C329" s="224">
        <v>37375360</v>
      </c>
      <c r="D329" s="224">
        <v>37397652</v>
      </c>
      <c r="E329" s="213">
        <f t="shared" si="14"/>
        <v>1.0005964357266393</v>
      </c>
      <c r="F329" s="148"/>
      <c r="G329" s="31"/>
    </row>
    <row r="330" spans="1:7" ht="12.75" customHeight="1">
      <c r="A330" s="18">
        <v>24</v>
      </c>
      <c r="B330" s="210" t="s">
        <v>232</v>
      </c>
      <c r="C330" s="224">
        <v>31013040</v>
      </c>
      <c r="D330" s="224">
        <v>27963393</v>
      </c>
      <c r="E330" s="213">
        <f t="shared" si="14"/>
        <v>0.9016656541893345</v>
      </c>
      <c r="F330" s="148"/>
      <c r="G330" s="31"/>
    </row>
    <row r="331" spans="1:7" ht="12.75" customHeight="1">
      <c r="A331" s="18">
        <v>25</v>
      </c>
      <c r="B331" s="210" t="s">
        <v>233</v>
      </c>
      <c r="C331" s="224">
        <v>14570800</v>
      </c>
      <c r="D331" s="224">
        <v>15284841</v>
      </c>
      <c r="E331" s="213">
        <f t="shared" si="14"/>
        <v>1.0490049276635462</v>
      </c>
      <c r="F331" s="148" t="s">
        <v>12</v>
      </c>
      <c r="G331" s="31"/>
    </row>
    <row r="332" spans="1:7" ht="12.75" customHeight="1">
      <c r="A332" s="18">
        <v>26</v>
      </c>
      <c r="B332" s="210" t="s">
        <v>234</v>
      </c>
      <c r="C332" s="224">
        <v>18493920</v>
      </c>
      <c r="D332" s="224">
        <v>17814993.75</v>
      </c>
      <c r="E332" s="213">
        <f t="shared" si="14"/>
        <v>0.9632892188351632</v>
      </c>
      <c r="F332" s="148"/>
      <c r="G332" s="31"/>
    </row>
    <row r="333" spans="1:7" ht="12.75" customHeight="1">
      <c r="A333" s="18">
        <v>27</v>
      </c>
      <c r="B333" s="210" t="s">
        <v>235</v>
      </c>
      <c r="C333" s="224">
        <v>21286560</v>
      </c>
      <c r="D333" s="224">
        <v>31724464.5</v>
      </c>
      <c r="E333" s="213">
        <f t="shared" si="14"/>
        <v>1.4903518699122826</v>
      </c>
      <c r="F333" s="148"/>
      <c r="G333" s="31"/>
    </row>
    <row r="334" spans="1:7" ht="12.75" customHeight="1">
      <c r="A334" s="18">
        <v>28</v>
      </c>
      <c r="B334" s="210" t="s">
        <v>236</v>
      </c>
      <c r="C334" s="224">
        <v>12308160</v>
      </c>
      <c r="D334" s="224">
        <v>14184390.75</v>
      </c>
      <c r="E334" s="213">
        <f t="shared" si="14"/>
        <v>1.1524379557951798</v>
      </c>
      <c r="F334" s="148"/>
      <c r="G334" s="31"/>
    </row>
    <row r="335" spans="1:7" ht="12.75" customHeight="1">
      <c r="A335" s="18">
        <v>29</v>
      </c>
      <c r="B335" s="210" t="s">
        <v>237</v>
      </c>
      <c r="C335" s="224">
        <v>30066720</v>
      </c>
      <c r="D335" s="224">
        <v>28965784.5</v>
      </c>
      <c r="E335" s="213">
        <f t="shared" si="14"/>
        <v>0.9633835849071665</v>
      </c>
      <c r="F335" s="148"/>
      <c r="G335" s="31"/>
    </row>
    <row r="336" spans="1:8" ht="12.75" customHeight="1">
      <c r="A336" s="18">
        <v>30</v>
      </c>
      <c r="B336" s="210" t="s">
        <v>238</v>
      </c>
      <c r="C336" s="224">
        <v>12228720</v>
      </c>
      <c r="D336" s="224">
        <v>11032113</v>
      </c>
      <c r="E336" s="213">
        <f t="shared" si="14"/>
        <v>0.9021478126901262</v>
      </c>
      <c r="F336" s="148"/>
      <c r="G336" s="31"/>
      <c r="H336" s="10" t="s">
        <v>12</v>
      </c>
    </row>
    <row r="337" spans="1:7" ht="12.75" customHeight="1">
      <c r="A337" s="18">
        <v>31</v>
      </c>
      <c r="B337" s="210" t="s">
        <v>239</v>
      </c>
      <c r="C337" s="224">
        <v>18995280</v>
      </c>
      <c r="D337" s="224">
        <v>19284393.75</v>
      </c>
      <c r="E337" s="213">
        <f t="shared" si="14"/>
        <v>1.015220294199401</v>
      </c>
      <c r="F337" s="148"/>
      <c r="G337" s="31" t="s">
        <v>12</v>
      </c>
    </row>
    <row r="338" spans="1:8" ht="12.75" customHeight="1">
      <c r="A338" s="18">
        <v>32</v>
      </c>
      <c r="B338" s="210" t="s">
        <v>240</v>
      </c>
      <c r="C338" s="224">
        <v>32459280</v>
      </c>
      <c r="D338" s="224">
        <v>28168812.75</v>
      </c>
      <c r="E338" s="213">
        <f t="shared" si="14"/>
        <v>0.8678200117192988</v>
      </c>
      <c r="F338" s="148"/>
      <c r="G338" s="31"/>
      <c r="H338" s="10" t="s">
        <v>12</v>
      </c>
    </row>
    <row r="339" spans="1:7" ht="12.75" customHeight="1">
      <c r="A339" s="18">
        <v>33</v>
      </c>
      <c r="B339" s="210" t="s">
        <v>241</v>
      </c>
      <c r="C339" s="224">
        <v>14401200</v>
      </c>
      <c r="D339" s="224">
        <v>15648517.5</v>
      </c>
      <c r="E339" s="213">
        <f t="shared" si="14"/>
        <v>1.0866120531622365</v>
      </c>
      <c r="F339" s="148"/>
      <c r="G339" s="31"/>
    </row>
    <row r="340" spans="1:7" ht="16.5" customHeight="1">
      <c r="A340" s="34"/>
      <c r="B340" s="1" t="s">
        <v>27</v>
      </c>
      <c r="C340" s="225">
        <v>1047962640</v>
      </c>
      <c r="D340" s="226">
        <v>1042145643</v>
      </c>
      <c r="E340" s="144">
        <f t="shared" si="14"/>
        <v>0.9944492324650047</v>
      </c>
      <c r="F340" s="42"/>
      <c r="G340" s="31"/>
    </row>
    <row r="341" spans="1:7" ht="16.5" customHeight="1">
      <c r="A341" s="40"/>
      <c r="B341" s="2"/>
      <c r="C341" s="148"/>
      <c r="D341" s="148"/>
      <c r="E341" s="149"/>
      <c r="F341" s="42"/>
      <c r="G341" s="31"/>
    </row>
    <row r="342" ht="15.75" customHeight="1">
      <c r="A342" s="9" t="s">
        <v>97</v>
      </c>
    </row>
    <row r="343" ht="14.25">
      <c r="A343" s="9"/>
    </row>
    <row r="344" ht="14.25">
      <c r="A344" s="9" t="s">
        <v>33</v>
      </c>
    </row>
    <row r="345" spans="1:7" ht="33.75" customHeight="1">
      <c r="A345" s="194" t="s">
        <v>20</v>
      </c>
      <c r="B345" s="194"/>
      <c r="C345" s="195" t="s">
        <v>34</v>
      </c>
      <c r="D345" s="195" t="s">
        <v>35</v>
      </c>
      <c r="E345" s="195" t="s">
        <v>6</v>
      </c>
      <c r="F345" s="195" t="s">
        <v>28</v>
      </c>
      <c r="G345" s="196"/>
    </row>
    <row r="346" spans="1:7" ht="16.5" customHeight="1">
      <c r="A346" s="194">
        <v>1</v>
      </c>
      <c r="B346" s="194">
        <v>2</v>
      </c>
      <c r="C346" s="195">
        <v>3</v>
      </c>
      <c r="D346" s="195">
        <v>4</v>
      </c>
      <c r="E346" s="195" t="s">
        <v>36</v>
      </c>
      <c r="F346" s="195">
        <v>6</v>
      </c>
      <c r="G346" s="196"/>
    </row>
    <row r="347" spans="1:7" ht="27" customHeight="1">
      <c r="A347" s="197">
        <v>1</v>
      </c>
      <c r="B347" s="198" t="s">
        <v>154</v>
      </c>
      <c r="C347" s="151">
        <v>2959.560169581373</v>
      </c>
      <c r="D347" s="151">
        <v>2959.560169581373</v>
      </c>
      <c r="E347" s="199">
        <f>D348-C348</f>
        <v>0</v>
      </c>
      <c r="F347" s="200">
        <v>0</v>
      </c>
      <c r="G347" s="196"/>
    </row>
    <row r="348" spans="1:8" ht="28.5">
      <c r="A348" s="197">
        <v>2</v>
      </c>
      <c r="B348" s="198" t="s">
        <v>155</v>
      </c>
      <c r="C348" s="151">
        <v>124444.88153330411</v>
      </c>
      <c r="D348" s="151">
        <v>124444.88153330411</v>
      </c>
      <c r="E348" s="199">
        <v>0</v>
      </c>
      <c r="F348" s="201">
        <v>0</v>
      </c>
      <c r="G348" s="196"/>
      <c r="H348" s="10" t="s">
        <v>12</v>
      </c>
    </row>
    <row r="349" spans="1:7" ht="28.5">
      <c r="A349" s="197">
        <v>3</v>
      </c>
      <c r="B349" s="198" t="s">
        <v>156</v>
      </c>
      <c r="C349" s="151">
        <v>120504.90000000002</v>
      </c>
      <c r="D349" s="151">
        <v>120504.90000000002</v>
      </c>
      <c r="E349" s="199">
        <f>D349-C349</f>
        <v>0</v>
      </c>
      <c r="F349" s="201">
        <f>E349/C349</f>
        <v>0</v>
      </c>
      <c r="G349" s="196" t="s">
        <v>12</v>
      </c>
    </row>
    <row r="350" ht="14.25">
      <c r="A350" s="54"/>
    </row>
    <row r="351" spans="1:7" ht="14.25">
      <c r="A351" s="9" t="s">
        <v>164</v>
      </c>
      <c r="B351" s="48"/>
      <c r="C351" s="58"/>
      <c r="D351" s="48"/>
      <c r="E351" s="48"/>
      <c r="F351" s="48"/>
      <c r="G351" s="48" t="s">
        <v>12</v>
      </c>
    </row>
    <row r="352" spans="1:8" ht="6" customHeight="1">
      <c r="A352" s="9"/>
      <c r="B352" s="48"/>
      <c r="C352" s="58"/>
      <c r="D352" s="48"/>
      <c r="E352" s="48"/>
      <c r="F352" s="48"/>
      <c r="G352" s="48"/>
      <c r="H352" s="10" t="s">
        <v>12</v>
      </c>
    </row>
    <row r="353" spans="1:5" ht="14.25">
      <c r="A353" s="48"/>
      <c r="B353" s="48"/>
      <c r="C353" s="48"/>
      <c r="D353" s="48"/>
      <c r="E353" s="59" t="s">
        <v>98</v>
      </c>
    </row>
    <row r="354" spans="1:8" ht="43.5" customHeight="1">
      <c r="A354" s="60" t="s">
        <v>37</v>
      </c>
      <c r="B354" s="60" t="s">
        <v>38</v>
      </c>
      <c r="C354" s="61" t="s">
        <v>171</v>
      </c>
      <c r="D354" s="62" t="s">
        <v>168</v>
      </c>
      <c r="E354" s="61" t="s">
        <v>167</v>
      </c>
      <c r="F354" s="267"/>
      <c r="G354" s="267"/>
      <c r="H354" s="196"/>
    </row>
    <row r="355" spans="1:8" ht="15.75" customHeight="1">
      <c r="A355" s="60">
        <v>1</v>
      </c>
      <c r="B355" s="60">
        <v>2</v>
      </c>
      <c r="C355" s="61">
        <v>3</v>
      </c>
      <c r="D355" s="62">
        <v>4</v>
      </c>
      <c r="E355" s="61">
        <v>5</v>
      </c>
      <c r="F355" s="267"/>
      <c r="G355" s="267"/>
      <c r="H355" s="196"/>
    </row>
    <row r="356" spans="1:8" ht="12.75" customHeight="1">
      <c r="A356" s="18">
        <v>1</v>
      </c>
      <c r="B356" s="210" t="s">
        <v>209</v>
      </c>
      <c r="C356" s="175">
        <v>9385.041181307764</v>
      </c>
      <c r="D356" s="175">
        <v>223.188869690517</v>
      </c>
      <c r="E356" s="153">
        <f aca="true" t="shared" si="15" ref="E356:E389">D356/C356</f>
        <v>0.02378134153902739</v>
      </c>
      <c r="F356" s="268"/>
      <c r="G356" s="269"/>
      <c r="H356" s="215"/>
    </row>
    <row r="357" spans="1:8" ht="12.75" customHeight="1">
      <c r="A357" s="18">
        <v>2</v>
      </c>
      <c r="B357" s="210" t="s">
        <v>210</v>
      </c>
      <c r="C357" s="175">
        <v>2573.924570870461</v>
      </c>
      <c r="D357" s="175">
        <v>61.21580728606969</v>
      </c>
      <c r="E357" s="153">
        <f t="shared" si="15"/>
        <v>0.023783061857701394</v>
      </c>
      <c r="F357" s="268"/>
      <c r="G357" s="269"/>
      <c r="H357" s="215"/>
    </row>
    <row r="358" spans="1:8" ht="12.75" customHeight="1">
      <c r="A358" s="18">
        <v>3</v>
      </c>
      <c r="B358" s="210" t="s">
        <v>211</v>
      </c>
      <c r="C358" s="175">
        <v>5305.302653704983</v>
      </c>
      <c r="D358" s="175">
        <v>126.16191427654744</v>
      </c>
      <c r="E358" s="153">
        <f t="shared" si="15"/>
        <v>0.02378034251984506</v>
      </c>
      <c r="F358" s="268"/>
      <c r="G358" s="269"/>
      <c r="H358" s="215"/>
    </row>
    <row r="359" spans="1:8" ht="12.75" customHeight="1">
      <c r="A359" s="18">
        <v>4</v>
      </c>
      <c r="B359" s="210" t="s">
        <v>212</v>
      </c>
      <c r="C359" s="175">
        <v>4458.6924326612725</v>
      </c>
      <c r="D359" s="175">
        <v>106.02824816445316</v>
      </c>
      <c r="E359" s="153">
        <f t="shared" si="15"/>
        <v>0.02378012158626689</v>
      </c>
      <c r="F359" s="268"/>
      <c r="G359" s="269"/>
      <c r="H359" s="215"/>
    </row>
    <row r="360" spans="1:8" ht="12.75" customHeight="1">
      <c r="A360" s="18">
        <v>5</v>
      </c>
      <c r="B360" s="210" t="s">
        <v>213</v>
      </c>
      <c r="C360" s="175">
        <v>10172.778728763114</v>
      </c>
      <c r="D360" s="175">
        <v>241.94909851462702</v>
      </c>
      <c r="E360" s="153">
        <f t="shared" si="15"/>
        <v>0.02378397338286007</v>
      </c>
      <c r="F360" s="268"/>
      <c r="G360" s="269"/>
      <c r="H360" s="215"/>
    </row>
    <row r="361" spans="1:8" ht="12.75" customHeight="1">
      <c r="A361" s="18">
        <v>6</v>
      </c>
      <c r="B361" s="210" t="s">
        <v>214</v>
      </c>
      <c r="C361" s="175">
        <v>2785.7610809743865</v>
      </c>
      <c r="D361" s="175">
        <v>66.2483781468942</v>
      </c>
      <c r="E361" s="153">
        <f t="shared" si="15"/>
        <v>0.023781069596866593</v>
      </c>
      <c r="F361" s="268"/>
      <c r="G361" s="269"/>
      <c r="H361" s="215"/>
    </row>
    <row r="362" spans="1:8" ht="12.75" customHeight="1">
      <c r="A362" s="18">
        <v>7</v>
      </c>
      <c r="B362" s="210" t="s">
        <v>215</v>
      </c>
      <c r="C362" s="175">
        <v>1839.6316220764224</v>
      </c>
      <c r="D362" s="175">
        <v>43.762331638111014</v>
      </c>
      <c r="E362" s="153">
        <f t="shared" si="15"/>
        <v>0.02378863850400427</v>
      </c>
      <c r="F362" s="268"/>
      <c r="G362" s="269"/>
      <c r="H362" s="215"/>
    </row>
    <row r="363" spans="1:8" ht="12.75" customHeight="1">
      <c r="A363" s="18">
        <v>8</v>
      </c>
      <c r="B363" s="210" t="s">
        <v>216</v>
      </c>
      <c r="C363" s="175">
        <v>6174.06686640472</v>
      </c>
      <c r="D363" s="175">
        <v>146.81992504023577</v>
      </c>
      <c r="E363" s="153">
        <f t="shared" si="15"/>
        <v>0.02378009960325096</v>
      </c>
      <c r="F363" s="268"/>
      <c r="G363" s="269"/>
      <c r="H363" s="215"/>
    </row>
    <row r="364" spans="1:8" ht="12.75" customHeight="1">
      <c r="A364" s="18">
        <v>9</v>
      </c>
      <c r="B364" s="210" t="s">
        <v>217</v>
      </c>
      <c r="C364" s="175">
        <v>4571.659314206581</v>
      </c>
      <c r="D364" s="175">
        <v>108.7312106065992</v>
      </c>
      <c r="E364" s="153">
        <f t="shared" si="15"/>
        <v>0.023783751835731372</v>
      </c>
      <c r="F364" s="268"/>
      <c r="G364" s="269"/>
      <c r="H364" s="215"/>
    </row>
    <row r="365" spans="1:8" ht="12.75" customHeight="1">
      <c r="A365" s="18">
        <v>10</v>
      </c>
      <c r="B365" s="210" t="s">
        <v>218</v>
      </c>
      <c r="C365" s="175">
        <v>1107.4437402682363</v>
      </c>
      <c r="D365" s="175">
        <v>26.344663300321557</v>
      </c>
      <c r="E365" s="153">
        <f t="shared" si="15"/>
        <v>0.023788714805449675</v>
      </c>
      <c r="F365" s="268"/>
      <c r="G365" s="269"/>
      <c r="H365" s="215"/>
    </row>
    <row r="366" spans="1:8" ht="12.75" customHeight="1">
      <c r="A366" s="18">
        <v>11</v>
      </c>
      <c r="B366" s="210" t="s">
        <v>219</v>
      </c>
      <c r="C366" s="175">
        <v>2753.8148320792743</v>
      </c>
      <c r="D366" s="175">
        <v>65.48239135446227</v>
      </c>
      <c r="E366" s="153">
        <f t="shared" si="15"/>
        <v>0.023778792456070705</v>
      </c>
      <c r="F366" s="268"/>
      <c r="G366" s="269"/>
      <c r="H366" s="215"/>
    </row>
    <row r="367" spans="1:8" ht="12.75" customHeight="1">
      <c r="A367" s="18">
        <v>12</v>
      </c>
      <c r="B367" s="210" t="s">
        <v>220</v>
      </c>
      <c r="C367" s="175">
        <v>5516.607409305662</v>
      </c>
      <c r="D367" s="175">
        <v>131.18442763934985</v>
      </c>
      <c r="E367" s="153">
        <f t="shared" si="15"/>
        <v>0.02377990998925572</v>
      </c>
      <c r="F367" s="268"/>
      <c r="G367" s="269"/>
      <c r="H367" s="215"/>
    </row>
    <row r="368" spans="1:8" ht="12.75" customHeight="1">
      <c r="A368" s="18">
        <v>13</v>
      </c>
      <c r="B368" s="210" t="s">
        <v>221</v>
      </c>
      <c r="C368" s="175">
        <v>8415.195474686298</v>
      </c>
      <c r="D368" s="175">
        <v>200.1718516225353</v>
      </c>
      <c r="E368" s="153">
        <f t="shared" si="15"/>
        <v>0.023786952094537926</v>
      </c>
      <c r="F368" s="268"/>
      <c r="G368" s="269"/>
      <c r="H368" s="215"/>
    </row>
    <row r="369" spans="1:8" ht="12.75" customHeight="1">
      <c r="A369" s="18">
        <v>14</v>
      </c>
      <c r="B369" s="210" t="s">
        <v>222</v>
      </c>
      <c r="C369" s="175">
        <v>2176.475943150038</v>
      </c>
      <c r="D369" s="175">
        <v>51.76122108437003</v>
      </c>
      <c r="E369" s="153">
        <f t="shared" si="15"/>
        <v>0.02378212414765101</v>
      </c>
      <c r="F369" s="268"/>
      <c r="G369" s="269"/>
      <c r="H369" s="215"/>
    </row>
    <row r="370" spans="1:8" ht="12.75" customHeight="1">
      <c r="A370" s="18">
        <v>15</v>
      </c>
      <c r="B370" s="210" t="s">
        <v>223</v>
      </c>
      <c r="C370" s="175">
        <v>1523.4101240400926</v>
      </c>
      <c r="D370" s="175">
        <v>36.224933660638</v>
      </c>
      <c r="E370" s="153">
        <f t="shared" si="15"/>
        <v>0.02377884529516534</v>
      </c>
      <c r="F370" s="268"/>
      <c r="G370" s="269"/>
      <c r="H370" s="215"/>
    </row>
    <row r="371" spans="1:8" ht="12.75" customHeight="1">
      <c r="A371" s="18">
        <v>16</v>
      </c>
      <c r="B371" s="210" t="s">
        <v>224</v>
      </c>
      <c r="C371" s="175">
        <v>893.4770015593963</v>
      </c>
      <c r="D371" s="175">
        <v>21.240146398066255</v>
      </c>
      <c r="E371" s="153">
        <f t="shared" si="15"/>
        <v>0.02377246013159328</v>
      </c>
      <c r="F371" s="268"/>
      <c r="G371" s="269"/>
      <c r="H371" s="215"/>
    </row>
    <row r="372" spans="1:8" ht="12.75" customHeight="1">
      <c r="A372" s="18">
        <v>17</v>
      </c>
      <c r="B372" s="210" t="s">
        <v>225</v>
      </c>
      <c r="C372" s="175">
        <v>5283.232525767629</v>
      </c>
      <c r="D372" s="175">
        <v>125.62445985105796</v>
      </c>
      <c r="E372" s="153">
        <f t="shared" si="15"/>
        <v>0.023777953977674928</v>
      </c>
      <c r="F372" s="268"/>
      <c r="G372" s="269"/>
      <c r="H372" s="215"/>
    </row>
    <row r="373" spans="1:8" ht="12.75" customHeight="1">
      <c r="A373" s="18">
        <v>18</v>
      </c>
      <c r="B373" s="210" t="s">
        <v>226</v>
      </c>
      <c r="C373" s="175">
        <v>3985.6136129182687</v>
      </c>
      <c r="D373" s="175">
        <v>94.77955016310582</v>
      </c>
      <c r="E373" s="153">
        <f t="shared" si="15"/>
        <v>0.023780416108552024</v>
      </c>
      <c r="F373" s="268"/>
      <c r="G373" s="269"/>
      <c r="H373" s="215"/>
    </row>
    <row r="374" spans="1:8" ht="12.75" customHeight="1">
      <c r="A374" s="18">
        <v>19</v>
      </c>
      <c r="B374" s="210" t="s">
        <v>227</v>
      </c>
      <c r="C374" s="175">
        <v>3371.3214871949</v>
      </c>
      <c r="D374" s="175">
        <v>80.17902523675244</v>
      </c>
      <c r="E374" s="153">
        <f t="shared" si="15"/>
        <v>0.023782669656777587</v>
      </c>
      <c r="F374" s="268"/>
      <c r="G374" s="269"/>
      <c r="H374" s="215"/>
    </row>
    <row r="375" spans="1:8" ht="12.75" customHeight="1">
      <c r="A375" s="18">
        <v>20</v>
      </c>
      <c r="B375" s="210" t="s">
        <v>228</v>
      </c>
      <c r="C375" s="175">
        <v>3583.917538480157</v>
      </c>
      <c r="D375" s="175">
        <v>85.24349566791706</v>
      </c>
      <c r="E375" s="153">
        <f t="shared" si="15"/>
        <v>0.02378500474764454</v>
      </c>
      <c r="F375" s="268"/>
      <c r="G375" s="269"/>
      <c r="H375" s="215"/>
    </row>
    <row r="376" spans="1:8" ht="12.75" customHeight="1">
      <c r="A376" s="18">
        <v>21</v>
      </c>
      <c r="B376" s="210" t="s">
        <v>229</v>
      </c>
      <c r="C376" s="175">
        <v>5338.133747527531</v>
      </c>
      <c r="D376" s="175">
        <v>126.94879122116652</v>
      </c>
      <c r="E376" s="153">
        <f t="shared" si="15"/>
        <v>0.023781493163217485</v>
      </c>
      <c r="F376" s="268"/>
      <c r="G376" s="269"/>
      <c r="H376" s="215"/>
    </row>
    <row r="377" spans="1:8" ht="12.75" customHeight="1">
      <c r="A377" s="18">
        <v>22</v>
      </c>
      <c r="B377" s="210" t="s">
        <v>230</v>
      </c>
      <c r="C377" s="175">
        <v>3235.8019279290984</v>
      </c>
      <c r="D377" s="175">
        <v>76.95230307342851</v>
      </c>
      <c r="E377" s="153">
        <f t="shared" si="15"/>
        <v>0.02378152457640623</v>
      </c>
      <c r="F377" s="268"/>
      <c r="G377" s="269"/>
      <c r="H377" s="215"/>
    </row>
    <row r="378" spans="1:8" ht="12.75" customHeight="1">
      <c r="A378" s="18">
        <v>23</v>
      </c>
      <c r="B378" s="210" t="s">
        <v>231</v>
      </c>
      <c r="C378" s="175">
        <v>4982.782464898781</v>
      </c>
      <c r="D378" s="175">
        <v>118.4838232583833</v>
      </c>
      <c r="E378" s="153">
        <f t="shared" si="15"/>
        <v>0.0237786465881348</v>
      </c>
      <c r="F378" s="268"/>
      <c r="G378" s="269"/>
      <c r="H378" s="215"/>
    </row>
    <row r="379" spans="1:8" ht="12.75" customHeight="1">
      <c r="A379" s="18">
        <v>24</v>
      </c>
      <c r="B379" s="210" t="s">
        <v>232</v>
      </c>
      <c r="C379" s="175">
        <v>3749.307816373445</v>
      </c>
      <c r="D379" s="175">
        <v>89.16912200507011</v>
      </c>
      <c r="E379" s="153">
        <f t="shared" si="15"/>
        <v>0.023782822422758507</v>
      </c>
      <c r="F379" s="268"/>
      <c r="G379" s="269"/>
      <c r="H379" s="215"/>
    </row>
    <row r="380" spans="1:8" ht="12.75" customHeight="1">
      <c r="A380" s="18">
        <v>25</v>
      </c>
      <c r="B380" s="210" t="s">
        <v>233</v>
      </c>
      <c r="C380" s="175">
        <v>2000.7542089322012</v>
      </c>
      <c r="D380" s="175">
        <v>47.57421569755905</v>
      </c>
      <c r="E380" s="153">
        <f t="shared" si="15"/>
        <v>0.023778141005610737</v>
      </c>
      <c r="F380" s="268"/>
      <c r="G380" s="269"/>
      <c r="H380" s="215"/>
    </row>
    <row r="381" spans="1:8" ht="12.75" customHeight="1">
      <c r="A381" s="18">
        <v>26</v>
      </c>
      <c r="B381" s="210" t="s">
        <v>234</v>
      </c>
      <c r="C381" s="175">
        <v>2201.176851172135</v>
      </c>
      <c r="D381" s="175">
        <v>52.35115133979826</v>
      </c>
      <c r="E381" s="153">
        <f t="shared" si="15"/>
        <v>0.023783255448975433</v>
      </c>
      <c r="F381" s="268"/>
      <c r="G381" s="269"/>
      <c r="H381" s="215"/>
    </row>
    <row r="382" spans="1:8" ht="12.75" customHeight="1">
      <c r="A382" s="18">
        <v>27</v>
      </c>
      <c r="B382" s="210" t="s">
        <v>235</v>
      </c>
      <c r="C382" s="175">
        <v>2917.537086653865</v>
      </c>
      <c r="D382" s="175">
        <v>69.39157346048735</v>
      </c>
      <c r="E382" s="153">
        <f t="shared" si="15"/>
        <v>0.023784298673670958</v>
      </c>
      <c r="F382" s="268"/>
      <c r="G382" s="269"/>
      <c r="H382" s="215"/>
    </row>
    <row r="383" spans="1:8" ht="12.75" customHeight="1">
      <c r="A383" s="18">
        <v>28</v>
      </c>
      <c r="B383" s="210" t="s">
        <v>236</v>
      </c>
      <c r="C383" s="175">
        <v>1686.823400090255</v>
      </c>
      <c r="D383" s="175">
        <v>40.11675927370002</v>
      </c>
      <c r="E383" s="153">
        <f t="shared" si="15"/>
        <v>0.023782429904371457</v>
      </c>
      <c r="F383" s="268"/>
      <c r="G383" s="269"/>
      <c r="H383" s="215"/>
    </row>
    <row r="384" spans="1:8" ht="12.75" customHeight="1">
      <c r="A384" s="18">
        <v>29</v>
      </c>
      <c r="B384" s="210" t="s">
        <v>237</v>
      </c>
      <c r="C384" s="175">
        <v>3366.4520333165797</v>
      </c>
      <c r="D384" s="175">
        <v>80.07892993882442</v>
      </c>
      <c r="E384" s="153">
        <f t="shared" si="15"/>
        <v>0.02378733727565749</v>
      </c>
      <c r="F384" s="268"/>
      <c r="G384" s="269"/>
      <c r="H384" s="215"/>
    </row>
    <row r="385" spans="1:8" ht="12.75" customHeight="1">
      <c r="A385" s="18">
        <v>30</v>
      </c>
      <c r="B385" s="210" t="s">
        <v>238</v>
      </c>
      <c r="C385" s="175">
        <v>1565.1929977024856</v>
      </c>
      <c r="D385" s="175">
        <v>37.22617976302469</v>
      </c>
      <c r="E385" s="153">
        <f t="shared" si="15"/>
        <v>0.023783763291599327</v>
      </c>
      <c r="F385" s="268"/>
      <c r="G385" s="269"/>
      <c r="H385" s="215"/>
    </row>
    <row r="386" spans="1:8" ht="12.75" customHeight="1">
      <c r="A386" s="18">
        <v>31</v>
      </c>
      <c r="B386" s="210" t="s">
        <v>239</v>
      </c>
      <c r="C386" s="175">
        <v>2327.8681014127455</v>
      </c>
      <c r="D386" s="175">
        <v>55.352318635230475</v>
      </c>
      <c r="E386" s="153">
        <f t="shared" si="15"/>
        <v>0.023778116381094807</v>
      </c>
      <c r="F386" s="268"/>
      <c r="G386" s="269"/>
      <c r="H386" s="215"/>
    </row>
    <row r="387" spans="1:8" ht="12.75" customHeight="1">
      <c r="A387" s="18">
        <v>32</v>
      </c>
      <c r="B387" s="210" t="s">
        <v>240</v>
      </c>
      <c r="C387" s="175">
        <v>3430.8270017774075</v>
      </c>
      <c r="D387" s="175">
        <v>81.59593238724469</v>
      </c>
      <c r="E387" s="153">
        <f t="shared" si="15"/>
        <v>0.023783167249462684</v>
      </c>
      <c r="F387" s="268"/>
      <c r="G387" s="269"/>
      <c r="H387" s="215"/>
    </row>
    <row r="388" spans="1:8" ht="12.75" customHeight="1">
      <c r="A388" s="18">
        <v>33</v>
      </c>
      <c r="B388" s="210" t="s">
        <v>241</v>
      </c>
      <c r="C388" s="175">
        <v>1764.8557550979117</v>
      </c>
      <c r="D388" s="175">
        <v>41.97712018482473</v>
      </c>
      <c r="E388" s="153">
        <f t="shared" si="15"/>
        <v>0.023785014760311612</v>
      </c>
      <c r="F388" s="268"/>
      <c r="G388" s="269"/>
      <c r="H388" s="215"/>
    </row>
    <row r="389" spans="1:8" ht="12.75" customHeight="1">
      <c r="A389" s="34"/>
      <c r="B389" s="1" t="s">
        <v>27</v>
      </c>
      <c r="C389" s="176">
        <v>124444.88153330411</v>
      </c>
      <c r="D389" s="176">
        <v>2959.560169581373</v>
      </c>
      <c r="E389" s="152">
        <f t="shared" si="15"/>
        <v>0.0237820964037748</v>
      </c>
      <c r="F389" s="268"/>
      <c r="G389" s="269"/>
      <c r="H389" s="215"/>
    </row>
    <row r="390" spans="1:8" ht="14.25">
      <c r="A390" s="40"/>
      <c r="B390" s="2"/>
      <c r="C390" s="65"/>
      <c r="D390" s="26"/>
      <c r="E390" s="66"/>
      <c r="F390" s="270"/>
      <c r="G390" s="271"/>
      <c r="H390" s="270"/>
    </row>
    <row r="391" spans="1:8" ht="14.25">
      <c r="A391" s="40"/>
      <c r="B391" s="2"/>
      <c r="C391" s="65"/>
      <c r="D391" s="26"/>
      <c r="E391" s="66"/>
      <c r="F391" s="26"/>
      <c r="G391" s="65"/>
      <c r="H391" s="26"/>
    </row>
    <row r="392" spans="1:7" ht="14.25">
      <c r="A392" s="9" t="s">
        <v>165</v>
      </c>
      <c r="B392" s="48"/>
      <c r="C392" s="58"/>
      <c r="D392" s="48"/>
      <c r="E392" s="48"/>
      <c r="F392" s="48"/>
      <c r="G392" s="48"/>
    </row>
    <row r="393" spans="1:5" ht="14.25">
      <c r="A393" s="48"/>
      <c r="B393" s="48"/>
      <c r="C393" s="48"/>
      <c r="D393" s="48"/>
      <c r="E393" s="59" t="s">
        <v>98</v>
      </c>
    </row>
    <row r="394" spans="1:7" ht="52.5" customHeight="1">
      <c r="A394" s="60" t="s">
        <v>37</v>
      </c>
      <c r="B394" s="60" t="s">
        <v>38</v>
      </c>
      <c r="C394" s="61" t="s">
        <v>171</v>
      </c>
      <c r="D394" s="62" t="s">
        <v>157</v>
      </c>
      <c r="E394" s="61" t="s">
        <v>166</v>
      </c>
      <c r="F394" s="63"/>
      <c r="G394" s="64"/>
    </row>
    <row r="395" spans="1:7" ht="12.75" customHeight="1">
      <c r="A395" s="60">
        <v>1</v>
      </c>
      <c r="B395" s="60">
        <v>2</v>
      </c>
      <c r="C395" s="61">
        <v>3</v>
      </c>
      <c r="D395" s="62">
        <v>4</v>
      </c>
      <c r="E395" s="61">
        <v>5</v>
      </c>
      <c r="F395" s="63"/>
      <c r="G395" s="64"/>
    </row>
    <row r="396" spans="1:7" ht="12.75" customHeight="1">
      <c r="A396" s="18">
        <v>1</v>
      </c>
      <c r="B396" s="210" t="s">
        <v>209</v>
      </c>
      <c r="C396" s="175">
        <v>9385.041181307764</v>
      </c>
      <c r="D396" s="150">
        <v>112.03249884060298</v>
      </c>
      <c r="E396" s="154">
        <f aca="true" t="shared" si="16" ref="E396:E429">D396/C396</f>
        <v>0.01193734760202637</v>
      </c>
      <c r="F396" s="148"/>
      <c r="G396" s="31"/>
    </row>
    <row r="397" spans="1:7" ht="12.75" customHeight="1">
      <c r="A397" s="18">
        <v>2</v>
      </c>
      <c r="B397" s="210" t="s">
        <v>210</v>
      </c>
      <c r="C397" s="175">
        <v>2573.924570870461</v>
      </c>
      <c r="D397" s="150">
        <v>36.536365395807564</v>
      </c>
      <c r="E397" s="154">
        <f t="shared" si="16"/>
        <v>0.014194808118814272</v>
      </c>
      <c r="F397" s="148"/>
      <c r="G397" s="31"/>
    </row>
    <row r="398" spans="1:7" ht="12.75" customHeight="1">
      <c r="A398" s="18">
        <v>3</v>
      </c>
      <c r="B398" s="210" t="s">
        <v>211</v>
      </c>
      <c r="C398" s="175">
        <v>5305.302653704983</v>
      </c>
      <c r="D398" s="150">
        <v>57.35027987431724</v>
      </c>
      <c r="E398" s="154">
        <f t="shared" si="16"/>
        <v>0.010809992118784478</v>
      </c>
      <c r="F398" s="148"/>
      <c r="G398" s="31"/>
    </row>
    <row r="399" spans="1:7" ht="12.75" customHeight="1">
      <c r="A399" s="18">
        <v>4</v>
      </c>
      <c r="B399" s="210" t="s">
        <v>212</v>
      </c>
      <c r="C399" s="175">
        <v>4458.6924326612725</v>
      </c>
      <c r="D399" s="150">
        <v>78.03597031267074</v>
      </c>
      <c r="E399" s="154">
        <f t="shared" si="16"/>
        <v>0.01750198550163129</v>
      </c>
      <c r="F399" s="148"/>
      <c r="G399" s="31"/>
    </row>
    <row r="400" spans="1:7" ht="12.75" customHeight="1">
      <c r="A400" s="18">
        <v>5</v>
      </c>
      <c r="B400" s="210" t="s">
        <v>213</v>
      </c>
      <c r="C400" s="175">
        <v>10172.778728763114</v>
      </c>
      <c r="D400" s="150">
        <v>126.12040163796402</v>
      </c>
      <c r="E400" s="154">
        <f t="shared" si="16"/>
        <v>0.012397831998583018</v>
      </c>
      <c r="F400" s="148"/>
      <c r="G400" s="31"/>
    </row>
    <row r="401" spans="1:7" ht="12.75" customHeight="1">
      <c r="A401" s="18">
        <v>6</v>
      </c>
      <c r="B401" s="210" t="s">
        <v>214</v>
      </c>
      <c r="C401" s="175">
        <v>2785.7610809743865</v>
      </c>
      <c r="D401" s="150">
        <v>34.49605737290048</v>
      </c>
      <c r="E401" s="154">
        <f t="shared" si="16"/>
        <v>0.012382992069382584</v>
      </c>
      <c r="F401" s="148"/>
      <c r="G401" s="31"/>
    </row>
    <row r="402" spans="1:7" ht="12.75" customHeight="1">
      <c r="A402" s="18">
        <v>7</v>
      </c>
      <c r="B402" s="210" t="s">
        <v>215</v>
      </c>
      <c r="C402" s="175">
        <v>1839.6316220764224</v>
      </c>
      <c r="D402" s="150">
        <v>40.65292794133856</v>
      </c>
      <c r="E402" s="154">
        <f t="shared" si="16"/>
        <v>0.022098406797037406</v>
      </c>
      <c r="F402" s="148"/>
      <c r="G402" s="31"/>
    </row>
    <row r="403" spans="1:7" ht="12.75" customHeight="1">
      <c r="A403" s="18">
        <v>8</v>
      </c>
      <c r="B403" s="210" t="s">
        <v>216</v>
      </c>
      <c r="C403" s="175">
        <v>6174.06686640472</v>
      </c>
      <c r="D403" s="150">
        <v>60.00358363038069</v>
      </c>
      <c r="E403" s="154">
        <f t="shared" si="16"/>
        <v>0.009718648166394407</v>
      </c>
      <c r="F403" s="148"/>
      <c r="G403" s="31"/>
    </row>
    <row r="404" spans="1:7" ht="12.75" customHeight="1">
      <c r="A404" s="18">
        <v>9</v>
      </c>
      <c r="B404" s="210" t="s">
        <v>217</v>
      </c>
      <c r="C404" s="175">
        <v>4571.659314206581</v>
      </c>
      <c r="D404" s="150">
        <v>119.09637919045937</v>
      </c>
      <c r="E404" s="154">
        <f t="shared" si="16"/>
        <v>0.02605101802322922</v>
      </c>
      <c r="F404" s="148"/>
      <c r="G404" s="31"/>
    </row>
    <row r="405" spans="1:7" ht="12.75" customHeight="1">
      <c r="A405" s="18">
        <v>10</v>
      </c>
      <c r="B405" s="210" t="s">
        <v>218</v>
      </c>
      <c r="C405" s="175">
        <v>1107.4437402682363</v>
      </c>
      <c r="D405" s="150">
        <v>13.833178796449886</v>
      </c>
      <c r="E405" s="154">
        <f t="shared" si="16"/>
        <v>0.012491089428253324</v>
      </c>
      <c r="F405" s="148"/>
      <c r="G405" s="31"/>
    </row>
    <row r="406" spans="1:7" ht="12.75" customHeight="1">
      <c r="A406" s="18">
        <v>11</v>
      </c>
      <c r="B406" s="210" t="s">
        <v>219</v>
      </c>
      <c r="C406" s="175">
        <v>2753.8148320792743</v>
      </c>
      <c r="D406" s="150">
        <v>78.76849966872291</v>
      </c>
      <c r="E406" s="154">
        <f t="shared" si="16"/>
        <v>0.028603411802110373</v>
      </c>
      <c r="F406" s="148"/>
      <c r="G406" s="31"/>
    </row>
    <row r="407" spans="1:7" ht="12.75" customHeight="1">
      <c r="A407" s="18">
        <v>12</v>
      </c>
      <c r="B407" s="210" t="s">
        <v>220</v>
      </c>
      <c r="C407" s="175">
        <v>5516.607409305662</v>
      </c>
      <c r="D407" s="150">
        <v>120.42514819316895</v>
      </c>
      <c r="E407" s="154">
        <f t="shared" si="16"/>
        <v>0.021829566481390426</v>
      </c>
      <c r="F407" s="148"/>
      <c r="G407" s="31"/>
    </row>
    <row r="408" spans="1:7" ht="12.75" customHeight="1">
      <c r="A408" s="18">
        <v>13</v>
      </c>
      <c r="B408" s="210" t="s">
        <v>221</v>
      </c>
      <c r="C408" s="175">
        <v>8415.195474686298</v>
      </c>
      <c r="D408" s="150">
        <v>111.29519888544652</v>
      </c>
      <c r="E408" s="154">
        <f t="shared" si="16"/>
        <v>0.013225503699852604</v>
      </c>
      <c r="F408" s="148"/>
      <c r="G408" s="31"/>
    </row>
    <row r="409" spans="1:7" ht="12.75" customHeight="1">
      <c r="A409" s="18">
        <v>14</v>
      </c>
      <c r="B409" s="210" t="s">
        <v>222</v>
      </c>
      <c r="C409" s="175">
        <v>2176.475943150038</v>
      </c>
      <c r="D409" s="150">
        <v>11.325810943415746</v>
      </c>
      <c r="E409" s="154">
        <f t="shared" si="16"/>
        <v>0.005203738170900145</v>
      </c>
      <c r="F409" s="148"/>
      <c r="G409" s="31"/>
    </row>
    <row r="410" spans="1:7" ht="12.75" customHeight="1">
      <c r="A410" s="18">
        <v>15</v>
      </c>
      <c r="B410" s="210" t="s">
        <v>223</v>
      </c>
      <c r="C410" s="175">
        <v>1523.4101240400926</v>
      </c>
      <c r="D410" s="150">
        <v>37.356008476635196</v>
      </c>
      <c r="E410" s="154">
        <f t="shared" si="16"/>
        <v>0.024521307747100197</v>
      </c>
      <c r="F410" s="148"/>
      <c r="G410" s="31"/>
    </row>
    <row r="411" spans="1:7" ht="12.75" customHeight="1">
      <c r="A411" s="18">
        <v>16</v>
      </c>
      <c r="B411" s="210" t="s">
        <v>224</v>
      </c>
      <c r="C411" s="175">
        <v>893.4770015593963</v>
      </c>
      <c r="D411" s="150">
        <v>42.15060221946874</v>
      </c>
      <c r="E411" s="154">
        <f t="shared" si="16"/>
        <v>0.04717592299063409</v>
      </c>
      <c r="F411" s="148"/>
      <c r="G411" s="31"/>
    </row>
    <row r="412" spans="1:7" ht="12.75" customHeight="1">
      <c r="A412" s="18">
        <v>17</v>
      </c>
      <c r="B412" s="210" t="s">
        <v>225</v>
      </c>
      <c r="C412" s="175">
        <v>5283.232525767629</v>
      </c>
      <c r="D412" s="150">
        <v>117.15952314208695</v>
      </c>
      <c r="E412" s="154">
        <f t="shared" si="16"/>
        <v>0.02217572718419472</v>
      </c>
      <c r="F412" s="148"/>
      <c r="G412" s="31"/>
    </row>
    <row r="413" spans="1:7" ht="12.75" customHeight="1">
      <c r="A413" s="18">
        <v>18</v>
      </c>
      <c r="B413" s="210" t="s">
        <v>226</v>
      </c>
      <c r="C413" s="175">
        <v>3985.6136129182687</v>
      </c>
      <c r="D413" s="150">
        <v>37.43668617016223</v>
      </c>
      <c r="E413" s="154">
        <f t="shared" si="16"/>
        <v>0.009392954211321821</v>
      </c>
      <c r="F413" s="148"/>
      <c r="G413" s="31"/>
    </row>
    <row r="414" spans="1:7" ht="12.75" customHeight="1">
      <c r="A414" s="18">
        <v>19</v>
      </c>
      <c r="B414" s="210" t="s">
        <v>227</v>
      </c>
      <c r="C414" s="175">
        <v>3371.3214871949</v>
      </c>
      <c r="D414" s="150">
        <v>27.46086354022779</v>
      </c>
      <c r="E414" s="154">
        <f t="shared" si="16"/>
        <v>0.008145430106422909</v>
      </c>
      <c r="F414" s="148"/>
      <c r="G414" s="31"/>
    </row>
    <row r="415" spans="1:7" ht="12.75" customHeight="1">
      <c r="A415" s="18">
        <v>20</v>
      </c>
      <c r="B415" s="210" t="s">
        <v>228</v>
      </c>
      <c r="C415" s="175">
        <v>3583.917538480157</v>
      </c>
      <c r="D415" s="150">
        <v>43.91836683777498</v>
      </c>
      <c r="E415" s="154">
        <f t="shared" si="16"/>
        <v>0.012254290553905875</v>
      </c>
      <c r="F415" s="148"/>
      <c r="G415" s="31" t="s">
        <v>12</v>
      </c>
    </row>
    <row r="416" spans="1:7" ht="12.75" customHeight="1">
      <c r="A416" s="18">
        <v>21</v>
      </c>
      <c r="B416" s="210" t="s">
        <v>229</v>
      </c>
      <c r="C416" s="175">
        <v>5338.133747527531</v>
      </c>
      <c r="D416" s="150">
        <v>133.73084715391698</v>
      </c>
      <c r="E416" s="154">
        <f t="shared" si="16"/>
        <v>0.025051985109188626</v>
      </c>
      <c r="F416" s="148"/>
      <c r="G416" s="31"/>
    </row>
    <row r="417" spans="1:7" ht="12.75" customHeight="1">
      <c r="A417" s="18">
        <v>22</v>
      </c>
      <c r="B417" s="210" t="s">
        <v>230</v>
      </c>
      <c r="C417" s="175">
        <v>3235.8019279290984</v>
      </c>
      <c r="D417" s="150">
        <v>46.64433373722861</v>
      </c>
      <c r="E417" s="154">
        <f t="shared" si="16"/>
        <v>0.01441507693491017</v>
      </c>
      <c r="F417" s="148"/>
      <c r="G417" s="31"/>
    </row>
    <row r="418" spans="1:7" ht="12.75" customHeight="1">
      <c r="A418" s="18">
        <v>23</v>
      </c>
      <c r="B418" s="210" t="s">
        <v>231</v>
      </c>
      <c r="C418" s="175">
        <v>4982.782464898781</v>
      </c>
      <c r="D418" s="150">
        <v>116.12216221830815</v>
      </c>
      <c r="E418" s="154">
        <f t="shared" si="16"/>
        <v>0.023304682280699773</v>
      </c>
      <c r="F418" s="148"/>
      <c r="G418" s="31"/>
    </row>
    <row r="419" spans="1:7" ht="12.75" customHeight="1">
      <c r="A419" s="18">
        <v>24</v>
      </c>
      <c r="B419" s="210" t="s">
        <v>232</v>
      </c>
      <c r="C419" s="175">
        <v>3749.307816373445</v>
      </c>
      <c r="D419" s="150">
        <v>79.23538186923676</v>
      </c>
      <c r="E419" s="154">
        <f t="shared" si="16"/>
        <v>0.021133336004905023</v>
      </c>
      <c r="F419" s="148"/>
      <c r="G419" s="31"/>
    </row>
    <row r="420" spans="1:7" ht="12.75" customHeight="1">
      <c r="A420" s="18">
        <v>25</v>
      </c>
      <c r="B420" s="210" t="s">
        <v>233</v>
      </c>
      <c r="C420" s="175">
        <v>2000.7542089322012</v>
      </c>
      <c r="D420" s="150">
        <v>13.522614039309673</v>
      </c>
      <c r="E420" s="154">
        <f t="shared" si="16"/>
        <v>0.006758758261729044</v>
      </c>
      <c r="F420" s="148"/>
      <c r="G420" s="31"/>
    </row>
    <row r="421" spans="1:7" ht="12.75" customHeight="1">
      <c r="A421" s="18">
        <v>26</v>
      </c>
      <c r="B421" s="210" t="s">
        <v>234</v>
      </c>
      <c r="C421" s="175">
        <v>2201.176851172135</v>
      </c>
      <c r="D421" s="150">
        <v>47.78322499320004</v>
      </c>
      <c r="E421" s="154">
        <f t="shared" si="16"/>
        <v>0.021708035393773695</v>
      </c>
      <c r="F421" s="148"/>
      <c r="G421" s="31"/>
    </row>
    <row r="422" spans="1:7" ht="12.75" customHeight="1">
      <c r="A422" s="18">
        <v>27</v>
      </c>
      <c r="B422" s="210" t="s">
        <v>235</v>
      </c>
      <c r="C422" s="175">
        <v>2917.537086653865</v>
      </c>
      <c r="D422" s="150">
        <v>100.95542536514299</v>
      </c>
      <c r="E422" s="154">
        <f t="shared" si="16"/>
        <v>0.03460296214466606</v>
      </c>
      <c r="F422" s="148"/>
      <c r="G422" s="31"/>
    </row>
    <row r="423" spans="1:7" ht="12.75" customHeight="1">
      <c r="A423" s="18">
        <v>28</v>
      </c>
      <c r="B423" s="210" t="s">
        <v>236</v>
      </c>
      <c r="C423" s="175">
        <v>1686.823400090255</v>
      </c>
      <c r="D423" s="150">
        <v>64.23593947036156</v>
      </c>
      <c r="E423" s="154">
        <f t="shared" si="16"/>
        <v>0.03808101041693194</v>
      </c>
      <c r="F423" s="148"/>
      <c r="G423" s="31"/>
    </row>
    <row r="424" spans="1:7" ht="12.75" customHeight="1">
      <c r="A424" s="18">
        <v>29</v>
      </c>
      <c r="B424" s="210" t="s">
        <v>237</v>
      </c>
      <c r="C424" s="175">
        <v>3366.4520333165797</v>
      </c>
      <c r="D424" s="150">
        <v>32.03702759567554</v>
      </c>
      <c r="E424" s="154">
        <f t="shared" si="16"/>
        <v>0.009516555494810697</v>
      </c>
      <c r="F424" s="148"/>
      <c r="G424" s="31"/>
    </row>
    <row r="425" spans="1:7" ht="12.75" customHeight="1">
      <c r="A425" s="18">
        <v>30</v>
      </c>
      <c r="B425" s="210" t="s">
        <v>238</v>
      </c>
      <c r="C425" s="175">
        <v>1565.1929977024856</v>
      </c>
      <c r="D425" s="150">
        <v>46.02555661054308</v>
      </c>
      <c r="E425" s="154">
        <f t="shared" si="16"/>
        <v>0.029405675005001325</v>
      </c>
      <c r="F425" s="148"/>
      <c r="G425" s="31"/>
    </row>
    <row r="426" spans="1:7" ht="12.75" customHeight="1">
      <c r="A426" s="18">
        <v>31</v>
      </c>
      <c r="B426" s="210" t="s">
        <v>239</v>
      </c>
      <c r="C426" s="175">
        <v>2327.8681014127455</v>
      </c>
      <c r="D426" s="150">
        <v>97.86329094025572</v>
      </c>
      <c r="E426" s="154">
        <f t="shared" si="16"/>
        <v>0.042039877981430336</v>
      </c>
      <c r="F426" s="148"/>
      <c r="G426" s="31" t="s">
        <v>12</v>
      </c>
    </row>
    <row r="427" spans="1:7" ht="12.75" customHeight="1">
      <c r="A427" s="18">
        <v>32</v>
      </c>
      <c r="B427" s="210" t="s">
        <v>240</v>
      </c>
      <c r="C427" s="175">
        <v>3430.8270017774075</v>
      </c>
      <c r="D427" s="150">
        <v>19.884552209891552</v>
      </c>
      <c r="E427" s="154">
        <f t="shared" si="16"/>
        <v>0.005795848114635325</v>
      </c>
      <c r="F427" s="148"/>
      <c r="G427" s="31" t="s">
        <v>12</v>
      </c>
    </row>
    <row r="428" spans="1:7" ht="12.75" customHeight="1">
      <c r="A428" s="18">
        <v>33</v>
      </c>
      <c r="B428" s="210" t="s">
        <v>241</v>
      </c>
      <c r="C428" s="175">
        <v>1764.8557550979117</v>
      </c>
      <c r="D428" s="150">
        <v>41.18891776162329</v>
      </c>
      <c r="E428" s="154">
        <f t="shared" si="16"/>
        <v>0.023338404650151245</v>
      </c>
      <c r="F428" s="148"/>
      <c r="G428" s="31"/>
    </row>
    <row r="429" spans="1:7" ht="12.75" customHeight="1">
      <c r="A429" s="34"/>
      <c r="B429" s="1" t="s">
        <v>27</v>
      </c>
      <c r="C429" s="176">
        <v>124444.88153330411</v>
      </c>
      <c r="D429" s="151">
        <v>1711.4129126418968</v>
      </c>
      <c r="E429" s="155">
        <f t="shared" si="16"/>
        <v>0.013752376888107576</v>
      </c>
      <c r="F429" s="42"/>
      <c r="G429" s="31"/>
    </row>
    <row r="430" ht="13.5" customHeight="1">
      <c r="A430" s="9" t="s">
        <v>40</v>
      </c>
    </row>
    <row r="431" spans="1:5" ht="13.5" customHeight="1">
      <c r="A431" s="9"/>
      <c r="E431" s="67" t="s">
        <v>41</v>
      </c>
    </row>
    <row r="432" spans="1:6" ht="29.25" customHeight="1">
      <c r="A432" s="49" t="s">
        <v>39</v>
      </c>
      <c r="B432" s="49" t="s">
        <v>158</v>
      </c>
      <c r="C432" s="49" t="s">
        <v>159</v>
      </c>
      <c r="D432" s="68" t="s">
        <v>42</v>
      </c>
      <c r="E432" s="49" t="s">
        <v>43</v>
      </c>
      <c r="F432" s="276"/>
    </row>
    <row r="433" spans="1:6" ht="15.75" customHeight="1">
      <c r="A433" s="69">
        <f>C473</f>
        <v>124444.88153330411</v>
      </c>
      <c r="B433" s="70">
        <f>D389</f>
        <v>2959.560169581373</v>
      </c>
      <c r="C433" s="69">
        <f>E473</f>
        <v>120504.90000000002</v>
      </c>
      <c r="D433" s="69">
        <f>B433+C433</f>
        <v>123464.46016958139</v>
      </c>
      <c r="E433" s="71">
        <f>D433/A433</f>
        <v>0.9921216417128387</v>
      </c>
      <c r="F433" s="56"/>
    </row>
    <row r="434" spans="1:8" ht="13.5" customHeight="1">
      <c r="A434" s="72" t="s">
        <v>160</v>
      </c>
      <c r="B434" s="73"/>
      <c r="C434" s="74"/>
      <c r="D434" s="74"/>
      <c r="E434" s="75"/>
      <c r="F434" s="76"/>
      <c r="G434" s="77"/>
      <c r="H434" s="10" t="s">
        <v>12</v>
      </c>
    </row>
    <row r="435" ht="13.5" customHeight="1"/>
    <row r="436" spans="1:8" ht="13.5" customHeight="1">
      <c r="A436" s="9" t="s">
        <v>161</v>
      </c>
      <c r="H436" s="10" t="s">
        <v>12</v>
      </c>
    </row>
    <row r="437" ht="13.5" customHeight="1">
      <c r="G437" s="67" t="s">
        <v>41</v>
      </c>
    </row>
    <row r="438" spans="1:7" ht="30" customHeight="1">
      <c r="A438" s="78" t="s">
        <v>20</v>
      </c>
      <c r="B438" s="78" t="s">
        <v>31</v>
      </c>
      <c r="C438" s="78" t="s">
        <v>39</v>
      </c>
      <c r="D438" s="79" t="s">
        <v>169</v>
      </c>
      <c r="E438" s="79" t="s">
        <v>44</v>
      </c>
      <c r="F438" s="78" t="s">
        <v>42</v>
      </c>
      <c r="G438" s="78" t="s">
        <v>43</v>
      </c>
    </row>
    <row r="439" spans="1:7" ht="14.25" customHeight="1">
      <c r="A439" s="78">
        <v>1</v>
      </c>
      <c r="B439" s="78">
        <v>2</v>
      </c>
      <c r="C439" s="78">
        <v>3</v>
      </c>
      <c r="D439" s="79">
        <v>4</v>
      </c>
      <c r="E439" s="79">
        <v>5</v>
      </c>
      <c r="F439" s="78">
        <v>6</v>
      </c>
      <c r="G439" s="30">
        <v>7</v>
      </c>
    </row>
    <row r="440" spans="1:7" ht="12.75" customHeight="1">
      <c r="A440" s="18">
        <v>1</v>
      </c>
      <c r="B440" s="210" t="s">
        <v>209</v>
      </c>
      <c r="C440" s="175">
        <v>9385.041181307764</v>
      </c>
      <c r="D440" s="175">
        <v>223.188869690517</v>
      </c>
      <c r="E440" s="150">
        <v>9161.323437431096</v>
      </c>
      <c r="F440" s="166">
        <f aca="true" t="shared" si="17" ref="F440:F473">D440+E440</f>
        <v>9384.512307121613</v>
      </c>
      <c r="G440" s="35">
        <f aca="true" t="shared" si="18" ref="G440:G473">F440/C440</f>
        <v>0.9999436471107656</v>
      </c>
    </row>
    <row r="441" spans="1:7" ht="12.75" customHeight="1">
      <c r="A441" s="18">
        <v>2</v>
      </c>
      <c r="B441" s="210" t="s">
        <v>210</v>
      </c>
      <c r="C441" s="175">
        <v>2573.924570870461</v>
      </c>
      <c r="D441" s="175">
        <v>61.21580728606969</v>
      </c>
      <c r="E441" s="150">
        <v>2512.7377227360143</v>
      </c>
      <c r="F441" s="166">
        <f t="shared" si="17"/>
        <v>2573.953530022084</v>
      </c>
      <c r="G441" s="35">
        <f t="shared" si="18"/>
        <v>1.0000112509713575</v>
      </c>
    </row>
    <row r="442" spans="1:7" ht="12.75" customHeight="1">
      <c r="A442" s="18">
        <v>3</v>
      </c>
      <c r="B442" s="210" t="s">
        <v>211</v>
      </c>
      <c r="C442" s="175">
        <v>5305.302653704983</v>
      </c>
      <c r="D442" s="175">
        <v>126.16191427654744</v>
      </c>
      <c r="E442" s="150">
        <v>4909.0781835074085</v>
      </c>
      <c r="F442" s="166">
        <f t="shared" si="17"/>
        <v>5035.240097783956</v>
      </c>
      <c r="G442" s="35">
        <f t="shared" si="18"/>
        <v>0.9490957305268104</v>
      </c>
    </row>
    <row r="443" spans="1:7" ht="12.75" customHeight="1">
      <c r="A443" s="18">
        <v>4</v>
      </c>
      <c r="B443" s="210" t="s">
        <v>212</v>
      </c>
      <c r="C443" s="175">
        <v>4458.6924326612725</v>
      </c>
      <c r="D443" s="175">
        <v>106.02824816445316</v>
      </c>
      <c r="E443" s="150">
        <v>4352.19173843651</v>
      </c>
      <c r="F443" s="166">
        <f t="shared" si="17"/>
        <v>4458.219986600963</v>
      </c>
      <c r="G443" s="35">
        <f t="shared" si="18"/>
        <v>0.9998940393248817</v>
      </c>
    </row>
    <row r="444" spans="1:7" ht="12.75" customHeight="1">
      <c r="A444" s="18">
        <v>5</v>
      </c>
      <c r="B444" s="210" t="s">
        <v>213</v>
      </c>
      <c r="C444" s="175">
        <v>10172.778728763114</v>
      </c>
      <c r="D444" s="175">
        <v>241.94909851462702</v>
      </c>
      <c r="E444" s="150">
        <v>9931.190004807435</v>
      </c>
      <c r="F444" s="166">
        <f t="shared" si="17"/>
        <v>10173.139103322063</v>
      </c>
      <c r="G444" s="35">
        <f t="shared" si="18"/>
        <v>1.000035425380671</v>
      </c>
    </row>
    <row r="445" spans="1:7" ht="12.75" customHeight="1">
      <c r="A445" s="18">
        <v>6</v>
      </c>
      <c r="B445" s="210" t="s">
        <v>214</v>
      </c>
      <c r="C445" s="175">
        <v>2785.7610809743865</v>
      </c>
      <c r="D445" s="175">
        <v>66.2483781468942</v>
      </c>
      <c r="E445" s="150">
        <v>2719.59018921209</v>
      </c>
      <c r="F445" s="166">
        <f t="shared" si="17"/>
        <v>2785.838567358984</v>
      </c>
      <c r="G445" s="35">
        <f t="shared" si="18"/>
        <v>1.0000278151579929</v>
      </c>
    </row>
    <row r="446" spans="1:7" ht="12.75" customHeight="1">
      <c r="A446" s="18">
        <v>7</v>
      </c>
      <c r="B446" s="210" t="s">
        <v>215</v>
      </c>
      <c r="C446" s="175">
        <v>1839.6316220764224</v>
      </c>
      <c r="D446" s="175">
        <v>43.762331638111014</v>
      </c>
      <c r="E446" s="150">
        <v>1761.5583123318622</v>
      </c>
      <c r="F446" s="166">
        <f t="shared" si="17"/>
        <v>1805.3206439699732</v>
      </c>
      <c r="G446" s="35">
        <f t="shared" si="18"/>
        <v>0.9813489952582344</v>
      </c>
    </row>
    <row r="447" spans="1:7" ht="12.75" customHeight="1">
      <c r="A447" s="18">
        <v>8</v>
      </c>
      <c r="B447" s="210" t="s">
        <v>216</v>
      </c>
      <c r="C447" s="175">
        <v>6174.06686640472</v>
      </c>
      <c r="D447" s="175">
        <v>146.81992504023577</v>
      </c>
      <c r="E447" s="150">
        <v>6025.284531447134</v>
      </c>
      <c r="F447" s="166">
        <f t="shared" si="17"/>
        <v>6172.10445648737</v>
      </c>
      <c r="G447" s="35">
        <f t="shared" si="18"/>
        <v>0.9996821527916991</v>
      </c>
    </row>
    <row r="448" spans="1:7" ht="12.75" customHeight="1">
      <c r="A448" s="18">
        <v>9</v>
      </c>
      <c r="B448" s="210" t="s">
        <v>217</v>
      </c>
      <c r="C448" s="175">
        <v>4571.659314206581</v>
      </c>
      <c r="D448" s="175">
        <v>108.7312106065992</v>
      </c>
      <c r="E448" s="150">
        <v>4462.626627958324</v>
      </c>
      <c r="F448" s="166">
        <f t="shared" si="17"/>
        <v>4571.357838564923</v>
      </c>
      <c r="G448" s="35">
        <f t="shared" si="18"/>
        <v>0.9999340555319333</v>
      </c>
    </row>
    <row r="449" spans="1:7" ht="12.75" customHeight="1">
      <c r="A449" s="18">
        <v>10</v>
      </c>
      <c r="B449" s="210" t="s">
        <v>218</v>
      </c>
      <c r="C449" s="175">
        <v>1107.4437402682363</v>
      </c>
      <c r="D449" s="175">
        <v>26.344663300321557</v>
      </c>
      <c r="E449" s="150">
        <v>1081.197856240743</v>
      </c>
      <c r="F449" s="166">
        <f t="shared" si="17"/>
        <v>1107.5425195410646</v>
      </c>
      <c r="G449" s="35">
        <f t="shared" si="18"/>
        <v>1.0000891957480427</v>
      </c>
    </row>
    <row r="450" spans="1:7" ht="12.75" customHeight="1">
      <c r="A450" s="18">
        <v>11</v>
      </c>
      <c r="B450" s="210" t="s">
        <v>219</v>
      </c>
      <c r="C450" s="175">
        <v>2753.8148320792743</v>
      </c>
      <c r="D450" s="175">
        <v>65.48239135446227</v>
      </c>
      <c r="E450" s="150">
        <v>2688.6341777594944</v>
      </c>
      <c r="F450" s="166">
        <f t="shared" si="17"/>
        <v>2754.1165691139568</v>
      </c>
      <c r="G450" s="35">
        <f t="shared" si="18"/>
        <v>1.0001095705605068</v>
      </c>
    </row>
    <row r="451" spans="1:7" ht="12.75" customHeight="1">
      <c r="A451" s="18">
        <v>12</v>
      </c>
      <c r="B451" s="210" t="s">
        <v>220</v>
      </c>
      <c r="C451" s="175">
        <v>5516.607409305662</v>
      </c>
      <c r="D451" s="175">
        <v>131.18442763934985</v>
      </c>
      <c r="E451" s="150">
        <v>5385.496737875592</v>
      </c>
      <c r="F451" s="166">
        <f t="shared" si="17"/>
        <v>5516.681165514941</v>
      </c>
      <c r="G451" s="35">
        <f t="shared" si="18"/>
        <v>1.000013369849222</v>
      </c>
    </row>
    <row r="452" spans="1:7" ht="12.75" customHeight="1">
      <c r="A452" s="18">
        <v>13</v>
      </c>
      <c r="B452" s="210" t="s">
        <v>221</v>
      </c>
      <c r="C452" s="175">
        <v>8415.195474686298</v>
      </c>
      <c r="D452" s="175">
        <v>200.1718516225353</v>
      </c>
      <c r="E452" s="150">
        <v>8215.08691403828</v>
      </c>
      <c r="F452" s="166">
        <f t="shared" si="17"/>
        <v>8415.258765660816</v>
      </c>
      <c r="G452" s="35">
        <f t="shared" si="18"/>
        <v>1.0000075210343846</v>
      </c>
    </row>
    <row r="453" spans="1:7" ht="12.75" customHeight="1">
      <c r="A453" s="18">
        <v>14</v>
      </c>
      <c r="B453" s="210" t="s">
        <v>222</v>
      </c>
      <c r="C453" s="175">
        <v>2176.475943150038</v>
      </c>
      <c r="D453" s="175">
        <v>51.76122108437003</v>
      </c>
      <c r="E453" s="150">
        <v>2073.3591349804283</v>
      </c>
      <c r="F453" s="166">
        <f t="shared" si="17"/>
        <v>2125.120356064798</v>
      </c>
      <c r="G453" s="35">
        <f t="shared" si="18"/>
        <v>0.9764042477717846</v>
      </c>
    </row>
    <row r="454" spans="1:7" ht="12.75" customHeight="1">
      <c r="A454" s="18">
        <v>15</v>
      </c>
      <c r="B454" s="210" t="s">
        <v>223</v>
      </c>
      <c r="C454" s="175">
        <v>1523.4101240400926</v>
      </c>
      <c r="D454" s="175">
        <v>36.224933660638</v>
      </c>
      <c r="E454" s="150">
        <v>1536.9647593801637</v>
      </c>
      <c r="F454" s="166">
        <f t="shared" si="17"/>
        <v>1573.1896930408018</v>
      </c>
      <c r="G454" s="35">
        <f t="shared" si="18"/>
        <v>1.032676406842232</v>
      </c>
    </row>
    <row r="455" spans="1:7" ht="12.75" customHeight="1">
      <c r="A455" s="18">
        <v>16</v>
      </c>
      <c r="B455" s="210" t="s">
        <v>224</v>
      </c>
      <c r="C455" s="175">
        <v>893.4770015593963</v>
      </c>
      <c r="D455" s="175">
        <v>21.240146398066255</v>
      </c>
      <c r="E455" s="150">
        <v>872.3006915190924</v>
      </c>
      <c r="F455" s="166">
        <f t="shared" si="17"/>
        <v>893.5408379171587</v>
      </c>
      <c r="G455" s="35">
        <f t="shared" si="18"/>
        <v>1.0000714471191212</v>
      </c>
    </row>
    <row r="456" spans="1:7" ht="12.75" customHeight="1">
      <c r="A456" s="18">
        <v>17</v>
      </c>
      <c r="B456" s="210" t="s">
        <v>225</v>
      </c>
      <c r="C456" s="175">
        <v>5283.232525767629</v>
      </c>
      <c r="D456" s="175">
        <v>125.62445985105796</v>
      </c>
      <c r="E456" s="150">
        <v>5157.4622495186895</v>
      </c>
      <c r="F456" s="166">
        <f t="shared" si="17"/>
        <v>5283.086709369747</v>
      </c>
      <c r="G456" s="35">
        <f t="shared" si="18"/>
        <v>0.9999724001551756</v>
      </c>
    </row>
    <row r="457" spans="1:7" ht="12.75" customHeight="1">
      <c r="A457" s="18">
        <v>18</v>
      </c>
      <c r="B457" s="210" t="s">
        <v>226</v>
      </c>
      <c r="C457" s="175">
        <v>3985.6136129182687</v>
      </c>
      <c r="D457" s="175">
        <v>94.77955016310582</v>
      </c>
      <c r="E457" s="150">
        <v>3891.160530723193</v>
      </c>
      <c r="F457" s="166">
        <f t="shared" si="17"/>
        <v>3985.940080886299</v>
      </c>
      <c r="G457" s="35">
        <f t="shared" si="18"/>
        <v>1.0000819115949855</v>
      </c>
    </row>
    <row r="458" spans="1:7" ht="12.75" customHeight="1">
      <c r="A458" s="18">
        <v>19</v>
      </c>
      <c r="B458" s="210" t="s">
        <v>227</v>
      </c>
      <c r="C458" s="175">
        <v>3371.3214871949</v>
      </c>
      <c r="D458" s="175">
        <v>80.17902523675244</v>
      </c>
      <c r="E458" s="150">
        <v>3198.912096973462</v>
      </c>
      <c r="F458" s="166">
        <f t="shared" si="17"/>
        <v>3279.0911222102145</v>
      </c>
      <c r="G458" s="35">
        <f t="shared" si="18"/>
        <v>0.9726426668785523</v>
      </c>
    </row>
    <row r="459" spans="1:7" ht="12.75" customHeight="1">
      <c r="A459" s="18">
        <v>20</v>
      </c>
      <c r="B459" s="210" t="s">
        <v>228</v>
      </c>
      <c r="C459" s="175">
        <v>3583.917538480157</v>
      </c>
      <c r="D459" s="175">
        <v>85.24349566791706</v>
      </c>
      <c r="E459" s="150">
        <v>3498.8183894299364</v>
      </c>
      <c r="F459" s="166">
        <f t="shared" si="17"/>
        <v>3584.0618850978535</v>
      </c>
      <c r="G459" s="35">
        <f t="shared" si="18"/>
        <v>1.0000402762106402</v>
      </c>
    </row>
    <row r="460" spans="1:7" ht="12.75" customHeight="1">
      <c r="A460" s="18">
        <v>21</v>
      </c>
      <c r="B460" s="210" t="s">
        <v>229</v>
      </c>
      <c r="C460" s="175">
        <v>5338.133747527531</v>
      </c>
      <c r="D460" s="175">
        <v>126.94879122116652</v>
      </c>
      <c r="E460" s="150">
        <v>4645.849259629722</v>
      </c>
      <c r="F460" s="166">
        <f t="shared" si="17"/>
        <v>4772.798050850888</v>
      </c>
      <c r="G460" s="35">
        <f t="shared" si="18"/>
        <v>0.8940948797061351</v>
      </c>
    </row>
    <row r="461" spans="1:7" ht="12.75" customHeight="1">
      <c r="A461" s="18">
        <v>22</v>
      </c>
      <c r="B461" s="210" t="s">
        <v>230</v>
      </c>
      <c r="C461" s="175">
        <v>3235.8019279290984</v>
      </c>
      <c r="D461" s="175">
        <v>76.95230307342851</v>
      </c>
      <c r="E461" s="150">
        <v>3158.899995473452</v>
      </c>
      <c r="F461" s="166">
        <f t="shared" si="17"/>
        <v>3235.8522985468803</v>
      </c>
      <c r="G461" s="35">
        <f t="shared" si="18"/>
        <v>1.0000155666567063</v>
      </c>
    </row>
    <row r="462" spans="1:7" ht="12.75" customHeight="1">
      <c r="A462" s="18">
        <v>23</v>
      </c>
      <c r="B462" s="210" t="s">
        <v>231</v>
      </c>
      <c r="C462" s="175">
        <v>4982.782464898781</v>
      </c>
      <c r="D462" s="175">
        <v>118.4838232583833</v>
      </c>
      <c r="E462" s="150">
        <v>4864.953622993281</v>
      </c>
      <c r="F462" s="166">
        <f t="shared" si="17"/>
        <v>4983.437446251664</v>
      </c>
      <c r="G462" s="35">
        <f t="shared" si="18"/>
        <v>1.0001314489158413</v>
      </c>
    </row>
    <row r="463" spans="1:7" ht="12.75" customHeight="1">
      <c r="A463" s="18">
        <v>24</v>
      </c>
      <c r="B463" s="210" t="s">
        <v>232</v>
      </c>
      <c r="C463" s="175">
        <v>3749.307816373445</v>
      </c>
      <c r="D463" s="175">
        <v>89.16912200507011</v>
      </c>
      <c r="E463" s="150">
        <v>3660.016548425146</v>
      </c>
      <c r="F463" s="166">
        <f t="shared" si="17"/>
        <v>3749.1856704302163</v>
      </c>
      <c r="G463" s="35">
        <f t="shared" si="18"/>
        <v>0.9999674217351013</v>
      </c>
    </row>
    <row r="464" spans="1:7" ht="12.75" customHeight="1">
      <c r="A464" s="18">
        <v>25</v>
      </c>
      <c r="B464" s="210" t="s">
        <v>233</v>
      </c>
      <c r="C464" s="175">
        <v>2000.7542089322012</v>
      </c>
      <c r="D464" s="175">
        <v>47.57421569755905</v>
      </c>
      <c r="E464" s="150">
        <v>1953.1842596515912</v>
      </c>
      <c r="F464" s="166">
        <f t="shared" si="17"/>
        <v>2000.7584753491503</v>
      </c>
      <c r="G464" s="35">
        <f t="shared" si="18"/>
        <v>1.0000021324043353</v>
      </c>
    </row>
    <row r="465" spans="1:7" ht="12.75" customHeight="1">
      <c r="A465" s="18">
        <v>26</v>
      </c>
      <c r="B465" s="210" t="s">
        <v>234</v>
      </c>
      <c r="C465" s="175">
        <v>2201.176851172135</v>
      </c>
      <c r="D465" s="175">
        <v>52.35115133979826</v>
      </c>
      <c r="E465" s="150">
        <v>2148.8277145622105</v>
      </c>
      <c r="F465" s="166">
        <f t="shared" si="17"/>
        <v>2201.178865902009</v>
      </c>
      <c r="G465" s="35">
        <f t="shared" si="18"/>
        <v>1.0000009152966847</v>
      </c>
    </row>
    <row r="466" spans="1:7" ht="12.75" customHeight="1">
      <c r="A466" s="18">
        <v>27</v>
      </c>
      <c r="B466" s="210" t="s">
        <v>235</v>
      </c>
      <c r="C466" s="175">
        <v>2917.537086653865</v>
      </c>
      <c r="D466" s="175">
        <v>69.39157346048735</v>
      </c>
      <c r="E466" s="150">
        <v>2848.3803497658078</v>
      </c>
      <c r="F466" s="166">
        <f t="shared" si="17"/>
        <v>2917.7719232262953</v>
      </c>
      <c r="G466" s="35">
        <f t="shared" si="18"/>
        <v>1.000080491375244</v>
      </c>
    </row>
    <row r="467" spans="1:7" ht="12.75" customHeight="1">
      <c r="A467" s="18">
        <v>28</v>
      </c>
      <c r="B467" s="210" t="s">
        <v>236</v>
      </c>
      <c r="C467" s="175">
        <v>1686.823400090255</v>
      </c>
      <c r="D467" s="175">
        <v>40.11675927370002</v>
      </c>
      <c r="E467" s="150">
        <v>1646.6301370250465</v>
      </c>
      <c r="F467" s="166">
        <f t="shared" si="17"/>
        <v>1686.7468962987464</v>
      </c>
      <c r="G467" s="35">
        <f t="shared" si="18"/>
        <v>0.9999546462353411</v>
      </c>
    </row>
    <row r="468" spans="1:7" ht="12.75" customHeight="1">
      <c r="A468" s="18">
        <v>29</v>
      </c>
      <c r="B468" s="210" t="s">
        <v>237</v>
      </c>
      <c r="C468" s="175">
        <v>3366.4520333165797</v>
      </c>
      <c r="D468" s="175">
        <v>80.07892993882442</v>
      </c>
      <c r="E468" s="150">
        <v>3286.2451994480443</v>
      </c>
      <c r="F468" s="166">
        <f t="shared" si="17"/>
        <v>3366.3241293868687</v>
      </c>
      <c r="G468" s="35">
        <f t="shared" si="18"/>
        <v>0.9999620063115573</v>
      </c>
    </row>
    <row r="469" spans="1:7" ht="12.75" customHeight="1">
      <c r="A469" s="18">
        <v>30</v>
      </c>
      <c r="B469" s="210" t="s">
        <v>238</v>
      </c>
      <c r="C469" s="175">
        <v>1565.1929977024856</v>
      </c>
      <c r="D469" s="175">
        <v>37.22617976302469</v>
      </c>
      <c r="E469" s="150">
        <v>1527.7226684415502</v>
      </c>
      <c r="F469" s="166">
        <f t="shared" si="17"/>
        <v>1564.948848204575</v>
      </c>
      <c r="G469" s="35">
        <f t="shared" si="18"/>
        <v>0.9998440131675332</v>
      </c>
    </row>
    <row r="470" spans="1:7" ht="12.75" customHeight="1">
      <c r="A470" s="18">
        <v>31</v>
      </c>
      <c r="B470" s="210" t="s">
        <v>239</v>
      </c>
      <c r="C470" s="175">
        <v>2327.8681014127455</v>
      </c>
      <c r="D470" s="175">
        <v>55.352318635230475</v>
      </c>
      <c r="E470" s="150">
        <v>2272.40601083345</v>
      </c>
      <c r="F470" s="166">
        <f t="shared" si="17"/>
        <v>2327.7583294686806</v>
      </c>
      <c r="G470" s="35">
        <f t="shared" si="18"/>
        <v>0.9999528444313497</v>
      </c>
    </row>
    <row r="471" spans="1:7" ht="12.75" customHeight="1">
      <c r="A471" s="18">
        <v>32</v>
      </c>
      <c r="B471" s="210" t="s">
        <v>240</v>
      </c>
      <c r="C471" s="175">
        <v>3430.8270017774075</v>
      </c>
      <c r="D471" s="175">
        <v>81.59593238724469</v>
      </c>
      <c r="E471" s="150">
        <v>3349.1269718846324</v>
      </c>
      <c r="F471" s="166">
        <f t="shared" si="17"/>
        <v>3430.7229042718773</v>
      </c>
      <c r="G471" s="35">
        <f t="shared" si="18"/>
        <v>0.9999696581886885</v>
      </c>
    </row>
    <row r="472" spans="1:7" ht="12.75" customHeight="1">
      <c r="A472" s="18">
        <v>33</v>
      </c>
      <c r="B472" s="210" t="s">
        <v>241</v>
      </c>
      <c r="C472" s="175">
        <v>1764.8557550979117</v>
      </c>
      <c r="D472" s="175">
        <v>41.97712018482473</v>
      </c>
      <c r="E472" s="150">
        <v>1707.6829755591134</v>
      </c>
      <c r="F472" s="166">
        <f t="shared" si="17"/>
        <v>1749.6600957439382</v>
      </c>
      <c r="G472" s="35">
        <f t="shared" si="18"/>
        <v>0.9913898576072975</v>
      </c>
    </row>
    <row r="473" spans="1:7" ht="12.75" customHeight="1">
      <c r="A473" s="18"/>
      <c r="B473" s="1" t="s">
        <v>27</v>
      </c>
      <c r="C473" s="176">
        <v>124444.88153330411</v>
      </c>
      <c r="D473" s="176">
        <v>2959.560169581373</v>
      </c>
      <c r="E473" s="151">
        <v>120504.90000000002</v>
      </c>
      <c r="F473" s="174">
        <f t="shared" si="17"/>
        <v>123464.46016958139</v>
      </c>
      <c r="G473" s="39">
        <f t="shared" si="18"/>
        <v>0.9921216417128387</v>
      </c>
    </row>
    <row r="474" ht="5.25" customHeight="1">
      <c r="A474" s="80"/>
    </row>
    <row r="475" spans="1:8" ht="14.25">
      <c r="A475" s="9" t="s">
        <v>45</v>
      </c>
      <c r="H475" s="31"/>
    </row>
    <row r="476" spans="1:7" ht="6.75" customHeight="1">
      <c r="A476" s="9"/>
      <c r="G476" s="10" t="s">
        <v>12</v>
      </c>
    </row>
    <row r="477" spans="1:5" ht="14.25">
      <c r="A477" s="30" t="s">
        <v>39</v>
      </c>
      <c r="B477" s="30" t="s">
        <v>46</v>
      </c>
      <c r="C477" s="30" t="s">
        <v>47</v>
      </c>
      <c r="D477" s="30" t="s">
        <v>48</v>
      </c>
      <c r="E477" s="30" t="s">
        <v>49</v>
      </c>
    </row>
    <row r="478" spans="1:8" ht="18.75" customHeight="1">
      <c r="A478" s="53">
        <f>C473</f>
        <v>124444.88153330411</v>
      </c>
      <c r="B478" s="53">
        <f>F473</f>
        <v>123464.46016958139</v>
      </c>
      <c r="C478" s="39">
        <f>B478/A478</f>
        <v>0.9921216417128387</v>
      </c>
      <c r="D478" s="53">
        <f>D517</f>
        <v>119902.84479595623</v>
      </c>
      <c r="E478" s="39">
        <f>D478/A478</f>
        <v>0.9635016186974927</v>
      </c>
      <c r="H478" s="10" t="s">
        <v>12</v>
      </c>
    </row>
    <row r="479" spans="1:7" ht="7.5" customHeight="1">
      <c r="A479" s="9"/>
      <c r="G479" s="10" t="s">
        <v>12</v>
      </c>
    </row>
    <row r="480" ht="14.25">
      <c r="A480" s="9" t="s">
        <v>170</v>
      </c>
    </row>
    <row r="481" ht="6.75" customHeight="1">
      <c r="A481" s="9"/>
    </row>
    <row r="482" spans="1:5" ht="14.25">
      <c r="A482" s="49" t="s">
        <v>20</v>
      </c>
      <c r="B482" s="49" t="s">
        <v>31</v>
      </c>
      <c r="C482" s="78" t="s">
        <v>39</v>
      </c>
      <c r="D482" s="49" t="s">
        <v>48</v>
      </c>
      <c r="E482" s="17" t="s">
        <v>49</v>
      </c>
    </row>
    <row r="483" spans="1:5" ht="14.25">
      <c r="A483" s="81">
        <v>1</v>
      </c>
      <c r="B483" s="81">
        <v>2</v>
      </c>
      <c r="C483" s="82">
        <v>3</v>
      </c>
      <c r="D483" s="81">
        <v>4</v>
      </c>
      <c r="E483" s="83">
        <v>5</v>
      </c>
    </row>
    <row r="484" spans="1:7" ht="12.75" customHeight="1">
      <c r="A484" s="18">
        <v>1</v>
      </c>
      <c r="B484" s="210" t="s">
        <v>209</v>
      </c>
      <c r="C484" s="175">
        <v>9385.041181307764</v>
      </c>
      <c r="D484" s="150">
        <v>9174.662641835934</v>
      </c>
      <c r="E484" s="153">
        <f aca="true" t="shared" si="19" ref="E484:E517">D484/C484</f>
        <v>0.9775836317169452</v>
      </c>
      <c r="F484" s="148"/>
      <c r="G484" s="31"/>
    </row>
    <row r="485" spans="1:7" ht="12.75" customHeight="1">
      <c r="A485" s="18">
        <v>2</v>
      </c>
      <c r="B485" s="210" t="s">
        <v>210</v>
      </c>
      <c r="C485" s="175">
        <v>2573.924570870461</v>
      </c>
      <c r="D485" s="150">
        <v>2524.2981748136403</v>
      </c>
      <c r="E485" s="153">
        <f t="shared" si="19"/>
        <v>0.9807195608533167</v>
      </c>
      <c r="F485" s="148"/>
      <c r="G485" s="31" t="s">
        <v>12</v>
      </c>
    </row>
    <row r="486" spans="1:7" ht="12.75" customHeight="1">
      <c r="A486" s="18">
        <v>3</v>
      </c>
      <c r="B486" s="210" t="s">
        <v>211</v>
      </c>
      <c r="C486" s="175">
        <v>5305.302653704983</v>
      </c>
      <c r="D486" s="150">
        <v>4927.478032612837</v>
      </c>
      <c r="E486" s="153">
        <f t="shared" si="19"/>
        <v>0.9287835877132683</v>
      </c>
      <c r="F486" s="148"/>
      <c r="G486" s="31"/>
    </row>
    <row r="487" spans="1:7" ht="12.75" customHeight="1">
      <c r="A487" s="18">
        <v>4</v>
      </c>
      <c r="B487" s="210" t="s">
        <v>212</v>
      </c>
      <c r="C487" s="175">
        <v>4458.6924326612725</v>
      </c>
      <c r="D487" s="150">
        <v>4339.7458692182545</v>
      </c>
      <c r="E487" s="153">
        <f t="shared" si="19"/>
        <v>0.9733225457374681</v>
      </c>
      <c r="F487" s="148"/>
      <c r="G487" s="31"/>
    </row>
    <row r="488" spans="1:7" ht="12.75" customHeight="1">
      <c r="A488" s="18">
        <v>5</v>
      </c>
      <c r="B488" s="210" t="s">
        <v>213</v>
      </c>
      <c r="C488" s="175">
        <v>10172.778728763114</v>
      </c>
      <c r="D488" s="150">
        <v>9930.585002403719</v>
      </c>
      <c r="E488" s="153">
        <f t="shared" si="19"/>
        <v>0.9761919793188264</v>
      </c>
      <c r="F488" s="148"/>
      <c r="G488" s="31"/>
    </row>
    <row r="489" spans="1:7" ht="12.75" customHeight="1">
      <c r="A489" s="18">
        <v>6</v>
      </c>
      <c r="B489" s="210" t="s">
        <v>214</v>
      </c>
      <c r="C489" s="175">
        <v>2785.7610809743865</v>
      </c>
      <c r="D489" s="150">
        <v>2722.9851575630573</v>
      </c>
      <c r="E489" s="153">
        <f t="shared" si="19"/>
        <v>0.9774654316767999</v>
      </c>
      <c r="F489" s="148"/>
      <c r="G489" s="31"/>
    </row>
    <row r="490" spans="1:7" ht="12.75" customHeight="1">
      <c r="A490" s="18">
        <v>7</v>
      </c>
      <c r="B490" s="210" t="s">
        <v>215</v>
      </c>
      <c r="C490" s="175">
        <v>1839.6316220764224</v>
      </c>
      <c r="D490" s="150">
        <v>1739.1320183584114</v>
      </c>
      <c r="E490" s="153">
        <f t="shared" si="19"/>
        <v>0.9453697128751377</v>
      </c>
      <c r="F490" s="148"/>
      <c r="G490" s="31"/>
    </row>
    <row r="491" spans="1:7" ht="12.75" customHeight="1">
      <c r="A491" s="18">
        <v>8</v>
      </c>
      <c r="B491" s="210" t="s">
        <v>216</v>
      </c>
      <c r="C491" s="175">
        <v>6174.06686640472</v>
      </c>
      <c r="D491" s="150">
        <v>6033.955265723567</v>
      </c>
      <c r="E491" s="153">
        <f t="shared" si="19"/>
        <v>0.9773064329051003</v>
      </c>
      <c r="F491" s="148"/>
      <c r="G491" s="31"/>
    </row>
    <row r="492" spans="1:7" ht="12.75" customHeight="1">
      <c r="A492" s="18">
        <v>9</v>
      </c>
      <c r="B492" s="210" t="s">
        <v>217</v>
      </c>
      <c r="C492" s="175">
        <v>4571.659314206581</v>
      </c>
      <c r="D492" s="150">
        <v>4376.639621552581</v>
      </c>
      <c r="E492" s="153">
        <f t="shared" si="19"/>
        <v>0.9573415954141705</v>
      </c>
      <c r="F492" s="148"/>
      <c r="G492" s="31"/>
    </row>
    <row r="493" spans="1:7" ht="12.75" customHeight="1">
      <c r="A493" s="18">
        <v>10</v>
      </c>
      <c r="B493" s="210" t="s">
        <v>218</v>
      </c>
      <c r="C493" s="175">
        <v>1107.4437402682363</v>
      </c>
      <c r="D493" s="150">
        <v>1087.2174666388046</v>
      </c>
      <c r="E493" s="153">
        <f t="shared" si="19"/>
        <v>0.9817360711935283</v>
      </c>
      <c r="F493" s="148"/>
      <c r="G493" s="31"/>
    </row>
    <row r="494" spans="1:7" ht="12.75" customHeight="1">
      <c r="A494" s="18">
        <v>11</v>
      </c>
      <c r="B494" s="210" t="s">
        <v>219</v>
      </c>
      <c r="C494" s="175">
        <v>2753.8148320792743</v>
      </c>
      <c r="D494" s="150">
        <v>2643.4403740701596</v>
      </c>
      <c r="E494" s="153">
        <f t="shared" si="19"/>
        <v>0.959919433680377</v>
      </c>
      <c r="F494" s="148"/>
      <c r="G494" s="31"/>
    </row>
    <row r="495" spans="1:7" ht="12.75" customHeight="1">
      <c r="A495" s="18">
        <v>12</v>
      </c>
      <c r="B495" s="210" t="s">
        <v>220</v>
      </c>
      <c r="C495" s="175">
        <v>5516.607409305662</v>
      </c>
      <c r="D495" s="150">
        <v>5344.62243927685</v>
      </c>
      <c r="E495" s="153">
        <f t="shared" si="19"/>
        <v>0.9688241418559711</v>
      </c>
      <c r="F495" s="148"/>
      <c r="G495" s="31"/>
    </row>
    <row r="496" spans="1:7" ht="12.75" customHeight="1">
      <c r="A496" s="18">
        <v>13</v>
      </c>
      <c r="B496" s="210" t="s">
        <v>221</v>
      </c>
      <c r="C496" s="175">
        <v>8415.195474686298</v>
      </c>
      <c r="D496" s="150">
        <v>8218.090067225896</v>
      </c>
      <c r="E496" s="153">
        <f t="shared" si="19"/>
        <v>0.9765774415991508</v>
      </c>
      <c r="F496" s="148"/>
      <c r="G496" s="31"/>
    </row>
    <row r="497" spans="1:7" ht="12.75" customHeight="1">
      <c r="A497" s="18">
        <v>14</v>
      </c>
      <c r="B497" s="210" t="s">
        <v>222</v>
      </c>
      <c r="C497" s="175">
        <v>2176.475943150038</v>
      </c>
      <c r="D497" s="150">
        <v>2074.507567490214</v>
      </c>
      <c r="E497" s="153">
        <f t="shared" si="19"/>
        <v>0.9531497805060763</v>
      </c>
      <c r="F497" s="148"/>
      <c r="G497" s="31"/>
    </row>
    <row r="498" spans="1:7" ht="12.75" customHeight="1">
      <c r="A498" s="18">
        <v>15</v>
      </c>
      <c r="B498" s="210" t="s">
        <v>223</v>
      </c>
      <c r="C498" s="175">
        <v>1523.4101240400926</v>
      </c>
      <c r="D498" s="150">
        <v>1510.2629799436181</v>
      </c>
      <c r="E498" s="153">
        <f t="shared" si="19"/>
        <v>0.9913699246913181</v>
      </c>
      <c r="F498" s="148"/>
      <c r="G498" s="31"/>
    </row>
    <row r="499" spans="1:7" ht="12.75" customHeight="1">
      <c r="A499" s="18">
        <v>16</v>
      </c>
      <c r="B499" s="210" t="s">
        <v>224</v>
      </c>
      <c r="C499" s="175">
        <v>893.4770015593963</v>
      </c>
      <c r="D499" s="150">
        <v>836.7105073808855</v>
      </c>
      <c r="E499" s="153">
        <f t="shared" si="19"/>
        <v>0.9364656347287781</v>
      </c>
      <c r="F499" s="148"/>
      <c r="G499" s="31"/>
    </row>
    <row r="500" spans="1:11" ht="12.75" customHeight="1">
      <c r="A500" s="18">
        <v>17</v>
      </c>
      <c r="B500" s="210" t="s">
        <v>225</v>
      </c>
      <c r="C500" s="175">
        <v>5283.232525767629</v>
      </c>
      <c r="D500" s="150">
        <v>5077.513124759345</v>
      </c>
      <c r="E500" s="153">
        <f t="shared" si="19"/>
        <v>0.9610618309898458</v>
      </c>
      <c r="F500" s="148"/>
      <c r="G500" s="31"/>
      <c r="K500" s="10" t="s">
        <v>12</v>
      </c>
    </row>
    <row r="501" spans="1:7" ht="12.75" customHeight="1">
      <c r="A501" s="18">
        <v>18</v>
      </c>
      <c r="B501" s="210" t="s">
        <v>226</v>
      </c>
      <c r="C501" s="175">
        <v>3985.6136129182687</v>
      </c>
      <c r="D501" s="150">
        <v>3915.961316217</v>
      </c>
      <c r="E501" s="153">
        <f t="shared" si="19"/>
        <v>0.9825240719583278</v>
      </c>
      <c r="F501" s="148"/>
      <c r="G501" s="31"/>
    </row>
    <row r="502" spans="1:7" ht="12.75" customHeight="1">
      <c r="A502" s="18">
        <v>19</v>
      </c>
      <c r="B502" s="210" t="s">
        <v>227</v>
      </c>
      <c r="C502" s="175">
        <v>3371.3214871949</v>
      </c>
      <c r="D502" s="150">
        <v>3228.313048486731</v>
      </c>
      <c r="E502" s="153">
        <f t="shared" si="19"/>
        <v>0.9575808954288846</v>
      </c>
      <c r="F502" s="148"/>
      <c r="G502" s="31"/>
    </row>
    <row r="503" spans="1:7" ht="12.75" customHeight="1">
      <c r="A503" s="18">
        <v>20</v>
      </c>
      <c r="B503" s="210" t="s">
        <v>228</v>
      </c>
      <c r="C503" s="175">
        <v>3583.917538480157</v>
      </c>
      <c r="D503" s="150">
        <v>3516.4122651815355</v>
      </c>
      <c r="E503" s="153">
        <f t="shared" si="19"/>
        <v>0.9811643899242033</v>
      </c>
      <c r="F503" s="148"/>
      <c r="G503" s="31"/>
    </row>
    <row r="504" spans="1:7" ht="12.75" customHeight="1">
      <c r="A504" s="18">
        <v>21</v>
      </c>
      <c r="B504" s="210" t="s">
        <v>229</v>
      </c>
      <c r="C504" s="175">
        <v>5338.133747527531</v>
      </c>
      <c r="D504" s="150">
        <v>4547.78591180749</v>
      </c>
      <c r="E504" s="153">
        <f t="shared" si="19"/>
        <v>0.8519430435615992</v>
      </c>
      <c r="F504" s="148"/>
      <c r="G504" s="31"/>
    </row>
    <row r="505" spans="1:7" ht="12.75" customHeight="1">
      <c r="A505" s="18">
        <v>22</v>
      </c>
      <c r="B505" s="210" t="s">
        <v>230</v>
      </c>
      <c r="C505" s="175">
        <v>3235.8019279290984</v>
      </c>
      <c r="D505" s="150">
        <v>3156.384967924962</v>
      </c>
      <c r="E505" s="153">
        <f t="shared" si="19"/>
        <v>0.9754567919257768</v>
      </c>
      <c r="F505" s="148"/>
      <c r="G505" s="31"/>
    </row>
    <row r="506" spans="1:7" ht="12.75" customHeight="1">
      <c r="A506" s="18">
        <v>23</v>
      </c>
      <c r="B506" s="210" t="s">
        <v>231</v>
      </c>
      <c r="C506" s="175">
        <v>4982.782464898781</v>
      </c>
      <c r="D506" s="150">
        <v>4807.449989824196</v>
      </c>
      <c r="E506" s="153">
        <f t="shared" si="19"/>
        <v>0.964812336017132</v>
      </c>
      <c r="F506" s="148"/>
      <c r="G506" s="31"/>
    </row>
    <row r="507" spans="1:7" ht="12.75" customHeight="1">
      <c r="A507" s="18">
        <v>24</v>
      </c>
      <c r="B507" s="210" t="s">
        <v>232</v>
      </c>
      <c r="C507" s="175">
        <v>3749.307816373445</v>
      </c>
      <c r="D507" s="150">
        <v>3616.387785660202</v>
      </c>
      <c r="E507" s="153">
        <f t="shared" si="19"/>
        <v>0.9645481146859233</v>
      </c>
      <c r="F507" s="148"/>
      <c r="G507" s="31"/>
    </row>
    <row r="508" spans="1:7" ht="12.75" customHeight="1">
      <c r="A508" s="18">
        <v>25</v>
      </c>
      <c r="B508" s="210" t="s">
        <v>233</v>
      </c>
      <c r="C508" s="175">
        <v>2000.7542089322012</v>
      </c>
      <c r="D508" s="150">
        <v>1968.7042152439349</v>
      </c>
      <c r="E508" s="153">
        <f t="shared" si="19"/>
        <v>0.9839810439757258</v>
      </c>
      <c r="F508" s="148"/>
      <c r="G508" s="31"/>
    </row>
    <row r="509" spans="1:7" ht="12.75" customHeight="1">
      <c r="A509" s="18">
        <v>26</v>
      </c>
      <c r="B509" s="210" t="s">
        <v>234</v>
      </c>
      <c r="C509" s="175">
        <v>2201.176851172135</v>
      </c>
      <c r="D509" s="150">
        <v>2144.5554699298673</v>
      </c>
      <c r="E509" s="153">
        <f t="shared" si="19"/>
        <v>0.9742767687148279</v>
      </c>
      <c r="F509" s="148"/>
      <c r="G509" s="31"/>
    </row>
    <row r="510" spans="1:7" ht="12.75" customHeight="1">
      <c r="A510" s="18">
        <v>27</v>
      </c>
      <c r="B510" s="210" t="s">
        <v>235</v>
      </c>
      <c r="C510" s="175">
        <v>2917.537086653865</v>
      </c>
      <c r="D510" s="150">
        <v>2787.824606469743</v>
      </c>
      <c r="E510" s="153">
        <f t="shared" si="19"/>
        <v>0.9555404177114025</v>
      </c>
      <c r="F510" s="148"/>
      <c r="G510" s="31"/>
    </row>
    <row r="511" spans="1:7" ht="12.75" customHeight="1">
      <c r="A511" s="18">
        <v>28</v>
      </c>
      <c r="B511" s="210" t="s">
        <v>236</v>
      </c>
      <c r="C511" s="175">
        <v>1686.823400090255</v>
      </c>
      <c r="D511" s="150">
        <v>1592.9283668306543</v>
      </c>
      <c r="E511" s="153">
        <f t="shared" si="19"/>
        <v>0.9443361805067579</v>
      </c>
      <c r="F511" s="148"/>
      <c r="G511" s="31"/>
    </row>
    <row r="512" spans="1:8" ht="12.75" customHeight="1">
      <c r="A512" s="18">
        <v>29</v>
      </c>
      <c r="B512" s="210" t="s">
        <v>237</v>
      </c>
      <c r="C512" s="175">
        <v>3366.4520333165797</v>
      </c>
      <c r="D512" s="150">
        <v>3316.559599724022</v>
      </c>
      <c r="E512" s="153">
        <f t="shared" si="19"/>
        <v>0.9851795204272065</v>
      </c>
      <c r="F512" s="148"/>
      <c r="G512" s="31"/>
      <c r="H512" s="10" t="s">
        <v>12</v>
      </c>
    </row>
    <row r="513" spans="1:7" ht="12.75" customHeight="1">
      <c r="A513" s="18">
        <v>30</v>
      </c>
      <c r="B513" s="210" t="s">
        <v>238</v>
      </c>
      <c r="C513" s="175">
        <v>1565.1929977024856</v>
      </c>
      <c r="D513" s="150">
        <v>1461.397592771538</v>
      </c>
      <c r="E513" s="153">
        <f t="shared" si="19"/>
        <v>0.933685235569475</v>
      </c>
      <c r="F513" s="148"/>
      <c r="G513" s="31" t="s">
        <v>12</v>
      </c>
    </row>
    <row r="514" spans="1:7" ht="12.75" customHeight="1">
      <c r="A514" s="18">
        <v>31</v>
      </c>
      <c r="B514" s="210" t="s">
        <v>239</v>
      </c>
      <c r="C514" s="175">
        <v>2327.8681014127455</v>
      </c>
      <c r="D514" s="150">
        <v>2206.595910019081</v>
      </c>
      <c r="E514" s="153">
        <f t="shared" si="19"/>
        <v>0.9479041826639292</v>
      </c>
      <c r="F514" s="148"/>
      <c r="G514" s="31"/>
    </row>
    <row r="515" spans="1:7" ht="12.75" customHeight="1">
      <c r="A515" s="18">
        <v>32</v>
      </c>
      <c r="B515" s="210" t="s">
        <v>240</v>
      </c>
      <c r="C515" s="175">
        <v>3430.8270017774075</v>
      </c>
      <c r="D515" s="150">
        <v>3388.028649603623</v>
      </c>
      <c r="E515" s="153">
        <f t="shared" si="19"/>
        <v>0.9875253540468196</v>
      </c>
      <c r="F515" s="148"/>
      <c r="G515" s="31" t="s">
        <v>12</v>
      </c>
    </row>
    <row r="516" spans="1:7" ht="12.75" customHeight="1">
      <c r="A516" s="18">
        <v>33</v>
      </c>
      <c r="B516" s="210" t="s">
        <v>241</v>
      </c>
      <c r="C516" s="175">
        <v>1764.8557550979117</v>
      </c>
      <c r="D516" s="150">
        <v>1685.7087893938829</v>
      </c>
      <c r="E516" s="153">
        <f t="shared" si="19"/>
        <v>0.9551538614555851</v>
      </c>
      <c r="F516" s="148"/>
      <c r="G516" s="31"/>
    </row>
    <row r="517" spans="1:7" ht="12.75" customHeight="1">
      <c r="A517" s="34"/>
      <c r="B517" s="1" t="s">
        <v>27</v>
      </c>
      <c r="C517" s="176">
        <v>124444.88153330411</v>
      </c>
      <c r="D517" s="151">
        <v>119902.84479595623</v>
      </c>
      <c r="E517" s="144">
        <f t="shared" si="19"/>
        <v>0.9635016186974927</v>
      </c>
      <c r="F517" s="42"/>
      <c r="G517" s="31"/>
    </row>
    <row r="518" spans="1:8" ht="14.25" customHeight="1">
      <c r="A518" s="40"/>
      <c r="B518" s="2"/>
      <c r="C518" s="65"/>
      <c r="D518" s="65"/>
      <c r="E518" s="84"/>
      <c r="F518" s="26"/>
      <c r="G518" s="26"/>
      <c r="H518" s="26"/>
    </row>
    <row r="519" spans="1:8" ht="14.25">
      <c r="A519" s="9" t="s">
        <v>122</v>
      </c>
      <c r="F519" s="85"/>
      <c r="G519" s="85"/>
      <c r="H519" s="86"/>
    </row>
    <row r="520" spans="1:8" ht="6.75" customHeight="1">
      <c r="A520" s="9"/>
      <c r="F520" s="26"/>
      <c r="G520" s="26"/>
      <c r="H520" s="26"/>
    </row>
    <row r="521" spans="1:8" ht="28.5">
      <c r="A521" s="88" t="s">
        <v>39</v>
      </c>
      <c r="B521" s="88" t="s">
        <v>117</v>
      </c>
      <c r="C521" s="88" t="s">
        <v>118</v>
      </c>
      <c r="D521" s="88" t="s">
        <v>50</v>
      </c>
      <c r="F521" s="26"/>
      <c r="G521" s="190"/>
      <c r="H521" s="190"/>
    </row>
    <row r="522" spans="1:4" ht="18.75" customHeight="1">
      <c r="A522" s="53">
        <f>C561</f>
        <v>3066.159568631602</v>
      </c>
      <c r="B522" s="53">
        <f>D561</f>
        <v>3011.5121000000004</v>
      </c>
      <c r="C522" s="87">
        <f>E561</f>
        <v>2815.3770999999997</v>
      </c>
      <c r="D522" s="35">
        <f>C522/B522</f>
        <v>0.9348715882629193</v>
      </c>
    </row>
    <row r="523" ht="7.5" customHeight="1">
      <c r="A523" s="9"/>
    </row>
    <row r="524" ht="14.25">
      <c r="A524" s="9" t="s">
        <v>120</v>
      </c>
    </row>
    <row r="525" ht="6.75" customHeight="1">
      <c r="A525" s="9"/>
    </row>
    <row r="526" spans="1:7" ht="33" customHeight="1">
      <c r="A526" s="88" t="s">
        <v>20</v>
      </c>
      <c r="B526" s="88" t="s">
        <v>31</v>
      </c>
      <c r="C526" s="61" t="s">
        <v>39</v>
      </c>
      <c r="D526" s="88" t="s">
        <v>119</v>
      </c>
      <c r="E526" s="88" t="s">
        <v>126</v>
      </c>
      <c r="F526" s="88" t="s">
        <v>51</v>
      </c>
      <c r="G526" s="88" t="s">
        <v>113</v>
      </c>
    </row>
    <row r="527" spans="1:7" ht="14.25">
      <c r="A527" s="89">
        <v>1</v>
      </c>
      <c r="B527" s="89">
        <v>2</v>
      </c>
      <c r="C527" s="90">
        <v>3</v>
      </c>
      <c r="D527" s="89">
        <v>4</v>
      </c>
      <c r="E527" s="91">
        <v>5</v>
      </c>
      <c r="F527" s="90">
        <v>6</v>
      </c>
      <c r="G527" s="89">
        <v>7</v>
      </c>
    </row>
    <row r="528" spans="1:8" ht="12.75" customHeight="1">
      <c r="A528" s="194">
        <v>1</v>
      </c>
      <c r="B528" s="210" t="s">
        <v>209</v>
      </c>
      <c r="C528" s="265">
        <v>202.96055752264243</v>
      </c>
      <c r="D528" s="265">
        <v>228.92613504435394</v>
      </c>
      <c r="E528" s="265">
        <v>185.621135044354</v>
      </c>
      <c r="F528" s="266">
        <f aca="true" t="shared" si="20" ref="F528:F560">D528-E528</f>
        <v>43.30499999999995</v>
      </c>
      <c r="G528" s="203">
        <f aca="true" t="shared" si="21" ref="G528:G560">E528/D528</f>
        <v>0.8108341802406716</v>
      </c>
      <c r="H528" s="196"/>
    </row>
    <row r="529" spans="1:8" ht="12.75" customHeight="1">
      <c r="A529" s="194">
        <v>2</v>
      </c>
      <c r="B529" s="210" t="s">
        <v>210</v>
      </c>
      <c r="C529" s="265">
        <v>68.30231109707275</v>
      </c>
      <c r="D529" s="265">
        <v>62.78874644052561</v>
      </c>
      <c r="E529" s="265">
        <v>62.78874644052561</v>
      </c>
      <c r="F529" s="266">
        <f t="shared" si="20"/>
        <v>0</v>
      </c>
      <c r="G529" s="203">
        <f t="shared" si="21"/>
        <v>1</v>
      </c>
      <c r="H529" s="196"/>
    </row>
    <row r="530" spans="1:8" ht="12.75" customHeight="1">
      <c r="A530" s="194">
        <v>3</v>
      </c>
      <c r="B530" s="210" t="s">
        <v>211</v>
      </c>
      <c r="C530" s="265">
        <v>106.49193043763981</v>
      </c>
      <c r="D530" s="265">
        <v>122.72786901424625</v>
      </c>
      <c r="E530" s="265">
        <v>97.797869014246</v>
      </c>
      <c r="F530" s="266">
        <f t="shared" si="20"/>
        <v>24.93000000000025</v>
      </c>
      <c r="G530" s="203">
        <f t="shared" si="21"/>
        <v>0.796867653612511</v>
      </c>
      <c r="H530" s="196"/>
    </row>
    <row r="531" spans="1:8" ht="12.75" customHeight="1">
      <c r="A531" s="194">
        <v>4</v>
      </c>
      <c r="B531" s="210" t="s">
        <v>212</v>
      </c>
      <c r="C531" s="265">
        <v>94.77472558085339</v>
      </c>
      <c r="D531" s="265">
        <v>108.75603171441202</v>
      </c>
      <c r="E531" s="265">
        <v>86.636031714412</v>
      </c>
      <c r="F531" s="266">
        <f t="shared" si="20"/>
        <v>22.12000000000002</v>
      </c>
      <c r="G531" s="203">
        <f t="shared" si="21"/>
        <v>0.7966089820370971</v>
      </c>
      <c r="H531" s="196"/>
    </row>
    <row r="532" spans="1:8" ht="12.75" customHeight="1">
      <c r="A532" s="194">
        <v>5</v>
      </c>
      <c r="B532" s="210" t="s">
        <v>213</v>
      </c>
      <c r="C532" s="265">
        <v>229.1112018013205</v>
      </c>
      <c r="D532" s="265">
        <v>248.166351127444</v>
      </c>
      <c r="E532" s="265">
        <v>211.166351127444</v>
      </c>
      <c r="F532" s="266">
        <f t="shared" si="20"/>
        <v>37</v>
      </c>
      <c r="G532" s="203">
        <f t="shared" si="21"/>
        <v>0.8509064591879383</v>
      </c>
      <c r="H532" s="196"/>
    </row>
    <row r="533" spans="1:8" ht="12.75" customHeight="1">
      <c r="A533" s="194">
        <v>6</v>
      </c>
      <c r="B533" s="210" t="s">
        <v>214</v>
      </c>
      <c r="C533" s="265">
        <v>73.92625582300656</v>
      </c>
      <c r="D533" s="265">
        <v>67.9587344514752</v>
      </c>
      <c r="E533" s="265">
        <v>67.9587344514752</v>
      </c>
      <c r="F533" s="266">
        <f t="shared" si="20"/>
        <v>0</v>
      </c>
      <c r="G533" s="203">
        <f t="shared" si="21"/>
        <v>1</v>
      </c>
      <c r="H533" s="196"/>
    </row>
    <row r="534" spans="1:8" ht="12.75" customHeight="1">
      <c r="A534" s="194">
        <v>7</v>
      </c>
      <c r="B534" s="210" t="s">
        <v>215</v>
      </c>
      <c r="C534" s="265">
        <v>47.88435621471282</v>
      </c>
      <c r="D534" s="265">
        <v>44.01900848591249</v>
      </c>
      <c r="E534" s="265">
        <v>44.01900848591249</v>
      </c>
      <c r="F534" s="266">
        <f t="shared" si="20"/>
        <v>0</v>
      </c>
      <c r="G534" s="203">
        <f t="shared" si="21"/>
        <v>1</v>
      </c>
      <c r="H534" s="196"/>
    </row>
    <row r="535" spans="1:8" ht="12.75" customHeight="1">
      <c r="A535" s="194">
        <v>8</v>
      </c>
      <c r="B535" s="210" t="s">
        <v>216</v>
      </c>
      <c r="C535" s="265">
        <v>163.79423288179785</v>
      </c>
      <c r="D535" s="265">
        <v>150.5725344641188</v>
      </c>
      <c r="E535" s="265">
        <v>150.5725344641188</v>
      </c>
      <c r="F535" s="266">
        <f t="shared" si="20"/>
        <v>0</v>
      </c>
      <c r="G535" s="203">
        <f t="shared" si="21"/>
        <v>1</v>
      </c>
      <c r="H535" s="196"/>
    </row>
    <row r="536" spans="1:8" ht="12.75" customHeight="1">
      <c r="A536" s="194">
        <v>9</v>
      </c>
      <c r="B536" s="210" t="s">
        <v>217</v>
      </c>
      <c r="C536" s="265">
        <v>121.30761076338233</v>
      </c>
      <c r="D536" s="265">
        <v>111.51535512935452</v>
      </c>
      <c r="E536" s="265">
        <v>111.51535512935452</v>
      </c>
      <c r="F536" s="266">
        <f t="shared" si="20"/>
        <v>0</v>
      </c>
      <c r="G536" s="203">
        <f t="shared" si="21"/>
        <v>1</v>
      </c>
      <c r="H536" s="196"/>
    </row>
    <row r="537" spans="1:8" ht="12.75" customHeight="1">
      <c r="A537" s="194">
        <v>10</v>
      </c>
      <c r="B537" s="210" t="s">
        <v>218</v>
      </c>
      <c r="C537" s="265">
        <v>29.390386171574672</v>
      </c>
      <c r="D537" s="265">
        <v>27.017923912229957</v>
      </c>
      <c r="E537" s="265">
        <v>27.017923912229957</v>
      </c>
      <c r="F537" s="266">
        <f t="shared" si="20"/>
        <v>0</v>
      </c>
      <c r="G537" s="203">
        <f t="shared" si="21"/>
        <v>1</v>
      </c>
      <c r="H537" s="196"/>
    </row>
    <row r="538" spans="1:8" ht="12.75" customHeight="1">
      <c r="A538" s="194">
        <v>11</v>
      </c>
      <c r="B538" s="210" t="s">
        <v>219</v>
      </c>
      <c r="C538" s="265">
        <v>73.08356024861355</v>
      </c>
      <c r="D538" s="265">
        <v>67.18403811050749</v>
      </c>
      <c r="E538" s="265">
        <v>67.18403811050749</v>
      </c>
      <c r="F538" s="266">
        <f t="shared" si="20"/>
        <v>0</v>
      </c>
      <c r="G538" s="203">
        <f t="shared" si="21"/>
        <v>1</v>
      </c>
      <c r="H538" s="196"/>
    </row>
    <row r="539" spans="1:8" ht="12.75" customHeight="1">
      <c r="A539" s="194">
        <v>12</v>
      </c>
      <c r="B539" s="210" t="s">
        <v>220</v>
      </c>
      <c r="C539" s="265">
        <v>146.3916502607127</v>
      </c>
      <c r="D539" s="265">
        <v>134.5744991708849</v>
      </c>
      <c r="E539" s="265">
        <v>134.5744991708849</v>
      </c>
      <c r="F539" s="266">
        <f t="shared" si="20"/>
        <v>0</v>
      </c>
      <c r="G539" s="203">
        <f t="shared" si="21"/>
        <v>1</v>
      </c>
      <c r="H539" s="196"/>
    </row>
    <row r="540" spans="1:8" ht="12.75" customHeight="1">
      <c r="A540" s="194">
        <v>13</v>
      </c>
      <c r="B540" s="210" t="s">
        <v>221</v>
      </c>
      <c r="C540" s="265">
        <v>223.3136340434071</v>
      </c>
      <c r="D540" s="265">
        <v>205.2872550244258</v>
      </c>
      <c r="E540" s="265">
        <v>205.2872550244258</v>
      </c>
      <c r="F540" s="266">
        <f t="shared" si="20"/>
        <v>0</v>
      </c>
      <c r="G540" s="203">
        <f t="shared" si="21"/>
        <v>1</v>
      </c>
      <c r="H540" s="196"/>
    </row>
    <row r="541" spans="1:8" ht="12.75" customHeight="1">
      <c r="A541" s="194">
        <v>14</v>
      </c>
      <c r="B541" s="210" t="s">
        <v>222</v>
      </c>
      <c r="C541" s="265">
        <v>51.581908413182475</v>
      </c>
      <c r="D541" s="265">
        <v>51.80894428670262</v>
      </c>
      <c r="E541" s="265">
        <v>47.318944286702596</v>
      </c>
      <c r="F541" s="266">
        <f t="shared" si="20"/>
        <v>4.490000000000023</v>
      </c>
      <c r="G541" s="203">
        <f t="shared" si="21"/>
        <v>0.9133354276598832</v>
      </c>
      <c r="H541" s="196"/>
    </row>
    <row r="542" spans="1:8" ht="12.75" customHeight="1">
      <c r="A542" s="194">
        <v>15</v>
      </c>
      <c r="B542" s="210" t="s">
        <v>223</v>
      </c>
      <c r="C542" s="265">
        <v>42.0432245453324</v>
      </c>
      <c r="D542" s="265">
        <v>38.65486528455001</v>
      </c>
      <c r="E542" s="265">
        <v>38.65486528455001</v>
      </c>
      <c r="F542" s="266">
        <f t="shared" si="20"/>
        <v>0</v>
      </c>
      <c r="G542" s="203">
        <f t="shared" si="21"/>
        <v>1</v>
      </c>
      <c r="H542" s="196"/>
    </row>
    <row r="543" spans="1:8" ht="12.75" customHeight="1">
      <c r="A543" s="194">
        <v>16</v>
      </c>
      <c r="B543" s="210" t="s">
        <v>224</v>
      </c>
      <c r="C543" s="265">
        <v>23.70909700134237</v>
      </c>
      <c r="D543" s="265">
        <v>21.79518385639304</v>
      </c>
      <c r="E543" s="265">
        <v>21.79518385639304</v>
      </c>
      <c r="F543" s="266">
        <f t="shared" si="20"/>
        <v>0</v>
      </c>
      <c r="G543" s="203">
        <f t="shared" si="21"/>
        <v>1</v>
      </c>
      <c r="H543" s="196"/>
    </row>
    <row r="544" spans="1:8" ht="12.75" customHeight="1">
      <c r="A544" s="194">
        <v>17</v>
      </c>
      <c r="B544" s="210" t="s">
        <v>225</v>
      </c>
      <c r="C544" s="265">
        <v>140.19342919985442</v>
      </c>
      <c r="D544" s="265">
        <v>128.8766232845866</v>
      </c>
      <c r="E544" s="265">
        <v>128.8766232845866</v>
      </c>
      <c r="F544" s="266">
        <f t="shared" si="20"/>
        <v>0</v>
      </c>
      <c r="G544" s="203">
        <f t="shared" si="21"/>
        <v>1</v>
      </c>
      <c r="H544" s="196"/>
    </row>
    <row r="545" spans="1:8" ht="12.75" customHeight="1">
      <c r="A545" s="194">
        <v>18</v>
      </c>
      <c r="B545" s="210" t="s">
        <v>226</v>
      </c>
      <c r="C545" s="265">
        <v>78.57929422653461</v>
      </c>
      <c r="D545" s="265">
        <v>97.23192884762238</v>
      </c>
      <c r="E545" s="265">
        <v>71.6719288476224</v>
      </c>
      <c r="F545" s="266">
        <f t="shared" si="20"/>
        <v>25.559999999999988</v>
      </c>
      <c r="G545" s="203">
        <f t="shared" si="21"/>
        <v>0.7371233883464711</v>
      </c>
      <c r="H545" s="196"/>
    </row>
    <row r="546" spans="1:8" ht="12.75" customHeight="1">
      <c r="A546" s="194">
        <v>19</v>
      </c>
      <c r="B546" s="210" t="s">
        <v>227</v>
      </c>
      <c r="C546" s="265">
        <v>86.95430687760843</v>
      </c>
      <c r="D546" s="265">
        <v>79.9351002250652</v>
      </c>
      <c r="E546" s="265">
        <v>79.9351002250652</v>
      </c>
      <c r="F546" s="266">
        <f t="shared" si="20"/>
        <v>0</v>
      </c>
      <c r="G546" s="203">
        <f t="shared" si="21"/>
        <v>1</v>
      </c>
      <c r="H546" s="196"/>
    </row>
    <row r="547" spans="1:8" s="227" customFormat="1" ht="12.75" customHeight="1">
      <c r="A547" s="194">
        <v>20</v>
      </c>
      <c r="B547" s="210" t="s">
        <v>228</v>
      </c>
      <c r="C547" s="265">
        <v>95.10835517853837</v>
      </c>
      <c r="D547" s="265">
        <v>87.43096836330176</v>
      </c>
      <c r="E547" s="265">
        <v>87.43096836330176</v>
      </c>
      <c r="F547" s="266">
        <f t="shared" si="20"/>
        <v>0</v>
      </c>
      <c r="G547" s="203">
        <f t="shared" si="21"/>
        <v>1</v>
      </c>
      <c r="H547" s="196"/>
    </row>
    <row r="548" spans="1:8" s="227" customFormat="1" ht="12.75" customHeight="1">
      <c r="A548" s="194">
        <v>21</v>
      </c>
      <c r="B548" s="210" t="s">
        <v>229</v>
      </c>
      <c r="C548" s="265">
        <v>126.24786765799401</v>
      </c>
      <c r="D548" s="265">
        <v>116.05598618369635</v>
      </c>
      <c r="E548" s="265">
        <v>116.05598618369635</v>
      </c>
      <c r="F548" s="266">
        <f t="shared" si="20"/>
        <v>0</v>
      </c>
      <c r="G548" s="203">
        <f t="shared" si="21"/>
        <v>1</v>
      </c>
      <c r="H548" s="196"/>
    </row>
    <row r="549" spans="1:8" s="227" customFormat="1" ht="12.75" customHeight="1">
      <c r="A549" s="194">
        <v>22</v>
      </c>
      <c r="B549" s="210" t="s">
        <v>230</v>
      </c>
      <c r="C549" s="265">
        <v>85.86742175545929</v>
      </c>
      <c r="D549" s="265">
        <v>78.93596705976239</v>
      </c>
      <c r="E549" s="265">
        <v>78.93596705976239</v>
      </c>
      <c r="F549" s="266">
        <f t="shared" si="20"/>
        <v>0</v>
      </c>
      <c r="G549" s="203">
        <f t="shared" si="21"/>
        <v>1</v>
      </c>
      <c r="H549" s="196"/>
    </row>
    <row r="550" spans="1:8" s="227" customFormat="1" ht="12.75" customHeight="1">
      <c r="A550" s="194">
        <v>23</v>
      </c>
      <c r="B550" s="210" t="s">
        <v>231</v>
      </c>
      <c r="C550" s="265">
        <v>132.23572604410145</v>
      </c>
      <c r="D550" s="265">
        <v>121.56115235035297</v>
      </c>
      <c r="E550" s="265">
        <v>121.56115235035297</v>
      </c>
      <c r="F550" s="266">
        <f t="shared" si="20"/>
        <v>0</v>
      </c>
      <c r="G550" s="203">
        <f t="shared" si="21"/>
        <v>1</v>
      </c>
      <c r="H550" s="196"/>
    </row>
    <row r="551" spans="1:8" s="227" customFormat="1" ht="12.75" customHeight="1">
      <c r="A551" s="194">
        <v>24</v>
      </c>
      <c r="B551" s="210" t="s">
        <v>232</v>
      </c>
      <c r="C551" s="265">
        <v>75.15070349123845</v>
      </c>
      <c r="D551" s="265">
        <v>91.45933216975305</v>
      </c>
      <c r="E551" s="265">
        <v>68.5793321697531</v>
      </c>
      <c r="F551" s="266">
        <f t="shared" si="20"/>
        <v>22.879999999999953</v>
      </c>
      <c r="G551" s="203">
        <f t="shared" si="21"/>
        <v>0.7498341671953875</v>
      </c>
      <c r="H551" s="196"/>
    </row>
    <row r="552" spans="1:8" ht="12.75" customHeight="1">
      <c r="A552" s="194">
        <v>25</v>
      </c>
      <c r="B552" s="210" t="s">
        <v>233</v>
      </c>
      <c r="C552" s="265">
        <v>53.354985810251335</v>
      </c>
      <c r="D552" s="265">
        <v>48.80619247769732</v>
      </c>
      <c r="E552" s="265">
        <v>48.80619247769732</v>
      </c>
      <c r="F552" s="266">
        <f t="shared" si="20"/>
        <v>0</v>
      </c>
      <c r="G552" s="203">
        <f t="shared" si="21"/>
        <v>1</v>
      </c>
      <c r="H552" s="196"/>
    </row>
    <row r="553" spans="1:8" ht="12.75" customHeight="1">
      <c r="A553" s="194">
        <v>26</v>
      </c>
      <c r="B553" s="210" t="s">
        <v>234</v>
      </c>
      <c r="C553" s="265">
        <v>58.57270664483208</v>
      </c>
      <c r="D553" s="265">
        <v>53.696754106844104</v>
      </c>
      <c r="E553" s="265">
        <v>53.696754106844104</v>
      </c>
      <c r="F553" s="266">
        <f t="shared" si="20"/>
        <v>0</v>
      </c>
      <c r="G553" s="203">
        <f t="shared" si="21"/>
        <v>1</v>
      </c>
      <c r="H553" s="196"/>
    </row>
    <row r="554" spans="1:8" ht="12.75" customHeight="1">
      <c r="A554" s="194">
        <v>27</v>
      </c>
      <c r="B554" s="210" t="s">
        <v>235</v>
      </c>
      <c r="C554" s="265">
        <v>68.68065765322375</v>
      </c>
      <c r="D554" s="265">
        <v>71.17605597911187</v>
      </c>
      <c r="E554" s="265">
        <v>63.07605597911189</v>
      </c>
      <c r="F554" s="266">
        <f t="shared" si="20"/>
        <v>8.099999999999973</v>
      </c>
      <c r="G554" s="203">
        <f t="shared" si="21"/>
        <v>0.8861976841990642</v>
      </c>
      <c r="H554" s="196"/>
    </row>
    <row r="555" spans="1:8" ht="12.75" customHeight="1">
      <c r="A555" s="194">
        <v>28</v>
      </c>
      <c r="B555" s="210" t="s">
        <v>236</v>
      </c>
      <c r="C555" s="265">
        <v>44.760918716055954</v>
      </c>
      <c r="D555" s="265">
        <v>41.14771633186776</v>
      </c>
      <c r="E555" s="265">
        <v>41.14771633186776</v>
      </c>
      <c r="F555" s="266">
        <f t="shared" si="20"/>
        <v>0</v>
      </c>
      <c r="G555" s="203">
        <f t="shared" si="21"/>
        <v>1</v>
      </c>
      <c r="H555" s="196"/>
    </row>
    <row r="556" spans="1:8" ht="12.75" customHeight="1">
      <c r="A556" s="194">
        <v>29</v>
      </c>
      <c r="B556" s="210" t="s">
        <v>237</v>
      </c>
      <c r="C556" s="265">
        <v>89.19087665311329</v>
      </c>
      <c r="D556" s="265">
        <v>82.11995763904243</v>
      </c>
      <c r="E556" s="265">
        <v>82.11995763904243</v>
      </c>
      <c r="F556" s="266">
        <f t="shared" si="20"/>
        <v>0</v>
      </c>
      <c r="G556" s="203">
        <f t="shared" si="21"/>
        <v>1</v>
      </c>
      <c r="H556" s="196"/>
    </row>
    <row r="557" spans="1:8" ht="12.75" customHeight="1">
      <c r="A557" s="194">
        <v>30</v>
      </c>
      <c r="B557" s="210" t="s">
        <v>238</v>
      </c>
      <c r="C557" s="265">
        <v>41.64503603387671</v>
      </c>
      <c r="D557" s="265">
        <v>38.178271443589395</v>
      </c>
      <c r="E557" s="265">
        <v>38.178271443589395</v>
      </c>
      <c r="F557" s="266">
        <f t="shared" si="20"/>
        <v>0</v>
      </c>
      <c r="G557" s="203">
        <f t="shared" si="21"/>
        <v>1</v>
      </c>
      <c r="H557" s="196"/>
    </row>
    <row r="558" spans="1:8" ht="12.75" customHeight="1">
      <c r="A558" s="194">
        <v>31</v>
      </c>
      <c r="B558" s="210" t="s">
        <v>239</v>
      </c>
      <c r="C558" s="265">
        <v>61.76928738707076</v>
      </c>
      <c r="D558" s="265">
        <v>56.783083080062696</v>
      </c>
      <c r="E558" s="265">
        <v>56.783083080062696</v>
      </c>
      <c r="F558" s="266">
        <f t="shared" si="20"/>
        <v>0</v>
      </c>
      <c r="G558" s="203">
        <f t="shared" si="21"/>
        <v>1</v>
      </c>
      <c r="H558" s="196"/>
    </row>
    <row r="559" spans="1:8" ht="12.75" customHeight="1">
      <c r="A559" s="194">
        <v>32</v>
      </c>
      <c r="B559" s="210" t="s">
        <v>240</v>
      </c>
      <c r="C559" s="265">
        <v>91.43835932439607</v>
      </c>
      <c r="D559" s="265">
        <v>83.69099296922074</v>
      </c>
      <c r="E559" s="265">
        <v>83.69099296922074</v>
      </c>
      <c r="F559" s="266">
        <f t="shared" si="20"/>
        <v>0</v>
      </c>
      <c r="G559" s="203">
        <f t="shared" si="21"/>
        <v>1</v>
      </c>
      <c r="H559" s="196"/>
    </row>
    <row r="560" spans="1:8" ht="12.75" customHeight="1">
      <c r="A560" s="194">
        <v>33</v>
      </c>
      <c r="B560" s="210" t="s">
        <v>241</v>
      </c>
      <c r="C560" s="265">
        <v>38.34299317085988</v>
      </c>
      <c r="D560" s="265">
        <v>42.67254197088628</v>
      </c>
      <c r="E560" s="265">
        <v>34.9225419708863</v>
      </c>
      <c r="F560" s="266">
        <f t="shared" si="20"/>
        <v>7.749999999999979</v>
      </c>
      <c r="G560" s="203">
        <f t="shared" si="21"/>
        <v>0.8183843839139584</v>
      </c>
      <c r="H560" s="196"/>
    </row>
    <row r="561" spans="1:7" ht="12.75" customHeight="1">
      <c r="A561" s="34"/>
      <c r="B561" s="1" t="s">
        <v>27</v>
      </c>
      <c r="C561" s="158">
        <v>3066.159568631602</v>
      </c>
      <c r="D561" s="158">
        <v>3011.5121000000004</v>
      </c>
      <c r="E561" s="158">
        <v>2815.3770999999997</v>
      </c>
      <c r="F561" s="159">
        <f>D561-E561</f>
        <v>196.13500000000067</v>
      </c>
      <c r="G561" s="39">
        <f>E561/D561</f>
        <v>0.9348715882629193</v>
      </c>
    </row>
    <row r="562" spans="1:7" ht="12.75" customHeight="1">
      <c r="A562" s="40"/>
      <c r="B562" s="2"/>
      <c r="C562" s="161"/>
      <c r="D562" s="161"/>
      <c r="E562" s="161"/>
      <c r="F562" s="162"/>
      <c r="G562" s="38"/>
    </row>
    <row r="563" spans="1:8" ht="14.25">
      <c r="A563" s="9" t="s">
        <v>52</v>
      </c>
      <c r="F563" s="160"/>
      <c r="H563" s="10" t="s">
        <v>12</v>
      </c>
    </row>
    <row r="564" spans="1:11" ht="14.25">
      <c r="A564" s="9"/>
      <c r="F564" s="160"/>
      <c r="K564" s="10" t="s">
        <v>12</v>
      </c>
    </row>
    <row r="565" spans="1:6" ht="14.25">
      <c r="A565" s="92" t="s">
        <v>53</v>
      </c>
      <c r="B565" s="56"/>
      <c r="C565" s="56"/>
      <c r="D565" s="56"/>
      <c r="E565" s="57"/>
      <c r="F565" s="56"/>
    </row>
    <row r="566" spans="1:6" ht="9" customHeight="1">
      <c r="A566" s="56"/>
      <c r="B566" s="56"/>
      <c r="C566" s="56"/>
      <c r="D566" s="56"/>
      <c r="E566" s="57"/>
      <c r="F566" s="56"/>
    </row>
    <row r="567" spans="1:7" ht="11.25" customHeight="1">
      <c r="A567" s="214" t="s">
        <v>172</v>
      </c>
      <c r="B567" s="196"/>
      <c r="C567" s="215"/>
      <c r="D567" s="196"/>
      <c r="E567" s="196"/>
      <c r="F567" s="48"/>
      <c r="G567" s="48"/>
    </row>
    <row r="568" spans="1:7" ht="6.75" customHeight="1">
      <c r="A568" s="214"/>
      <c r="B568" s="196"/>
      <c r="C568" s="215"/>
      <c r="D568" s="196"/>
      <c r="E568" s="196"/>
      <c r="F568" s="48"/>
      <c r="G568" s="48"/>
    </row>
    <row r="569" spans="1:5" ht="14.25">
      <c r="A569" s="196"/>
      <c r="B569" s="196"/>
      <c r="C569" s="196"/>
      <c r="D569" s="196"/>
      <c r="E569" s="216" t="s">
        <v>123</v>
      </c>
    </row>
    <row r="570" spans="1:7" ht="45" customHeight="1">
      <c r="A570" s="217" t="s">
        <v>37</v>
      </c>
      <c r="B570" s="217" t="s">
        <v>38</v>
      </c>
      <c r="C570" s="218" t="s">
        <v>173</v>
      </c>
      <c r="D570" s="218" t="s">
        <v>174</v>
      </c>
      <c r="E570" s="218" t="s">
        <v>175</v>
      </c>
      <c r="F570" s="63"/>
      <c r="G570" s="64"/>
    </row>
    <row r="571" spans="1:7" ht="14.25" customHeight="1">
      <c r="A571" s="217">
        <v>1</v>
      </c>
      <c r="B571" s="217">
        <v>2</v>
      </c>
      <c r="C571" s="218">
        <v>3</v>
      </c>
      <c r="D571" s="218">
        <v>4</v>
      </c>
      <c r="E571" s="218">
        <v>5</v>
      </c>
      <c r="F571" s="63"/>
      <c r="G571" s="64"/>
    </row>
    <row r="572" spans="1:7" ht="12.75" customHeight="1">
      <c r="A572" s="194">
        <v>1</v>
      </c>
      <c r="B572" s="210" t="s">
        <v>209</v>
      </c>
      <c r="C572" s="150">
        <v>3107.978971474136</v>
      </c>
      <c r="D572" s="150">
        <v>9.499518694791007</v>
      </c>
      <c r="E572" s="219">
        <f aca="true" t="shared" si="22" ref="E572:E605">D572/C572</f>
        <v>0.0030564938765609857</v>
      </c>
      <c r="F572" s="148"/>
      <c r="G572" s="31"/>
    </row>
    <row r="573" spans="1:7" ht="12.75" customHeight="1">
      <c r="A573" s="194">
        <v>2</v>
      </c>
      <c r="B573" s="210" t="s">
        <v>210</v>
      </c>
      <c r="C573" s="150">
        <v>1247.5196181546294</v>
      </c>
      <c r="D573" s="150">
        <v>4.277692775632591</v>
      </c>
      <c r="E573" s="219">
        <f t="shared" si="22"/>
        <v>0.0034289583212809833</v>
      </c>
      <c r="F573" s="148"/>
      <c r="G573" s="31"/>
    </row>
    <row r="574" spans="1:7" ht="12.75" customHeight="1">
      <c r="A574" s="194">
        <v>3</v>
      </c>
      <c r="B574" s="210" t="s">
        <v>211</v>
      </c>
      <c r="C574" s="150">
        <v>2165.519040104189</v>
      </c>
      <c r="D574" s="150">
        <v>7.385086998079268</v>
      </c>
      <c r="E574" s="219">
        <f t="shared" si="22"/>
        <v>0.003410308042234508</v>
      </c>
      <c r="F574" s="148"/>
      <c r="G574" s="31"/>
    </row>
    <row r="575" spans="1:7" ht="12.75" customHeight="1">
      <c r="A575" s="194">
        <v>4</v>
      </c>
      <c r="B575" s="210" t="s">
        <v>212</v>
      </c>
      <c r="C575" s="150">
        <v>1588.663198237481</v>
      </c>
      <c r="D575" s="150">
        <v>5.69519032547058</v>
      </c>
      <c r="E575" s="219">
        <f t="shared" si="22"/>
        <v>0.003584894728970259</v>
      </c>
      <c r="F575" s="148"/>
      <c r="G575" s="31"/>
    </row>
    <row r="576" spans="1:7" ht="12.75" customHeight="1">
      <c r="A576" s="194">
        <v>5</v>
      </c>
      <c r="B576" s="210" t="s">
        <v>213</v>
      </c>
      <c r="C576" s="150">
        <v>4392.800748750196</v>
      </c>
      <c r="D576" s="150">
        <v>14.988582564079923</v>
      </c>
      <c r="E576" s="219">
        <f t="shared" si="22"/>
        <v>0.0034120788584240595</v>
      </c>
      <c r="F576" s="148"/>
      <c r="G576" s="31"/>
    </row>
    <row r="577" spans="1:7" ht="12.75" customHeight="1">
      <c r="A577" s="194">
        <v>6</v>
      </c>
      <c r="B577" s="210" t="s">
        <v>214</v>
      </c>
      <c r="C577" s="150">
        <v>1606.6979650295643</v>
      </c>
      <c r="D577" s="150">
        <v>5.458413817755471</v>
      </c>
      <c r="E577" s="219">
        <f t="shared" si="22"/>
        <v>0.00339728681840649</v>
      </c>
      <c r="F577" s="148"/>
      <c r="G577" s="31"/>
    </row>
    <row r="578" spans="1:7" ht="12.75" customHeight="1">
      <c r="A578" s="194">
        <v>7</v>
      </c>
      <c r="B578" s="210" t="s">
        <v>215</v>
      </c>
      <c r="C578" s="150">
        <v>801.50706391128</v>
      </c>
      <c r="D578" s="150">
        <v>2.7459734806167977</v>
      </c>
      <c r="E578" s="219">
        <f t="shared" si="22"/>
        <v>0.0034260128254100493</v>
      </c>
      <c r="F578" s="148"/>
      <c r="G578" s="31"/>
    </row>
    <row r="579" spans="1:7" ht="12.75" customHeight="1">
      <c r="A579" s="194">
        <v>8</v>
      </c>
      <c r="B579" s="210" t="s">
        <v>216</v>
      </c>
      <c r="C579" s="150">
        <v>2302.544222747921</v>
      </c>
      <c r="D579" s="150">
        <v>7.854396759254554</v>
      </c>
      <c r="E579" s="219">
        <f t="shared" si="22"/>
        <v>0.0034111817187514842</v>
      </c>
      <c r="F579" s="148"/>
      <c r="G579" s="31"/>
    </row>
    <row r="580" spans="1:7" ht="12.75" customHeight="1">
      <c r="A580" s="194">
        <v>9</v>
      </c>
      <c r="B580" s="210" t="s">
        <v>217</v>
      </c>
      <c r="C580" s="150">
        <v>1804.5096000091237</v>
      </c>
      <c r="D580" s="150">
        <v>6.190406269728159</v>
      </c>
      <c r="E580" s="219">
        <f t="shared" si="22"/>
        <v>0.003430519998173942</v>
      </c>
      <c r="F580" s="148"/>
      <c r="G580" s="31"/>
    </row>
    <row r="581" spans="1:7" ht="12.75" customHeight="1">
      <c r="A581" s="194">
        <v>10</v>
      </c>
      <c r="B581" s="210" t="s">
        <v>218</v>
      </c>
      <c r="C581" s="150">
        <v>707.1304607222759</v>
      </c>
      <c r="D581" s="150">
        <v>2.427770709588169</v>
      </c>
      <c r="E581" s="219">
        <f t="shared" si="22"/>
        <v>0.003433271290715436</v>
      </c>
      <c r="F581" s="148"/>
      <c r="G581" s="31"/>
    </row>
    <row r="582" spans="1:7" ht="12.75" customHeight="1">
      <c r="A582" s="194">
        <v>11</v>
      </c>
      <c r="B582" s="210" t="s">
        <v>219</v>
      </c>
      <c r="C582" s="150">
        <v>824.782608703113</v>
      </c>
      <c r="D582" s="150">
        <v>2.8230474895340363</v>
      </c>
      <c r="E582" s="219">
        <f t="shared" si="22"/>
        <v>0.0034227776625564304</v>
      </c>
      <c r="F582" s="148"/>
      <c r="G582" s="31"/>
    </row>
    <row r="583" spans="1:7" ht="12.75" customHeight="1">
      <c r="A583" s="194">
        <v>12</v>
      </c>
      <c r="B583" s="210" t="s">
        <v>220</v>
      </c>
      <c r="C583" s="150">
        <v>1893.9768653629246</v>
      </c>
      <c r="D583" s="150">
        <v>6.452699716680513</v>
      </c>
      <c r="E583" s="219">
        <f t="shared" si="22"/>
        <v>0.003406958044043502</v>
      </c>
      <c r="F583" s="148"/>
      <c r="G583" s="31"/>
    </row>
    <row r="584" spans="1:7" ht="12.75" customHeight="1">
      <c r="A584" s="194">
        <v>13</v>
      </c>
      <c r="B584" s="210" t="s">
        <v>221</v>
      </c>
      <c r="C584" s="150">
        <v>3514.9502207743535</v>
      </c>
      <c r="D584" s="150">
        <v>11.963675651774725</v>
      </c>
      <c r="E584" s="219">
        <f t="shared" si="22"/>
        <v>0.0034036543621773093</v>
      </c>
      <c r="F584" s="148"/>
      <c r="G584" s="31"/>
    </row>
    <row r="585" spans="1:7" ht="12.75" customHeight="1">
      <c r="A585" s="194">
        <v>14</v>
      </c>
      <c r="B585" s="210" t="s">
        <v>222</v>
      </c>
      <c r="C585" s="150">
        <v>1142.7055719231653</v>
      </c>
      <c r="D585" s="150">
        <v>3.907022528490097</v>
      </c>
      <c r="E585" s="219">
        <f t="shared" si="22"/>
        <v>0.003419098168843796</v>
      </c>
      <c r="F585" s="148"/>
      <c r="G585" s="31"/>
    </row>
    <row r="586" spans="1:7" ht="12.75" customHeight="1">
      <c r="A586" s="194">
        <v>15</v>
      </c>
      <c r="B586" s="210" t="s">
        <v>223</v>
      </c>
      <c r="C586" s="150">
        <v>849.4110863365656</v>
      </c>
      <c r="D586" s="150">
        <v>2.876895927450805</v>
      </c>
      <c r="E586" s="219">
        <f t="shared" si="22"/>
        <v>0.0033869300433299037</v>
      </c>
      <c r="F586" s="148"/>
      <c r="G586" s="31"/>
    </row>
    <row r="587" spans="1:7" ht="12.75" customHeight="1">
      <c r="A587" s="194">
        <v>16</v>
      </c>
      <c r="B587" s="210" t="s">
        <v>224</v>
      </c>
      <c r="C587" s="150">
        <v>666.7632191648928</v>
      </c>
      <c r="D587" s="150">
        <v>2.2799342778097174</v>
      </c>
      <c r="E587" s="219">
        <f t="shared" si="22"/>
        <v>0.0034194061883996664</v>
      </c>
      <c r="F587" s="148"/>
      <c r="G587" s="31"/>
    </row>
    <row r="588" spans="1:7" ht="12.75" customHeight="1">
      <c r="A588" s="194">
        <v>17</v>
      </c>
      <c r="B588" s="210" t="s">
        <v>225</v>
      </c>
      <c r="C588" s="150">
        <v>1823.8920530937492</v>
      </c>
      <c r="D588" s="150">
        <v>6.217890702464885</v>
      </c>
      <c r="E588" s="219">
        <f t="shared" si="22"/>
        <v>0.0034091330635044343</v>
      </c>
      <c r="F588" s="148"/>
      <c r="G588" s="31"/>
    </row>
    <row r="589" spans="1:8" ht="12.75" customHeight="1">
      <c r="A589" s="194">
        <v>18</v>
      </c>
      <c r="B589" s="210" t="s">
        <v>226</v>
      </c>
      <c r="C589" s="163">
        <v>1202.0422676950939</v>
      </c>
      <c r="D589" s="163">
        <v>4.111813361479573</v>
      </c>
      <c r="E589" s="219">
        <f t="shared" si="22"/>
        <v>0.003420689498185402</v>
      </c>
      <c r="F589" s="148"/>
      <c r="G589" s="31"/>
      <c r="H589" s="10" t="s">
        <v>12</v>
      </c>
    </row>
    <row r="590" spans="1:7" ht="12.75" customHeight="1">
      <c r="A590" s="194">
        <v>19</v>
      </c>
      <c r="B590" s="210" t="s">
        <v>227</v>
      </c>
      <c r="C590" s="163">
        <v>1901.3190007532205</v>
      </c>
      <c r="D590" s="163">
        <v>6.506732254715406</v>
      </c>
      <c r="E590" s="219">
        <f t="shared" si="22"/>
        <v>0.0034222201809047926</v>
      </c>
      <c r="F590" s="148"/>
      <c r="G590" s="31" t="s">
        <v>12</v>
      </c>
    </row>
    <row r="591" spans="1:7" ht="12.75" customHeight="1">
      <c r="A591" s="194">
        <v>20</v>
      </c>
      <c r="B591" s="210" t="s">
        <v>228</v>
      </c>
      <c r="C591" s="163">
        <v>1806.075145143044</v>
      </c>
      <c r="D591" s="163">
        <v>6.160509930043421</v>
      </c>
      <c r="E591" s="219">
        <f t="shared" si="22"/>
        <v>0.0034109931397984547</v>
      </c>
      <c r="F591" s="148"/>
      <c r="G591" s="31"/>
    </row>
    <row r="592" spans="1:7" ht="12.75" customHeight="1">
      <c r="A592" s="194">
        <v>21</v>
      </c>
      <c r="B592" s="210" t="s">
        <v>229</v>
      </c>
      <c r="C592" s="163">
        <v>1721.5869306369405</v>
      </c>
      <c r="D592" s="163">
        <v>5.8731994546152215</v>
      </c>
      <c r="E592" s="219">
        <f t="shared" si="22"/>
        <v>0.0034115032764812504</v>
      </c>
      <c r="F592" s="148"/>
      <c r="G592" s="31"/>
    </row>
    <row r="593" spans="1:7" ht="12.75" customHeight="1">
      <c r="A593" s="194">
        <v>22</v>
      </c>
      <c r="B593" s="210" t="s">
        <v>230</v>
      </c>
      <c r="C593" s="163">
        <v>1701.6262421590227</v>
      </c>
      <c r="D593" s="163">
        <v>5.844368966750611</v>
      </c>
      <c r="E593" s="219">
        <f t="shared" si="22"/>
        <v>0.0034345785354927758</v>
      </c>
      <c r="F593" s="148"/>
      <c r="G593" s="31"/>
    </row>
    <row r="594" spans="1:7" ht="12.75" customHeight="1">
      <c r="A594" s="194">
        <v>23</v>
      </c>
      <c r="B594" s="210" t="s">
        <v>231</v>
      </c>
      <c r="C594" s="163">
        <v>2056.0793840319193</v>
      </c>
      <c r="D594" s="163">
        <v>6.994371266897279</v>
      </c>
      <c r="E594" s="219">
        <f t="shared" si="22"/>
        <v>0.003401800203444234</v>
      </c>
      <c r="F594" s="148"/>
      <c r="G594" s="31"/>
    </row>
    <row r="595" spans="1:7" ht="12.75" customHeight="1">
      <c r="A595" s="194">
        <v>24</v>
      </c>
      <c r="B595" s="210" t="s">
        <v>232</v>
      </c>
      <c r="C595" s="163">
        <v>1966.6206432626227</v>
      </c>
      <c r="D595" s="163">
        <v>6.487034138228349</v>
      </c>
      <c r="E595" s="219">
        <f t="shared" si="22"/>
        <v>0.0032985691269193447</v>
      </c>
      <c r="F595" s="148"/>
      <c r="G595" s="31"/>
    </row>
    <row r="596" spans="1:7" ht="12.75" customHeight="1">
      <c r="A596" s="194">
        <v>25</v>
      </c>
      <c r="B596" s="210" t="s">
        <v>233</v>
      </c>
      <c r="C596" s="163">
        <v>976.1511853659075</v>
      </c>
      <c r="D596" s="163">
        <v>3.300763269365564</v>
      </c>
      <c r="E596" s="219">
        <f t="shared" si="22"/>
        <v>0.0033814057892356934</v>
      </c>
      <c r="F596" s="148"/>
      <c r="G596" s="31"/>
    </row>
    <row r="597" spans="1:7" ht="12.75" customHeight="1">
      <c r="A597" s="194">
        <v>26</v>
      </c>
      <c r="B597" s="210" t="s">
        <v>234</v>
      </c>
      <c r="C597" s="163">
        <v>869.528222171703</v>
      </c>
      <c r="D597" s="163">
        <v>3.9664047370994906</v>
      </c>
      <c r="E597" s="219">
        <f t="shared" si="22"/>
        <v>0.004561559516944876</v>
      </c>
      <c r="F597" s="148"/>
      <c r="G597" s="31"/>
    </row>
    <row r="598" spans="1:7" ht="12.75" customHeight="1">
      <c r="A598" s="194">
        <v>27</v>
      </c>
      <c r="B598" s="210" t="s">
        <v>235</v>
      </c>
      <c r="C598" s="163">
        <v>950.6196459203182</v>
      </c>
      <c r="D598" s="163">
        <v>3.2525646198715643</v>
      </c>
      <c r="E598" s="219">
        <f t="shared" si="22"/>
        <v>0.0034215205143616366</v>
      </c>
      <c r="F598" s="148"/>
      <c r="G598" s="31"/>
    </row>
    <row r="599" spans="1:7" ht="12.75" customHeight="1">
      <c r="A599" s="194">
        <v>28</v>
      </c>
      <c r="B599" s="210" t="s">
        <v>236</v>
      </c>
      <c r="C599" s="163">
        <v>1004.4811296864735</v>
      </c>
      <c r="D599" s="163">
        <v>3.4348478526400577</v>
      </c>
      <c r="E599" s="219">
        <f t="shared" si="22"/>
        <v>0.0034195245198007543</v>
      </c>
      <c r="F599" s="148"/>
      <c r="G599" s="31"/>
    </row>
    <row r="600" spans="1:7" ht="12.75" customHeight="1">
      <c r="A600" s="194">
        <v>29</v>
      </c>
      <c r="B600" s="210" t="s">
        <v>237</v>
      </c>
      <c r="C600" s="163">
        <v>669.674653888304</v>
      </c>
      <c r="D600" s="163">
        <v>2.2947675927546074</v>
      </c>
      <c r="E600" s="219">
        <f t="shared" si="22"/>
        <v>0.003426690228502145</v>
      </c>
      <c r="F600" s="148"/>
      <c r="G600" s="31"/>
    </row>
    <row r="601" spans="1:7" ht="12.75" customHeight="1">
      <c r="A601" s="194">
        <v>30</v>
      </c>
      <c r="B601" s="210" t="s">
        <v>238</v>
      </c>
      <c r="C601" s="163">
        <v>686.2615550543932</v>
      </c>
      <c r="D601" s="163">
        <v>3.125083536239312</v>
      </c>
      <c r="E601" s="219">
        <f t="shared" si="22"/>
        <v>0.004553779114133266</v>
      </c>
      <c r="F601" s="148"/>
      <c r="G601" s="31"/>
    </row>
    <row r="602" spans="1:7" ht="12.75" customHeight="1">
      <c r="A602" s="194">
        <v>31</v>
      </c>
      <c r="B602" s="210" t="s">
        <v>239</v>
      </c>
      <c r="C602" s="163">
        <v>1056.2353386217706</v>
      </c>
      <c r="D602" s="163">
        <v>3.3080752232845496</v>
      </c>
      <c r="E602" s="219">
        <f t="shared" si="22"/>
        <v>0.0031319490101525045</v>
      </c>
      <c r="F602" s="148"/>
      <c r="G602" s="31"/>
    </row>
    <row r="603" spans="1:7" ht="12.75" customHeight="1">
      <c r="A603" s="194">
        <v>32</v>
      </c>
      <c r="B603" s="210" t="s">
        <v>240</v>
      </c>
      <c r="C603" s="163">
        <v>1627.9927270211124</v>
      </c>
      <c r="D603" s="163">
        <v>5.264559403284345</v>
      </c>
      <c r="E603" s="219">
        <f t="shared" si="22"/>
        <v>0.0032337732938877385</v>
      </c>
      <c r="F603" s="148"/>
      <c r="G603" s="31"/>
    </row>
    <row r="604" spans="1:7" ht="12.75" customHeight="1">
      <c r="A604" s="194">
        <v>33</v>
      </c>
      <c r="B604" s="210" t="s">
        <v>241</v>
      </c>
      <c r="C604" s="163">
        <v>833.522436531579</v>
      </c>
      <c r="D604" s="163">
        <v>3.305181410266865</v>
      </c>
      <c r="E604" s="219">
        <f t="shared" si="22"/>
        <v>0.003965317867171346</v>
      </c>
      <c r="F604" s="148"/>
      <c r="G604" s="31"/>
    </row>
    <row r="605" spans="1:7" ht="12.75" customHeight="1">
      <c r="A605" s="34"/>
      <c r="B605" s="1" t="s">
        <v>27</v>
      </c>
      <c r="C605" s="164">
        <v>51471.16902244299</v>
      </c>
      <c r="D605" s="164">
        <v>176.27447570673755</v>
      </c>
      <c r="E605" s="278">
        <f t="shared" si="22"/>
        <v>0.003424722598196216</v>
      </c>
      <c r="F605" s="42"/>
      <c r="G605" s="31"/>
    </row>
    <row r="606" spans="1:7" ht="14.25">
      <c r="A606" s="93"/>
      <c r="B606" s="73"/>
      <c r="C606" s="94"/>
      <c r="D606" s="94"/>
      <c r="E606" s="95"/>
      <c r="F606" s="76"/>
      <c r="G606" s="96"/>
    </row>
    <row r="607" spans="1:7" ht="14.25">
      <c r="A607" s="9" t="s">
        <v>176</v>
      </c>
      <c r="B607" s="48"/>
      <c r="C607" s="58"/>
      <c r="D607" s="48"/>
      <c r="E607" s="48"/>
      <c r="F607" s="48"/>
      <c r="G607" s="96"/>
    </row>
    <row r="608" spans="1:5" ht="14.25">
      <c r="A608" s="48"/>
      <c r="B608" s="48"/>
      <c r="C608" s="48"/>
      <c r="D608" s="48"/>
      <c r="E608" s="59" t="s">
        <v>123</v>
      </c>
    </row>
    <row r="609" spans="1:7" ht="51" customHeight="1">
      <c r="A609" s="60" t="s">
        <v>37</v>
      </c>
      <c r="B609" s="60" t="s">
        <v>38</v>
      </c>
      <c r="C609" s="61" t="s">
        <v>173</v>
      </c>
      <c r="D609" s="61" t="s">
        <v>177</v>
      </c>
      <c r="E609" s="61" t="s">
        <v>166</v>
      </c>
      <c r="F609" s="63"/>
      <c r="G609" s="64"/>
    </row>
    <row r="610" spans="1:7" ht="18" customHeight="1">
      <c r="A610" s="60">
        <v>1</v>
      </c>
      <c r="B610" s="60">
        <v>2</v>
      </c>
      <c r="C610" s="61">
        <v>3</v>
      </c>
      <c r="D610" s="61">
        <v>4</v>
      </c>
      <c r="E610" s="61">
        <v>5</v>
      </c>
      <c r="F610" s="63"/>
      <c r="G610" s="64"/>
    </row>
    <row r="611" spans="1:7" ht="12.75" customHeight="1">
      <c r="A611" s="18">
        <v>1</v>
      </c>
      <c r="B611" s="210" t="s">
        <v>209</v>
      </c>
      <c r="C611" s="163">
        <v>3107.978971474136</v>
      </c>
      <c r="D611" s="163">
        <v>248.9239874128557</v>
      </c>
      <c r="E611" s="153">
        <f aca="true" t="shared" si="23" ref="E611:E644">D611/C611</f>
        <v>0.08009191493814687</v>
      </c>
      <c r="F611" s="148"/>
      <c r="G611" s="31"/>
    </row>
    <row r="612" spans="1:7" ht="12.75" customHeight="1">
      <c r="A612" s="18">
        <v>2</v>
      </c>
      <c r="B612" s="210" t="s">
        <v>210</v>
      </c>
      <c r="C612" s="163">
        <v>1247.5196181546294</v>
      </c>
      <c r="D612" s="163">
        <v>95.40238468356864</v>
      </c>
      <c r="E612" s="153">
        <f t="shared" si="23"/>
        <v>0.07647365483894424</v>
      </c>
      <c r="F612" s="148"/>
      <c r="G612" s="31"/>
    </row>
    <row r="613" spans="1:7" ht="12.75" customHeight="1">
      <c r="A613" s="18">
        <v>3</v>
      </c>
      <c r="B613" s="210" t="s">
        <v>211</v>
      </c>
      <c r="C613" s="163">
        <v>2165.519040104189</v>
      </c>
      <c r="D613" s="163">
        <v>174.2545306201198</v>
      </c>
      <c r="E613" s="153">
        <f t="shared" si="23"/>
        <v>0.08046778965828716</v>
      </c>
      <c r="F613" s="148"/>
      <c r="G613" s="31"/>
    </row>
    <row r="614" spans="1:7" ht="12.75" customHeight="1">
      <c r="A614" s="18">
        <v>4</v>
      </c>
      <c r="B614" s="210" t="s">
        <v>212</v>
      </c>
      <c r="C614" s="163">
        <v>1588.663198237481</v>
      </c>
      <c r="D614" s="163">
        <v>126.06895849965181</v>
      </c>
      <c r="E614" s="153">
        <f t="shared" si="23"/>
        <v>0.079355371635421</v>
      </c>
      <c r="F614" s="148"/>
      <c r="G614" s="31"/>
    </row>
    <row r="615" spans="1:7" ht="12.75" customHeight="1">
      <c r="A615" s="18">
        <v>5</v>
      </c>
      <c r="B615" s="210" t="s">
        <v>213</v>
      </c>
      <c r="C615" s="163">
        <v>4392.800748750196</v>
      </c>
      <c r="D615" s="163">
        <v>351.813053441433</v>
      </c>
      <c r="E615" s="153">
        <f t="shared" si="23"/>
        <v>0.08008855251209106</v>
      </c>
      <c r="F615" s="148"/>
      <c r="G615" s="31"/>
    </row>
    <row r="616" spans="1:7" ht="12.75" customHeight="1">
      <c r="A616" s="18">
        <v>6</v>
      </c>
      <c r="B616" s="210" t="s">
        <v>214</v>
      </c>
      <c r="C616" s="163">
        <v>1606.6979650295643</v>
      </c>
      <c r="D616" s="163">
        <v>133.76790245116257</v>
      </c>
      <c r="E616" s="153">
        <f t="shared" si="23"/>
        <v>0.08325640871070696</v>
      </c>
      <c r="F616" s="148"/>
      <c r="G616" s="31"/>
    </row>
    <row r="617" spans="1:7" ht="12.75" customHeight="1">
      <c r="A617" s="18">
        <v>7</v>
      </c>
      <c r="B617" s="210" t="s">
        <v>215</v>
      </c>
      <c r="C617" s="163">
        <v>801.50706391128</v>
      </c>
      <c r="D617" s="163">
        <v>61.79977000833959</v>
      </c>
      <c r="E617" s="153">
        <f t="shared" si="23"/>
        <v>0.07710446082254403</v>
      </c>
      <c r="F617" s="148"/>
      <c r="G617" s="31"/>
    </row>
    <row r="618" spans="1:7" ht="12.75" customHeight="1">
      <c r="A618" s="18">
        <v>8</v>
      </c>
      <c r="B618" s="210" t="s">
        <v>216</v>
      </c>
      <c r="C618" s="163">
        <v>2302.544222747921</v>
      </c>
      <c r="D618" s="163">
        <v>184.8498240240283</v>
      </c>
      <c r="E618" s="153">
        <f t="shared" si="23"/>
        <v>0.08028068351426637</v>
      </c>
      <c r="F618" s="148"/>
      <c r="G618" s="31"/>
    </row>
    <row r="619" spans="1:7" ht="12.75" customHeight="1">
      <c r="A619" s="18">
        <v>9</v>
      </c>
      <c r="B619" s="210" t="s">
        <v>217</v>
      </c>
      <c r="C619" s="163">
        <v>1804.5096000091237</v>
      </c>
      <c r="D619" s="163">
        <v>137.39392972360494</v>
      </c>
      <c r="E619" s="153">
        <f t="shared" si="23"/>
        <v>0.07613920686424183</v>
      </c>
      <c r="F619" s="148"/>
      <c r="G619" s="31"/>
    </row>
    <row r="620" spans="1:7" ht="12.75" customHeight="1">
      <c r="A620" s="18">
        <v>10</v>
      </c>
      <c r="B620" s="210" t="s">
        <v>218</v>
      </c>
      <c r="C620" s="163">
        <v>707.1304607222759</v>
      </c>
      <c r="D620" s="163">
        <v>53.4237002068495</v>
      </c>
      <c r="E620" s="153">
        <f t="shared" si="23"/>
        <v>0.07554999137257015</v>
      </c>
      <c r="F620" s="148"/>
      <c r="G620" s="31"/>
    </row>
    <row r="621" spans="1:7" ht="12.75" customHeight="1">
      <c r="A621" s="18">
        <v>11</v>
      </c>
      <c r="B621" s="210" t="s">
        <v>219</v>
      </c>
      <c r="C621" s="163">
        <v>824.782608703113</v>
      </c>
      <c r="D621" s="163">
        <v>64.1658614860139</v>
      </c>
      <c r="E621" s="153">
        <f t="shared" si="23"/>
        <v>0.07779730174828517</v>
      </c>
      <c r="F621" s="148"/>
      <c r="G621" s="31"/>
    </row>
    <row r="622" spans="1:7" ht="12.75" customHeight="1">
      <c r="A622" s="18">
        <v>12</v>
      </c>
      <c r="B622" s="210" t="s">
        <v>220</v>
      </c>
      <c r="C622" s="163">
        <v>1893.9768653629246</v>
      </c>
      <c r="D622" s="163">
        <v>153.7629354305003</v>
      </c>
      <c r="E622" s="153">
        <f t="shared" si="23"/>
        <v>0.08118522366482876</v>
      </c>
      <c r="F622" s="148"/>
      <c r="G622" s="31"/>
    </row>
    <row r="623" spans="1:7" ht="12.75" customHeight="1">
      <c r="A623" s="18">
        <v>13</v>
      </c>
      <c r="B623" s="210" t="s">
        <v>221</v>
      </c>
      <c r="C623" s="163">
        <v>3514.9502207743535</v>
      </c>
      <c r="D623" s="163">
        <v>287.84889958481585</v>
      </c>
      <c r="E623" s="153">
        <f t="shared" si="23"/>
        <v>0.08189273858945346</v>
      </c>
      <c r="F623" s="148"/>
      <c r="G623" s="31"/>
    </row>
    <row r="624" spans="1:7" ht="12.75" customHeight="1">
      <c r="A624" s="18">
        <v>14</v>
      </c>
      <c r="B624" s="210" t="s">
        <v>222</v>
      </c>
      <c r="C624" s="163">
        <v>1142.7055719231653</v>
      </c>
      <c r="D624" s="163">
        <v>89.79986059008274</v>
      </c>
      <c r="E624" s="153">
        <f t="shared" si="23"/>
        <v>0.07858530035777302</v>
      </c>
      <c r="F624" s="148"/>
      <c r="G624" s="31"/>
    </row>
    <row r="625" spans="1:7" ht="12.75" customHeight="1">
      <c r="A625" s="18">
        <v>15</v>
      </c>
      <c r="B625" s="210" t="s">
        <v>223</v>
      </c>
      <c r="C625" s="163">
        <v>849.4110863365656</v>
      </c>
      <c r="D625" s="163">
        <v>65.62778068413553</v>
      </c>
      <c r="E625" s="153">
        <f t="shared" si="23"/>
        <v>0.07726268439370423</v>
      </c>
      <c r="F625" s="148"/>
      <c r="G625" s="31"/>
    </row>
    <row r="626" spans="1:7" ht="12.75" customHeight="1">
      <c r="A626" s="18">
        <v>16</v>
      </c>
      <c r="B626" s="210" t="s">
        <v>224</v>
      </c>
      <c r="C626" s="163">
        <v>666.7632191648928</v>
      </c>
      <c r="D626" s="163">
        <v>52.3538045961954</v>
      </c>
      <c r="E626" s="153">
        <f t="shared" si="23"/>
        <v>0.07851933503735774</v>
      </c>
      <c r="F626" s="148"/>
      <c r="G626" s="31"/>
    </row>
    <row r="627" spans="1:7" ht="12.75" customHeight="1">
      <c r="A627" s="18">
        <v>17</v>
      </c>
      <c r="B627" s="210" t="s">
        <v>225</v>
      </c>
      <c r="C627" s="163">
        <v>1823.8920530937492</v>
      </c>
      <c r="D627" s="163">
        <v>147.22351330068597</v>
      </c>
      <c r="E627" s="153">
        <f t="shared" si="23"/>
        <v>0.08071942253981551</v>
      </c>
      <c r="F627" s="148"/>
      <c r="G627" s="31"/>
    </row>
    <row r="628" spans="1:8" ht="12.75" customHeight="1">
      <c r="A628" s="18">
        <v>18</v>
      </c>
      <c r="B628" s="210" t="s">
        <v>226</v>
      </c>
      <c r="C628" s="163">
        <v>1202.0422676950939</v>
      </c>
      <c r="D628" s="163">
        <v>94.05319865347346</v>
      </c>
      <c r="E628" s="153">
        <f t="shared" si="23"/>
        <v>0.0782445020288843</v>
      </c>
      <c r="F628" s="148"/>
      <c r="G628" s="31"/>
      <c r="H628" s="10" t="s">
        <v>12</v>
      </c>
    </row>
    <row r="629" spans="1:7" ht="12.75" customHeight="1">
      <c r="A629" s="18">
        <v>19</v>
      </c>
      <c r="B629" s="210" t="s">
        <v>227</v>
      </c>
      <c r="C629" s="163">
        <v>1901.3190007532205</v>
      </c>
      <c r="D629" s="163">
        <v>148.14448650302302</v>
      </c>
      <c r="E629" s="153">
        <f t="shared" si="23"/>
        <v>0.07791669175153385</v>
      </c>
      <c r="F629" s="148"/>
      <c r="G629" s="31"/>
    </row>
    <row r="630" spans="1:7" ht="12.75" customHeight="1">
      <c r="A630" s="18">
        <v>20</v>
      </c>
      <c r="B630" s="210" t="s">
        <v>228</v>
      </c>
      <c r="C630" s="163">
        <v>1806.075145143044</v>
      </c>
      <c r="D630" s="163">
        <v>145.06588724160235</v>
      </c>
      <c r="E630" s="153">
        <f t="shared" si="23"/>
        <v>0.08032106949243958</v>
      </c>
      <c r="F630" s="148"/>
      <c r="G630" s="31"/>
    </row>
    <row r="631" spans="1:7" ht="12.75" customHeight="1">
      <c r="A631" s="18">
        <v>21</v>
      </c>
      <c r="B631" s="210" t="s">
        <v>229</v>
      </c>
      <c r="C631" s="163">
        <v>1721.5869306369405</v>
      </c>
      <c r="D631" s="163">
        <v>138.0916190406358</v>
      </c>
      <c r="E631" s="153">
        <f t="shared" si="23"/>
        <v>0.08021181886501988</v>
      </c>
      <c r="F631" s="148"/>
      <c r="G631" s="31"/>
    </row>
    <row r="632" spans="1:7" ht="12.75" customHeight="1">
      <c r="A632" s="18">
        <v>22</v>
      </c>
      <c r="B632" s="210" t="s">
        <v>230</v>
      </c>
      <c r="C632" s="163">
        <v>1701.6262421590227</v>
      </c>
      <c r="D632" s="163">
        <v>128.08146247830203</v>
      </c>
      <c r="E632" s="153">
        <f t="shared" si="23"/>
        <v>0.07527003245776953</v>
      </c>
      <c r="F632" s="148"/>
      <c r="G632" s="31"/>
    </row>
    <row r="633" spans="1:7" ht="12.75" customHeight="1">
      <c r="A633" s="18">
        <v>23</v>
      </c>
      <c r="B633" s="210" t="s">
        <v>231</v>
      </c>
      <c r="C633" s="163">
        <v>2056.0793840319193</v>
      </c>
      <c r="D633" s="163">
        <v>169.1944113304201</v>
      </c>
      <c r="E633" s="153">
        <f t="shared" si="23"/>
        <v>0.08228982433481444</v>
      </c>
      <c r="F633" s="148"/>
      <c r="G633" s="31"/>
    </row>
    <row r="634" spans="1:7" ht="12.75" customHeight="1">
      <c r="A634" s="18">
        <v>24</v>
      </c>
      <c r="B634" s="210" t="s">
        <v>232</v>
      </c>
      <c r="C634" s="163">
        <v>1966.6206432626227</v>
      </c>
      <c r="D634" s="163">
        <v>162.325589076715</v>
      </c>
      <c r="E634" s="153">
        <f t="shared" si="23"/>
        <v>0.08254036671120106</v>
      </c>
      <c r="F634" s="148"/>
      <c r="G634" s="31"/>
    </row>
    <row r="635" spans="1:7" ht="12.75" customHeight="1">
      <c r="A635" s="18">
        <v>25</v>
      </c>
      <c r="B635" s="210" t="s">
        <v>233</v>
      </c>
      <c r="C635" s="163">
        <v>976.1511853659075</v>
      </c>
      <c r="D635" s="163">
        <v>75.5071133578851</v>
      </c>
      <c r="E635" s="153">
        <f t="shared" si="23"/>
        <v>0.07735186361483695</v>
      </c>
      <c r="F635" s="148"/>
      <c r="G635" s="31"/>
    </row>
    <row r="636" spans="1:7" ht="12.75" customHeight="1">
      <c r="A636" s="18">
        <v>26</v>
      </c>
      <c r="B636" s="210" t="s">
        <v>234</v>
      </c>
      <c r="C636" s="163">
        <v>869.528222171703</v>
      </c>
      <c r="D636" s="163">
        <v>69.83199125293851</v>
      </c>
      <c r="E636" s="153">
        <f t="shared" si="23"/>
        <v>0.0803102066986723</v>
      </c>
      <c r="F636" s="148"/>
      <c r="G636" s="31"/>
    </row>
    <row r="637" spans="1:7" ht="12.75" customHeight="1">
      <c r="A637" s="18">
        <v>27</v>
      </c>
      <c r="B637" s="210" t="s">
        <v>235</v>
      </c>
      <c r="C637" s="163">
        <v>950.6196459203182</v>
      </c>
      <c r="D637" s="163">
        <v>74.21157901090433</v>
      </c>
      <c r="E637" s="153">
        <f t="shared" si="23"/>
        <v>0.07806653200298451</v>
      </c>
      <c r="F637" s="148"/>
      <c r="G637" s="31"/>
    </row>
    <row r="638" spans="1:7" ht="12.75" customHeight="1">
      <c r="A638" s="18">
        <v>28</v>
      </c>
      <c r="B638" s="210" t="s">
        <v>236</v>
      </c>
      <c r="C638" s="163">
        <v>1004.4811296864735</v>
      </c>
      <c r="D638" s="163">
        <v>78.8457350045538</v>
      </c>
      <c r="E638" s="153">
        <f t="shared" si="23"/>
        <v>0.07849399324123067</v>
      </c>
      <c r="F638" s="148"/>
      <c r="G638" s="31"/>
    </row>
    <row r="639" spans="1:7" ht="12.75" customHeight="1">
      <c r="A639" s="18">
        <v>29</v>
      </c>
      <c r="B639" s="210" t="s">
        <v>237</v>
      </c>
      <c r="C639" s="163">
        <v>669.674653888304</v>
      </c>
      <c r="D639" s="163">
        <v>51.53775185792907</v>
      </c>
      <c r="E639" s="153">
        <f t="shared" si="23"/>
        <v>0.07695938850109911</v>
      </c>
      <c r="F639" s="148"/>
      <c r="G639" s="31"/>
    </row>
    <row r="640" spans="1:7" ht="12.75" customHeight="1">
      <c r="A640" s="18">
        <v>30</v>
      </c>
      <c r="B640" s="210" t="s">
        <v>238</v>
      </c>
      <c r="C640" s="163">
        <v>686.2615550543932</v>
      </c>
      <c r="D640" s="163">
        <v>54.03375511394427</v>
      </c>
      <c r="E640" s="153">
        <f t="shared" si="23"/>
        <v>0.0787363866094197</v>
      </c>
      <c r="F640" s="148"/>
      <c r="G640" s="31" t="s">
        <v>12</v>
      </c>
    </row>
    <row r="641" spans="1:7" ht="12.75" customHeight="1">
      <c r="A641" s="18">
        <v>31</v>
      </c>
      <c r="B641" s="210" t="s">
        <v>239</v>
      </c>
      <c r="C641" s="163">
        <v>1056.2353386217706</v>
      </c>
      <c r="D641" s="163">
        <v>84.16139251750965</v>
      </c>
      <c r="E641" s="153">
        <f t="shared" si="23"/>
        <v>0.0796805308818087</v>
      </c>
      <c r="F641" s="148"/>
      <c r="G641" s="31" t="s">
        <v>12</v>
      </c>
    </row>
    <row r="642" spans="1:7" ht="12.75" customHeight="1">
      <c r="A642" s="18">
        <v>32</v>
      </c>
      <c r="B642" s="210" t="s">
        <v>240</v>
      </c>
      <c r="C642" s="163">
        <v>1627.9927270211124</v>
      </c>
      <c r="D642" s="163">
        <v>132.16139580579835</v>
      </c>
      <c r="E642" s="153">
        <f t="shared" si="23"/>
        <v>0.08118058122263616</v>
      </c>
      <c r="F642" s="148"/>
      <c r="G642" s="31"/>
    </row>
    <row r="643" spans="1:7" ht="12.75" customHeight="1">
      <c r="A643" s="18">
        <v>33</v>
      </c>
      <c r="B643" s="210" t="s">
        <v>241</v>
      </c>
      <c r="C643" s="163">
        <v>833.522436531579</v>
      </c>
      <c r="D643" s="163">
        <v>65.8589939931867</v>
      </c>
      <c r="E643" s="153">
        <f t="shared" si="23"/>
        <v>0.07901286288973404</v>
      </c>
      <c r="F643" s="148"/>
      <c r="G643" s="31"/>
    </row>
    <row r="644" spans="1:7" ht="12.75" customHeight="1">
      <c r="A644" s="34"/>
      <c r="B644" s="1" t="s">
        <v>27</v>
      </c>
      <c r="C644" s="164">
        <v>51471.16902244299</v>
      </c>
      <c r="D644" s="164">
        <v>4099.5870589828655</v>
      </c>
      <c r="E644" s="152">
        <f t="shared" si="23"/>
        <v>0.07964822126335078</v>
      </c>
      <c r="F644" s="42"/>
      <c r="G644" s="31"/>
    </row>
    <row r="645" spans="1:7" ht="24.75" customHeight="1">
      <c r="A645" s="47" t="s">
        <v>178</v>
      </c>
      <c r="B645" s="48"/>
      <c r="C645" s="48"/>
      <c r="D645" s="48"/>
      <c r="E645" s="48"/>
      <c r="F645" s="48"/>
      <c r="G645" s="48"/>
    </row>
    <row r="646" ht="21" customHeight="1">
      <c r="E646" s="59" t="s">
        <v>123</v>
      </c>
    </row>
    <row r="647" spans="1:6" ht="28.5">
      <c r="A647" s="49" t="s">
        <v>39</v>
      </c>
      <c r="B647" s="49" t="s">
        <v>179</v>
      </c>
      <c r="C647" s="49" t="s">
        <v>54</v>
      </c>
      <c r="D647" s="68" t="s">
        <v>42</v>
      </c>
      <c r="E647" s="49" t="s">
        <v>43</v>
      </c>
      <c r="F647" s="276"/>
    </row>
    <row r="648" spans="1:6" ht="14.25">
      <c r="A648" s="69">
        <f>C644</f>
        <v>51471.16902244299</v>
      </c>
      <c r="B648" s="69">
        <f>D687</f>
        <v>176.27447570673755</v>
      </c>
      <c r="C648" s="69">
        <f>E687</f>
        <v>51294.9097162899</v>
      </c>
      <c r="D648" s="69">
        <f>B648+C648</f>
        <v>51471.18419199663</v>
      </c>
      <c r="E648" s="71">
        <f>D648/A648</f>
        <v>1.0000002947194309</v>
      </c>
      <c r="F648" s="56"/>
    </row>
    <row r="649" spans="1:7" ht="14.25">
      <c r="A649" s="93"/>
      <c r="B649" s="73"/>
      <c r="C649" s="74"/>
      <c r="D649" s="74"/>
      <c r="E649" s="75"/>
      <c r="F649" s="76"/>
      <c r="G649" s="77"/>
    </row>
    <row r="650" spans="1:7" ht="14.25">
      <c r="A650" s="9" t="s">
        <v>180</v>
      </c>
      <c r="B650" s="48"/>
      <c r="C650" s="58"/>
      <c r="D650" s="48"/>
      <c r="E650" s="48"/>
      <c r="F650" s="48"/>
      <c r="G650" s="48"/>
    </row>
    <row r="651" spans="1:7" ht="14.25">
      <c r="A651" s="48"/>
      <c r="B651" s="48"/>
      <c r="C651" s="48"/>
      <c r="D651" s="48"/>
      <c r="E651" s="48"/>
      <c r="F651" s="48"/>
      <c r="G651" s="59" t="s">
        <v>123</v>
      </c>
    </row>
    <row r="652" spans="1:7" ht="62.25" customHeight="1">
      <c r="A652" s="60" t="s">
        <v>37</v>
      </c>
      <c r="B652" s="60" t="s">
        <v>38</v>
      </c>
      <c r="C652" s="61" t="s">
        <v>181</v>
      </c>
      <c r="D652" s="61" t="s">
        <v>182</v>
      </c>
      <c r="E652" s="61" t="s">
        <v>55</v>
      </c>
      <c r="F652" s="61" t="s">
        <v>56</v>
      </c>
      <c r="G652" s="88" t="s">
        <v>57</v>
      </c>
    </row>
    <row r="653" spans="1:7" ht="13.5" customHeight="1">
      <c r="A653" s="60">
        <v>1</v>
      </c>
      <c r="B653" s="60">
        <v>2</v>
      </c>
      <c r="C653" s="61">
        <v>3</v>
      </c>
      <c r="D653" s="61">
        <v>4</v>
      </c>
      <c r="E653" s="61">
        <v>5</v>
      </c>
      <c r="F653" s="61">
        <v>6</v>
      </c>
      <c r="G653" s="88">
        <v>7</v>
      </c>
    </row>
    <row r="654" spans="1:7" ht="12.75" customHeight="1">
      <c r="A654" s="18">
        <v>1</v>
      </c>
      <c r="B654" s="210" t="s">
        <v>209</v>
      </c>
      <c r="C654" s="163">
        <v>3107.978971474136</v>
      </c>
      <c r="D654" s="163">
        <v>9.499518694791007</v>
      </c>
      <c r="E654" s="163">
        <v>3098.479452779345</v>
      </c>
      <c r="F654" s="157">
        <f aca="true" t="shared" si="24" ref="F654:F687">D654+E654</f>
        <v>3107.978971474136</v>
      </c>
      <c r="G654" s="165">
        <f aca="true" t="shared" si="25" ref="G654:G687">F654/C654</f>
        <v>1</v>
      </c>
    </row>
    <row r="655" spans="1:7" ht="12.75" customHeight="1">
      <c r="A655" s="18">
        <v>2</v>
      </c>
      <c r="B655" s="210" t="s">
        <v>210</v>
      </c>
      <c r="C655" s="163">
        <v>1247.5196181546294</v>
      </c>
      <c r="D655" s="163">
        <v>4.277692775632591</v>
      </c>
      <c r="E655" s="163">
        <v>1243.241925378997</v>
      </c>
      <c r="F655" s="157">
        <f t="shared" si="24"/>
        <v>1247.5196181546296</v>
      </c>
      <c r="G655" s="165">
        <f t="shared" si="25"/>
        <v>1.0000000000000002</v>
      </c>
    </row>
    <row r="656" spans="1:7" ht="12.75" customHeight="1">
      <c r="A656" s="18">
        <v>3</v>
      </c>
      <c r="B656" s="210" t="s">
        <v>211</v>
      </c>
      <c r="C656" s="163">
        <v>2165.519040104189</v>
      </c>
      <c r="D656" s="163">
        <v>7.385086998079268</v>
      </c>
      <c r="E656" s="163">
        <v>2158.13395310611</v>
      </c>
      <c r="F656" s="157">
        <f t="shared" si="24"/>
        <v>2165.519040104189</v>
      </c>
      <c r="G656" s="165">
        <f t="shared" si="25"/>
        <v>1</v>
      </c>
    </row>
    <row r="657" spans="1:7" ht="12.75" customHeight="1">
      <c r="A657" s="18">
        <v>4</v>
      </c>
      <c r="B657" s="210" t="s">
        <v>212</v>
      </c>
      <c r="C657" s="163">
        <v>1588.663198237481</v>
      </c>
      <c r="D657" s="163">
        <v>5.69519032547058</v>
      </c>
      <c r="E657" s="163">
        <v>1582.9680079120103</v>
      </c>
      <c r="F657" s="157">
        <f t="shared" si="24"/>
        <v>1588.6631982374809</v>
      </c>
      <c r="G657" s="165">
        <f t="shared" si="25"/>
        <v>0.9999999999999999</v>
      </c>
    </row>
    <row r="658" spans="1:7" ht="12.75" customHeight="1">
      <c r="A658" s="18">
        <v>5</v>
      </c>
      <c r="B658" s="210" t="s">
        <v>213</v>
      </c>
      <c r="C658" s="163">
        <v>4392.800748750196</v>
      </c>
      <c r="D658" s="163">
        <v>14.988582564079923</v>
      </c>
      <c r="E658" s="163">
        <v>4377.812166186116</v>
      </c>
      <c r="F658" s="157">
        <f t="shared" si="24"/>
        <v>4392.800748750195</v>
      </c>
      <c r="G658" s="165">
        <f t="shared" si="25"/>
        <v>0.9999999999999998</v>
      </c>
    </row>
    <row r="659" spans="1:7" ht="12.75" customHeight="1">
      <c r="A659" s="18">
        <v>6</v>
      </c>
      <c r="B659" s="210" t="s">
        <v>214</v>
      </c>
      <c r="C659" s="163">
        <v>1606.6979650295643</v>
      </c>
      <c r="D659" s="163">
        <v>5.458413817755471</v>
      </c>
      <c r="E659" s="163">
        <v>1601.2395512118092</v>
      </c>
      <c r="F659" s="157">
        <f t="shared" si="24"/>
        <v>1606.6979650295646</v>
      </c>
      <c r="G659" s="165">
        <f t="shared" si="25"/>
        <v>1.0000000000000002</v>
      </c>
    </row>
    <row r="660" spans="1:7" ht="12.75" customHeight="1">
      <c r="A660" s="18">
        <v>7</v>
      </c>
      <c r="B660" s="210" t="s">
        <v>215</v>
      </c>
      <c r="C660" s="163">
        <v>801.50706391128</v>
      </c>
      <c r="D660" s="163">
        <v>2.7459734806167977</v>
      </c>
      <c r="E660" s="163">
        <v>798.7610904306632</v>
      </c>
      <c r="F660" s="157">
        <f t="shared" si="24"/>
        <v>801.50706391128</v>
      </c>
      <c r="G660" s="165">
        <f t="shared" si="25"/>
        <v>1</v>
      </c>
    </row>
    <row r="661" spans="1:7" ht="12.75" customHeight="1">
      <c r="A661" s="18">
        <v>8</v>
      </c>
      <c r="B661" s="210" t="s">
        <v>216</v>
      </c>
      <c r="C661" s="163">
        <v>2302.544222747921</v>
      </c>
      <c r="D661" s="163">
        <v>7.854396759254554</v>
      </c>
      <c r="E661" s="163">
        <v>2294.6898259886666</v>
      </c>
      <c r="F661" s="157">
        <f t="shared" si="24"/>
        <v>2302.544222747921</v>
      </c>
      <c r="G661" s="165">
        <f t="shared" si="25"/>
        <v>1</v>
      </c>
    </row>
    <row r="662" spans="1:7" ht="12.75" customHeight="1">
      <c r="A662" s="18">
        <v>9</v>
      </c>
      <c r="B662" s="210" t="s">
        <v>217</v>
      </c>
      <c r="C662" s="163">
        <v>1804.5096000091237</v>
      </c>
      <c r="D662" s="163">
        <v>6.190406269728159</v>
      </c>
      <c r="E662" s="163">
        <v>1798.3191937393954</v>
      </c>
      <c r="F662" s="157">
        <f t="shared" si="24"/>
        <v>1804.5096000091235</v>
      </c>
      <c r="G662" s="165">
        <f t="shared" si="25"/>
        <v>0.9999999999999999</v>
      </c>
    </row>
    <row r="663" spans="1:7" ht="12.75" customHeight="1">
      <c r="A663" s="18">
        <v>10</v>
      </c>
      <c r="B663" s="210" t="s">
        <v>218</v>
      </c>
      <c r="C663" s="163">
        <v>707.1304607222759</v>
      </c>
      <c r="D663" s="163">
        <v>2.427770709588169</v>
      </c>
      <c r="E663" s="163">
        <v>704.7026900126878</v>
      </c>
      <c r="F663" s="157">
        <f t="shared" si="24"/>
        <v>707.1304607222759</v>
      </c>
      <c r="G663" s="165">
        <f t="shared" si="25"/>
        <v>1</v>
      </c>
    </row>
    <row r="664" spans="1:7" ht="12.75" customHeight="1">
      <c r="A664" s="18">
        <v>11</v>
      </c>
      <c r="B664" s="210" t="s">
        <v>219</v>
      </c>
      <c r="C664" s="163">
        <v>824.782608703113</v>
      </c>
      <c r="D664" s="163">
        <v>2.8230474895340363</v>
      </c>
      <c r="E664" s="163">
        <v>821.9595612135791</v>
      </c>
      <c r="F664" s="157">
        <f t="shared" si="24"/>
        <v>824.7826087031132</v>
      </c>
      <c r="G664" s="165">
        <f t="shared" si="25"/>
        <v>1.0000000000000002</v>
      </c>
    </row>
    <row r="665" spans="1:7" ht="12.75" customHeight="1">
      <c r="A665" s="18">
        <v>12</v>
      </c>
      <c r="B665" s="210" t="s">
        <v>220</v>
      </c>
      <c r="C665" s="163">
        <v>1893.9768653629246</v>
      </c>
      <c r="D665" s="163">
        <v>6.452699716680513</v>
      </c>
      <c r="E665" s="163">
        <v>1887.524165646244</v>
      </c>
      <c r="F665" s="157">
        <f t="shared" si="24"/>
        <v>1893.9768653629244</v>
      </c>
      <c r="G665" s="165">
        <f t="shared" si="25"/>
        <v>0.9999999999999999</v>
      </c>
    </row>
    <row r="666" spans="1:7" ht="12.75" customHeight="1">
      <c r="A666" s="18">
        <v>13</v>
      </c>
      <c r="B666" s="210" t="s">
        <v>221</v>
      </c>
      <c r="C666" s="163">
        <v>3514.9502207743535</v>
      </c>
      <c r="D666" s="163">
        <v>11.963675651774725</v>
      </c>
      <c r="E666" s="163">
        <v>3502.986545122579</v>
      </c>
      <c r="F666" s="157">
        <f t="shared" si="24"/>
        <v>3514.950220774354</v>
      </c>
      <c r="G666" s="165">
        <f t="shared" si="25"/>
        <v>1.0000000000000002</v>
      </c>
    </row>
    <row r="667" spans="1:7" ht="12.75" customHeight="1">
      <c r="A667" s="18">
        <v>14</v>
      </c>
      <c r="B667" s="210" t="s">
        <v>222</v>
      </c>
      <c r="C667" s="163">
        <v>1142.7055719231653</v>
      </c>
      <c r="D667" s="163">
        <v>3.907022528490097</v>
      </c>
      <c r="E667" s="163">
        <v>1138.7985493946753</v>
      </c>
      <c r="F667" s="157">
        <f t="shared" si="24"/>
        <v>1142.7055719231655</v>
      </c>
      <c r="G667" s="165">
        <f t="shared" si="25"/>
        <v>1.0000000000000002</v>
      </c>
    </row>
    <row r="668" spans="1:7" ht="12.75" customHeight="1">
      <c r="A668" s="18">
        <v>15</v>
      </c>
      <c r="B668" s="210" t="s">
        <v>223</v>
      </c>
      <c r="C668" s="163">
        <v>849.4110863365656</v>
      </c>
      <c r="D668" s="163">
        <v>2.876895927450805</v>
      </c>
      <c r="E668" s="163">
        <v>846.5341904091149</v>
      </c>
      <c r="F668" s="157">
        <f t="shared" si="24"/>
        <v>849.4110863365657</v>
      </c>
      <c r="G668" s="165">
        <f t="shared" si="25"/>
        <v>1.0000000000000002</v>
      </c>
    </row>
    <row r="669" spans="1:7" ht="12.75" customHeight="1">
      <c r="A669" s="18">
        <v>16</v>
      </c>
      <c r="B669" s="210" t="s">
        <v>224</v>
      </c>
      <c r="C669" s="163">
        <v>666.7632191648928</v>
      </c>
      <c r="D669" s="163">
        <v>2.2799342778097174</v>
      </c>
      <c r="E669" s="163">
        <v>664.4832848870831</v>
      </c>
      <c r="F669" s="157">
        <f t="shared" si="24"/>
        <v>666.7632191648928</v>
      </c>
      <c r="G669" s="165">
        <f t="shared" si="25"/>
        <v>1</v>
      </c>
    </row>
    <row r="670" spans="1:7" ht="12.75" customHeight="1">
      <c r="A670" s="18">
        <v>17</v>
      </c>
      <c r="B670" s="210" t="s">
        <v>225</v>
      </c>
      <c r="C670" s="163">
        <v>1823.8920530937492</v>
      </c>
      <c r="D670" s="163">
        <v>6.217890702464885</v>
      </c>
      <c r="E670" s="163">
        <v>1817.6741623912842</v>
      </c>
      <c r="F670" s="157">
        <f t="shared" si="24"/>
        <v>1823.8920530937492</v>
      </c>
      <c r="G670" s="165">
        <f t="shared" si="25"/>
        <v>1</v>
      </c>
    </row>
    <row r="671" spans="1:7" ht="12.75" customHeight="1">
      <c r="A671" s="18">
        <v>18</v>
      </c>
      <c r="B671" s="210" t="s">
        <v>226</v>
      </c>
      <c r="C671" s="163">
        <v>1202.0422676950939</v>
      </c>
      <c r="D671" s="163">
        <v>4.111813361479573</v>
      </c>
      <c r="E671" s="163">
        <v>1197.9304543336143</v>
      </c>
      <c r="F671" s="157">
        <f t="shared" si="24"/>
        <v>1202.0422676950939</v>
      </c>
      <c r="G671" s="165">
        <f t="shared" si="25"/>
        <v>1</v>
      </c>
    </row>
    <row r="672" spans="1:7" ht="12.75" customHeight="1">
      <c r="A672" s="18">
        <v>19</v>
      </c>
      <c r="B672" s="210" t="s">
        <v>227</v>
      </c>
      <c r="C672" s="163">
        <v>1901.3190007532205</v>
      </c>
      <c r="D672" s="163">
        <v>6.506732254715406</v>
      </c>
      <c r="E672" s="163">
        <v>1894.8122684985049</v>
      </c>
      <c r="F672" s="157">
        <f t="shared" si="24"/>
        <v>1901.3190007532203</v>
      </c>
      <c r="G672" s="165">
        <f t="shared" si="25"/>
        <v>0.9999999999999999</v>
      </c>
    </row>
    <row r="673" spans="1:7" ht="12.75" customHeight="1">
      <c r="A673" s="18">
        <v>20</v>
      </c>
      <c r="B673" s="210" t="s">
        <v>228</v>
      </c>
      <c r="C673" s="163">
        <v>1806.075145143044</v>
      </c>
      <c r="D673" s="163">
        <v>6.160509930043421</v>
      </c>
      <c r="E673" s="163">
        <v>1799.9146352130006</v>
      </c>
      <c r="F673" s="157">
        <f t="shared" si="24"/>
        <v>1806.075145143044</v>
      </c>
      <c r="G673" s="165">
        <f t="shared" si="25"/>
        <v>1</v>
      </c>
    </row>
    <row r="674" spans="1:7" ht="12.75" customHeight="1">
      <c r="A674" s="18">
        <v>21</v>
      </c>
      <c r="B674" s="210" t="s">
        <v>229</v>
      </c>
      <c r="C674" s="163">
        <v>1721.5869306369405</v>
      </c>
      <c r="D674" s="163">
        <v>5.8731994546152215</v>
      </c>
      <c r="E674" s="163">
        <v>1715.7137311823253</v>
      </c>
      <c r="F674" s="157">
        <f t="shared" si="24"/>
        <v>1721.5869306369405</v>
      </c>
      <c r="G674" s="165">
        <f t="shared" si="25"/>
        <v>1</v>
      </c>
    </row>
    <row r="675" spans="1:7" ht="12.75" customHeight="1">
      <c r="A675" s="18">
        <v>22</v>
      </c>
      <c r="B675" s="210" t="s">
        <v>230</v>
      </c>
      <c r="C675" s="163">
        <v>1701.6262421590227</v>
      </c>
      <c r="D675" s="163">
        <v>5.844368966750611</v>
      </c>
      <c r="E675" s="163">
        <v>1695.781873192272</v>
      </c>
      <c r="F675" s="157">
        <f t="shared" si="24"/>
        <v>1701.6262421590227</v>
      </c>
      <c r="G675" s="165">
        <f t="shared" si="25"/>
        <v>1</v>
      </c>
    </row>
    <row r="676" spans="1:7" ht="12.75" customHeight="1">
      <c r="A676" s="18">
        <v>23</v>
      </c>
      <c r="B676" s="210" t="s">
        <v>231</v>
      </c>
      <c r="C676" s="163">
        <v>2056.0793840319193</v>
      </c>
      <c r="D676" s="163">
        <v>6.994371266897279</v>
      </c>
      <c r="E676" s="163">
        <v>2049.085012765022</v>
      </c>
      <c r="F676" s="157">
        <f t="shared" si="24"/>
        <v>2056.0793840319193</v>
      </c>
      <c r="G676" s="165">
        <f t="shared" si="25"/>
        <v>1</v>
      </c>
    </row>
    <row r="677" spans="1:7" ht="12.75" customHeight="1">
      <c r="A677" s="18">
        <v>24</v>
      </c>
      <c r="B677" s="210" t="s">
        <v>232</v>
      </c>
      <c r="C677" s="163">
        <v>1966.6206432626227</v>
      </c>
      <c r="D677" s="163">
        <v>6.487034138228349</v>
      </c>
      <c r="E677" s="163">
        <v>1960.1336091243943</v>
      </c>
      <c r="F677" s="157">
        <f t="shared" si="24"/>
        <v>1966.6206432626227</v>
      </c>
      <c r="G677" s="165">
        <f t="shared" si="25"/>
        <v>1</v>
      </c>
    </row>
    <row r="678" spans="1:7" ht="12.75" customHeight="1">
      <c r="A678" s="18">
        <v>25</v>
      </c>
      <c r="B678" s="210" t="s">
        <v>233</v>
      </c>
      <c r="C678" s="163">
        <v>976.1511853659075</v>
      </c>
      <c r="D678" s="163">
        <v>3.300763269365564</v>
      </c>
      <c r="E678" s="163">
        <v>972.8504220965419</v>
      </c>
      <c r="F678" s="157">
        <f t="shared" si="24"/>
        <v>976.1511853659075</v>
      </c>
      <c r="G678" s="165">
        <f t="shared" si="25"/>
        <v>1</v>
      </c>
    </row>
    <row r="679" spans="1:7" ht="12.75" customHeight="1">
      <c r="A679" s="18">
        <v>26</v>
      </c>
      <c r="B679" s="210" t="s">
        <v>234</v>
      </c>
      <c r="C679" s="163">
        <v>869.528222171703</v>
      </c>
      <c r="D679" s="163">
        <v>3.9664047370994906</v>
      </c>
      <c r="E679" s="163">
        <v>865.5618174346035</v>
      </c>
      <c r="F679" s="157">
        <f t="shared" si="24"/>
        <v>869.5282221717031</v>
      </c>
      <c r="G679" s="165">
        <f t="shared" si="25"/>
        <v>1.0000000000000002</v>
      </c>
    </row>
    <row r="680" spans="1:7" ht="12.75" customHeight="1">
      <c r="A680" s="18">
        <v>27</v>
      </c>
      <c r="B680" s="210" t="s">
        <v>235</v>
      </c>
      <c r="C680" s="163">
        <v>950.6196459203182</v>
      </c>
      <c r="D680" s="163">
        <v>3.2525646198715643</v>
      </c>
      <c r="E680" s="163">
        <v>947.3670813004467</v>
      </c>
      <c r="F680" s="157">
        <f t="shared" si="24"/>
        <v>950.6196459203182</v>
      </c>
      <c r="G680" s="165">
        <f t="shared" si="25"/>
        <v>1</v>
      </c>
    </row>
    <row r="681" spans="1:7" ht="12.75" customHeight="1">
      <c r="A681" s="18">
        <v>28</v>
      </c>
      <c r="B681" s="210" t="s">
        <v>236</v>
      </c>
      <c r="C681" s="163">
        <v>1004.4811296864735</v>
      </c>
      <c r="D681" s="163">
        <v>3.4348478526400577</v>
      </c>
      <c r="E681" s="163">
        <v>1001.0462818338334</v>
      </c>
      <c r="F681" s="157">
        <f t="shared" si="24"/>
        <v>1004.4811296864734</v>
      </c>
      <c r="G681" s="165">
        <f t="shared" si="25"/>
        <v>0.9999999999999999</v>
      </c>
    </row>
    <row r="682" spans="1:7" ht="12.75" customHeight="1">
      <c r="A682" s="18">
        <v>29</v>
      </c>
      <c r="B682" s="210" t="s">
        <v>237</v>
      </c>
      <c r="C682" s="163">
        <v>669.674653888304</v>
      </c>
      <c r="D682" s="163">
        <v>2.2947675927546074</v>
      </c>
      <c r="E682" s="163">
        <v>667.3798862955493</v>
      </c>
      <c r="F682" s="157">
        <f t="shared" si="24"/>
        <v>669.674653888304</v>
      </c>
      <c r="G682" s="165">
        <f t="shared" si="25"/>
        <v>1</v>
      </c>
    </row>
    <row r="683" spans="1:11" ht="12.75" customHeight="1">
      <c r="A683" s="18">
        <v>30</v>
      </c>
      <c r="B683" s="210" t="s">
        <v>238</v>
      </c>
      <c r="C683" s="163">
        <v>686.2615550543932</v>
      </c>
      <c r="D683" s="163">
        <v>3.125083536239312</v>
      </c>
      <c r="E683" s="163">
        <v>683.1364715181538</v>
      </c>
      <c r="F683" s="157">
        <f t="shared" si="24"/>
        <v>686.2615550543932</v>
      </c>
      <c r="G683" s="165">
        <f t="shared" si="25"/>
        <v>1</v>
      </c>
      <c r="K683" s="10" t="s">
        <v>12</v>
      </c>
    </row>
    <row r="684" spans="1:7" ht="12.75" customHeight="1">
      <c r="A684" s="18">
        <v>31</v>
      </c>
      <c r="B684" s="210" t="s">
        <v>239</v>
      </c>
      <c r="C684" s="163">
        <v>1056.2353386217706</v>
      </c>
      <c r="D684" s="163">
        <v>3.3080752232845496</v>
      </c>
      <c r="E684" s="163">
        <v>1052.9272633984858</v>
      </c>
      <c r="F684" s="157">
        <f t="shared" si="24"/>
        <v>1056.2353386217703</v>
      </c>
      <c r="G684" s="165">
        <f t="shared" si="25"/>
        <v>0.9999999999999998</v>
      </c>
    </row>
    <row r="685" spans="1:7" ht="12.75" customHeight="1">
      <c r="A685" s="18">
        <v>32</v>
      </c>
      <c r="B685" s="210" t="s">
        <v>240</v>
      </c>
      <c r="C685" s="163">
        <v>1627.9927270211124</v>
      </c>
      <c r="D685" s="163">
        <v>5.264559403284345</v>
      </c>
      <c r="E685" s="163">
        <v>1622.7433371714867</v>
      </c>
      <c r="F685" s="157">
        <f t="shared" si="24"/>
        <v>1628.007896574771</v>
      </c>
      <c r="G685" s="165">
        <f t="shared" si="25"/>
        <v>1.00000931794928</v>
      </c>
    </row>
    <row r="686" spans="1:7" ht="12.75" customHeight="1">
      <c r="A686" s="18">
        <v>33</v>
      </c>
      <c r="B686" s="210" t="s">
        <v>241</v>
      </c>
      <c r="C686" s="163">
        <v>833.522436531579</v>
      </c>
      <c r="D686" s="163">
        <v>3.305181410266865</v>
      </c>
      <c r="E686" s="163">
        <v>830.2172551213122</v>
      </c>
      <c r="F686" s="157">
        <f t="shared" si="24"/>
        <v>833.522436531579</v>
      </c>
      <c r="G686" s="165">
        <f t="shared" si="25"/>
        <v>1</v>
      </c>
    </row>
    <row r="687" spans="1:7" ht="12.75" customHeight="1">
      <c r="A687" s="34"/>
      <c r="B687" s="1" t="s">
        <v>27</v>
      </c>
      <c r="C687" s="164">
        <v>51471.16902244299</v>
      </c>
      <c r="D687" s="164">
        <v>176.27447570673755</v>
      </c>
      <c r="E687" s="164">
        <v>51294.9097162899</v>
      </c>
      <c r="F687" s="156">
        <f t="shared" si="24"/>
        <v>51471.18419199663</v>
      </c>
      <c r="G687" s="28">
        <f t="shared" si="25"/>
        <v>1.0000002947194309</v>
      </c>
    </row>
    <row r="688" spans="1:7" ht="14.25" customHeight="1">
      <c r="A688" s="97"/>
      <c r="B688" s="73"/>
      <c r="C688" s="74"/>
      <c r="D688" s="74"/>
      <c r="E688" s="75"/>
      <c r="F688" s="76"/>
      <c r="G688" s="77"/>
    </row>
    <row r="689" spans="1:8" ht="14.25">
      <c r="A689" s="47" t="s">
        <v>58</v>
      </c>
      <c r="B689" s="48"/>
      <c r="C689" s="58"/>
      <c r="D689" s="48"/>
      <c r="E689" s="59" t="s">
        <v>123</v>
      </c>
      <c r="F689" s="48"/>
      <c r="G689" s="48"/>
      <c r="H689" s="48" t="s">
        <v>12</v>
      </c>
    </row>
    <row r="690" spans="1:8" ht="1.5" customHeight="1">
      <c r="A690" s="48"/>
      <c r="B690" s="48"/>
      <c r="C690" s="58"/>
      <c r="D690" s="48"/>
      <c r="E690" s="48"/>
      <c r="F690" s="48"/>
      <c r="G690" s="48"/>
      <c r="H690" s="48"/>
    </row>
    <row r="691" spans="1:5" ht="14.25">
      <c r="A691" s="128" t="s">
        <v>39</v>
      </c>
      <c r="B691" s="128" t="s">
        <v>137</v>
      </c>
      <c r="C691" s="128" t="s">
        <v>138</v>
      </c>
      <c r="D691" s="128" t="s">
        <v>48</v>
      </c>
      <c r="E691" s="128" t="s">
        <v>49</v>
      </c>
    </row>
    <row r="692" spans="1:5" ht="17.25" customHeight="1">
      <c r="A692" s="53">
        <f>C687</f>
        <v>51471.16902244299</v>
      </c>
      <c r="B692" s="53">
        <f>F687</f>
        <v>51471.18419199663</v>
      </c>
      <c r="C692" s="35">
        <f>B692/A692</f>
        <v>1.0000002947194309</v>
      </c>
      <c r="D692" s="53">
        <f>D731</f>
        <v>47371.597133013776</v>
      </c>
      <c r="E692" s="98">
        <f>D692/A692</f>
        <v>0.9203520734560803</v>
      </c>
    </row>
    <row r="693" spans="1:5" ht="17.25" customHeight="1">
      <c r="A693" s="65"/>
      <c r="B693" s="65"/>
      <c r="C693" s="42"/>
      <c r="D693" s="65"/>
      <c r="E693" s="99"/>
    </row>
    <row r="694" ht="17.25" customHeight="1">
      <c r="A694" s="9" t="s">
        <v>183</v>
      </c>
    </row>
    <row r="695" spans="1:8" ht="15" customHeight="1">
      <c r="A695" s="48"/>
      <c r="B695" s="48"/>
      <c r="C695" s="48"/>
      <c r="D695" s="48"/>
      <c r="E695" s="59" t="s">
        <v>123</v>
      </c>
      <c r="F695" s="48"/>
      <c r="G695" s="48"/>
      <c r="H695" s="48"/>
    </row>
    <row r="696" spans="1:5" ht="42.75">
      <c r="A696" s="61" t="s">
        <v>37</v>
      </c>
      <c r="B696" s="61" t="s">
        <v>38</v>
      </c>
      <c r="C696" s="61" t="s">
        <v>184</v>
      </c>
      <c r="D696" s="61" t="s">
        <v>59</v>
      </c>
      <c r="E696" s="61" t="s">
        <v>60</v>
      </c>
    </row>
    <row r="697" spans="1:8" ht="15.75" customHeight="1">
      <c r="A697" s="90">
        <v>1</v>
      </c>
      <c r="B697" s="90">
        <v>2</v>
      </c>
      <c r="C697" s="90">
        <v>3</v>
      </c>
      <c r="D697" s="90">
        <v>4</v>
      </c>
      <c r="E697" s="90">
        <v>5</v>
      </c>
      <c r="F697" s="122"/>
      <c r="G697" s="48"/>
      <c r="H697" s="48"/>
    </row>
    <row r="698" spans="1:7" ht="12.75" customHeight="1">
      <c r="A698" s="18">
        <v>1</v>
      </c>
      <c r="B698" s="210" t="s">
        <v>209</v>
      </c>
      <c r="C698" s="163">
        <v>3107.978971474136</v>
      </c>
      <c r="D698" s="163">
        <v>2859.0549840612803</v>
      </c>
      <c r="E698" s="153">
        <f aca="true" t="shared" si="26" ref="E698:E731">D698/C698</f>
        <v>0.9199080850618532</v>
      </c>
      <c r="F698" s="148"/>
      <c r="G698" s="31"/>
    </row>
    <row r="699" spans="1:7" ht="12.75" customHeight="1">
      <c r="A699" s="18">
        <v>2</v>
      </c>
      <c r="B699" s="210" t="s">
        <v>210</v>
      </c>
      <c r="C699" s="163">
        <v>1247.5196181546294</v>
      </c>
      <c r="D699" s="163">
        <v>1152.117233471061</v>
      </c>
      <c r="E699" s="153">
        <f t="shared" si="26"/>
        <v>0.9235263451610559</v>
      </c>
      <c r="F699" s="148"/>
      <c r="G699" s="31"/>
    </row>
    <row r="700" spans="1:7" ht="12.75" customHeight="1">
      <c r="A700" s="18">
        <v>3</v>
      </c>
      <c r="B700" s="210" t="s">
        <v>211</v>
      </c>
      <c r="C700" s="163">
        <v>2165.519040104189</v>
      </c>
      <c r="D700" s="163">
        <v>1991.2645094840695</v>
      </c>
      <c r="E700" s="153">
        <f t="shared" si="26"/>
        <v>0.919532210341713</v>
      </c>
      <c r="F700" s="148"/>
      <c r="G700" s="31"/>
    </row>
    <row r="701" spans="1:7" ht="12.75" customHeight="1">
      <c r="A701" s="18">
        <v>4</v>
      </c>
      <c r="B701" s="210" t="s">
        <v>212</v>
      </c>
      <c r="C701" s="163">
        <v>1588.663198237481</v>
      </c>
      <c r="D701" s="163">
        <v>1462.5942397378292</v>
      </c>
      <c r="E701" s="153">
        <f t="shared" si="26"/>
        <v>0.9206446283645789</v>
      </c>
      <c r="F701" s="148"/>
      <c r="G701" s="31"/>
    </row>
    <row r="702" spans="1:7" ht="12.75" customHeight="1">
      <c r="A702" s="18">
        <v>5</v>
      </c>
      <c r="B702" s="210" t="s">
        <v>213</v>
      </c>
      <c r="C702" s="163">
        <v>4392.800748750196</v>
      </c>
      <c r="D702" s="163">
        <v>4040.9876953087633</v>
      </c>
      <c r="E702" s="153">
        <f t="shared" si="26"/>
        <v>0.9199114474879089</v>
      </c>
      <c r="F702" s="148"/>
      <c r="G702" s="31"/>
    </row>
    <row r="703" spans="1:7" ht="12.75" customHeight="1">
      <c r="A703" s="18">
        <v>6</v>
      </c>
      <c r="B703" s="210" t="s">
        <v>214</v>
      </c>
      <c r="C703" s="163">
        <v>1606.6979650295643</v>
      </c>
      <c r="D703" s="163">
        <v>1472.930062578402</v>
      </c>
      <c r="E703" s="153">
        <f t="shared" si="26"/>
        <v>0.9167435912892932</v>
      </c>
      <c r="F703" s="148"/>
      <c r="G703" s="31"/>
    </row>
    <row r="704" spans="1:7" ht="12.75" customHeight="1">
      <c r="A704" s="18">
        <v>7</v>
      </c>
      <c r="B704" s="210" t="s">
        <v>215</v>
      </c>
      <c r="C704" s="163">
        <v>801.50706391128</v>
      </c>
      <c r="D704" s="163">
        <v>739.7072939029404</v>
      </c>
      <c r="E704" s="153">
        <f t="shared" si="26"/>
        <v>0.9228955391774558</v>
      </c>
      <c r="F704" s="148"/>
      <c r="G704" s="31"/>
    </row>
    <row r="705" spans="1:7" ht="12.75" customHeight="1">
      <c r="A705" s="18">
        <v>8</v>
      </c>
      <c r="B705" s="210" t="s">
        <v>216</v>
      </c>
      <c r="C705" s="163">
        <v>2302.544222747921</v>
      </c>
      <c r="D705" s="163">
        <v>2117.694398723893</v>
      </c>
      <c r="E705" s="153">
        <f t="shared" si="26"/>
        <v>0.9197193164857337</v>
      </c>
      <c r="F705" s="148"/>
      <c r="G705" s="31"/>
    </row>
    <row r="706" spans="1:7" ht="12.75" customHeight="1">
      <c r="A706" s="18">
        <v>9</v>
      </c>
      <c r="B706" s="210" t="s">
        <v>217</v>
      </c>
      <c r="C706" s="163">
        <v>1804.5096000091237</v>
      </c>
      <c r="D706" s="163">
        <v>1667.1156702855187</v>
      </c>
      <c r="E706" s="153">
        <f t="shared" si="26"/>
        <v>0.9238607931357582</v>
      </c>
      <c r="F706" s="148"/>
      <c r="G706" s="31"/>
    </row>
    <row r="707" spans="1:7" ht="12.75" customHeight="1">
      <c r="A707" s="18">
        <v>10</v>
      </c>
      <c r="B707" s="210" t="s">
        <v>218</v>
      </c>
      <c r="C707" s="163">
        <v>707.1304607222759</v>
      </c>
      <c r="D707" s="163">
        <v>653.7067605154264</v>
      </c>
      <c r="E707" s="153">
        <f t="shared" si="26"/>
        <v>0.9244500086274299</v>
      </c>
      <c r="F707" s="148"/>
      <c r="G707" s="31"/>
    </row>
    <row r="708" spans="1:7" ht="12.75" customHeight="1">
      <c r="A708" s="18">
        <v>11</v>
      </c>
      <c r="B708" s="210" t="s">
        <v>219</v>
      </c>
      <c r="C708" s="163">
        <v>824.782608703113</v>
      </c>
      <c r="D708" s="163">
        <v>760.6167472170993</v>
      </c>
      <c r="E708" s="153">
        <f t="shared" si="26"/>
        <v>0.922202698251715</v>
      </c>
      <c r="F708" s="148"/>
      <c r="G708" s="31"/>
    </row>
    <row r="709" spans="1:7" ht="12.75" customHeight="1">
      <c r="A709" s="18">
        <v>12</v>
      </c>
      <c r="B709" s="210" t="s">
        <v>220</v>
      </c>
      <c r="C709" s="163">
        <v>1893.9768653629246</v>
      </c>
      <c r="D709" s="163">
        <v>1740.2139299324244</v>
      </c>
      <c r="E709" s="153">
        <f t="shared" si="26"/>
        <v>0.9188147763351713</v>
      </c>
      <c r="F709" s="148"/>
      <c r="G709" s="31"/>
    </row>
    <row r="710" spans="1:7" ht="12.75" customHeight="1">
      <c r="A710" s="18">
        <v>13</v>
      </c>
      <c r="B710" s="210" t="s">
        <v>221</v>
      </c>
      <c r="C710" s="163">
        <v>3514.9502207743535</v>
      </c>
      <c r="D710" s="163">
        <v>3227.101321189538</v>
      </c>
      <c r="E710" s="153">
        <f t="shared" si="26"/>
        <v>0.9181072614105467</v>
      </c>
      <c r="F710" s="148"/>
      <c r="G710" s="31"/>
    </row>
    <row r="711" spans="1:7" ht="12.75" customHeight="1">
      <c r="A711" s="18">
        <v>14</v>
      </c>
      <c r="B711" s="210" t="s">
        <v>222</v>
      </c>
      <c r="C711" s="163">
        <v>1142.7055719231653</v>
      </c>
      <c r="D711" s="163">
        <v>1052.9057113330825</v>
      </c>
      <c r="E711" s="153">
        <f t="shared" si="26"/>
        <v>0.921414699642227</v>
      </c>
      <c r="F711" s="148"/>
      <c r="G711" s="31"/>
    </row>
    <row r="712" spans="1:7" ht="12.75" customHeight="1">
      <c r="A712" s="18">
        <v>15</v>
      </c>
      <c r="B712" s="210" t="s">
        <v>223</v>
      </c>
      <c r="C712" s="163">
        <v>849.4110863365656</v>
      </c>
      <c r="D712" s="163">
        <v>783.7833056524302</v>
      </c>
      <c r="E712" s="153">
        <f t="shared" si="26"/>
        <v>0.9227373156062958</v>
      </c>
      <c r="F712" s="148"/>
      <c r="G712" s="31"/>
    </row>
    <row r="713" spans="1:7" ht="12.75" customHeight="1">
      <c r="A713" s="18">
        <v>16</v>
      </c>
      <c r="B713" s="210" t="s">
        <v>224</v>
      </c>
      <c r="C713" s="163">
        <v>666.7632191648928</v>
      </c>
      <c r="D713" s="163">
        <v>614.4094145686973</v>
      </c>
      <c r="E713" s="153">
        <f t="shared" si="26"/>
        <v>0.9214806649626421</v>
      </c>
      <c r="F713" s="148"/>
      <c r="G713" s="31"/>
    </row>
    <row r="714" spans="1:7" ht="12.75" customHeight="1">
      <c r="A714" s="18">
        <v>17</v>
      </c>
      <c r="B714" s="210" t="s">
        <v>225</v>
      </c>
      <c r="C714" s="163">
        <v>1823.8920530937492</v>
      </c>
      <c r="D714" s="163">
        <v>1676.6685397930632</v>
      </c>
      <c r="E714" s="153">
        <f t="shared" si="26"/>
        <v>0.9192805774601845</v>
      </c>
      <c r="F714" s="148"/>
      <c r="G714" s="31"/>
    </row>
    <row r="715" spans="1:8" ht="12.75" customHeight="1">
      <c r="A715" s="18">
        <v>18</v>
      </c>
      <c r="B715" s="210" t="s">
        <v>226</v>
      </c>
      <c r="C715" s="163">
        <v>1202.0422676950939</v>
      </c>
      <c r="D715" s="163">
        <v>1107.9890690416205</v>
      </c>
      <c r="E715" s="153">
        <f t="shared" si="26"/>
        <v>0.9217554979711158</v>
      </c>
      <c r="F715" s="148"/>
      <c r="G715" s="31"/>
      <c r="H715" s="10" t="s">
        <v>12</v>
      </c>
    </row>
    <row r="716" spans="1:7" ht="12.75" customHeight="1">
      <c r="A716" s="18">
        <v>19</v>
      </c>
      <c r="B716" s="210" t="s">
        <v>227</v>
      </c>
      <c r="C716" s="163">
        <v>1901.3190007532205</v>
      </c>
      <c r="D716" s="163">
        <v>1753.1745142501973</v>
      </c>
      <c r="E716" s="153">
        <f t="shared" si="26"/>
        <v>0.9220833082484661</v>
      </c>
      <c r="F716" s="148"/>
      <c r="G716" s="31"/>
    </row>
    <row r="717" spans="1:8" ht="12.75" customHeight="1">
      <c r="A717" s="18">
        <v>20</v>
      </c>
      <c r="B717" s="210" t="s">
        <v>228</v>
      </c>
      <c r="C717" s="163">
        <v>1806.075145143044</v>
      </c>
      <c r="D717" s="163">
        <v>1661.0092579014417</v>
      </c>
      <c r="E717" s="153">
        <f t="shared" si="26"/>
        <v>0.9196789305075604</v>
      </c>
      <c r="F717" s="148"/>
      <c r="G717" s="31"/>
      <c r="H717" s="10" t="s">
        <v>12</v>
      </c>
    </row>
    <row r="718" spans="1:7" ht="12.75" customHeight="1">
      <c r="A718" s="18">
        <v>21</v>
      </c>
      <c r="B718" s="210" t="s">
        <v>229</v>
      </c>
      <c r="C718" s="163">
        <v>1721.5869306369405</v>
      </c>
      <c r="D718" s="163">
        <v>1583.4953115963049</v>
      </c>
      <c r="E718" s="153">
        <f t="shared" si="26"/>
        <v>0.9197881811349803</v>
      </c>
      <c r="F718" s="148"/>
      <c r="G718" s="31"/>
    </row>
    <row r="719" spans="1:7" ht="12.75" customHeight="1">
      <c r="A719" s="18">
        <v>22</v>
      </c>
      <c r="B719" s="210" t="s">
        <v>230</v>
      </c>
      <c r="C719" s="163">
        <v>1701.6262421590227</v>
      </c>
      <c r="D719" s="163">
        <v>1573.5447796807205</v>
      </c>
      <c r="E719" s="153">
        <f t="shared" si="26"/>
        <v>0.9247299675422304</v>
      </c>
      <c r="F719" s="148"/>
      <c r="G719" s="31"/>
    </row>
    <row r="720" spans="1:7" ht="12.75" customHeight="1">
      <c r="A720" s="18">
        <v>23</v>
      </c>
      <c r="B720" s="210" t="s">
        <v>231</v>
      </c>
      <c r="C720" s="163">
        <v>2056.0793840319193</v>
      </c>
      <c r="D720" s="163">
        <v>1886.884972701499</v>
      </c>
      <c r="E720" s="153">
        <f t="shared" si="26"/>
        <v>0.9177101756651855</v>
      </c>
      <c r="F720" s="148"/>
      <c r="G720" s="31"/>
    </row>
    <row r="721" spans="1:7" ht="12.75" customHeight="1">
      <c r="A721" s="18">
        <v>24</v>
      </c>
      <c r="B721" s="210" t="s">
        <v>232</v>
      </c>
      <c r="C721" s="163">
        <v>1966.6206432626227</v>
      </c>
      <c r="D721" s="163">
        <v>1804.2950541859077</v>
      </c>
      <c r="E721" s="153">
        <f t="shared" si="26"/>
        <v>0.917459633288799</v>
      </c>
      <c r="F721" s="148"/>
      <c r="G721" s="31"/>
    </row>
    <row r="722" spans="1:7" ht="12.75" customHeight="1">
      <c r="A722" s="18">
        <v>25</v>
      </c>
      <c r="B722" s="210" t="s">
        <v>233</v>
      </c>
      <c r="C722" s="163">
        <v>976.1511853659075</v>
      </c>
      <c r="D722" s="163">
        <v>900.6440720080225</v>
      </c>
      <c r="E722" s="153">
        <f t="shared" si="26"/>
        <v>0.9226481363851631</v>
      </c>
      <c r="F722" s="148"/>
      <c r="G722" s="31"/>
    </row>
    <row r="723" spans="1:7" ht="12.75" customHeight="1">
      <c r="A723" s="18">
        <v>26</v>
      </c>
      <c r="B723" s="210" t="s">
        <v>234</v>
      </c>
      <c r="C723" s="163">
        <v>869.528222171703</v>
      </c>
      <c r="D723" s="163">
        <v>799.6962309187645</v>
      </c>
      <c r="E723" s="153">
        <f t="shared" si="26"/>
        <v>0.9196897933013278</v>
      </c>
      <c r="F723" s="148"/>
      <c r="G723" s="31"/>
    </row>
    <row r="724" spans="1:7" ht="12.75" customHeight="1">
      <c r="A724" s="18">
        <v>27</v>
      </c>
      <c r="B724" s="210" t="s">
        <v>235</v>
      </c>
      <c r="C724" s="163">
        <v>950.6196459203182</v>
      </c>
      <c r="D724" s="163">
        <v>876.408066909414</v>
      </c>
      <c r="E724" s="153">
        <f t="shared" si="26"/>
        <v>0.9219334679970155</v>
      </c>
      <c r="F724" s="148"/>
      <c r="G724" s="31"/>
    </row>
    <row r="725" spans="1:7" ht="12.75" customHeight="1">
      <c r="A725" s="18">
        <v>28</v>
      </c>
      <c r="B725" s="210" t="s">
        <v>236</v>
      </c>
      <c r="C725" s="163">
        <v>1004.4811296864735</v>
      </c>
      <c r="D725" s="163">
        <v>925.6353946819198</v>
      </c>
      <c r="E725" s="153">
        <f t="shared" si="26"/>
        <v>0.9215060067587694</v>
      </c>
      <c r="F725" s="148"/>
      <c r="G725" s="31"/>
    </row>
    <row r="726" spans="1:7" ht="12.75" customHeight="1">
      <c r="A726" s="18">
        <v>29</v>
      </c>
      <c r="B726" s="210" t="s">
        <v>237</v>
      </c>
      <c r="C726" s="163">
        <v>669.674653888304</v>
      </c>
      <c r="D726" s="163">
        <v>618.1369020303748</v>
      </c>
      <c r="E726" s="153">
        <f t="shared" si="26"/>
        <v>0.9230406114989007</v>
      </c>
      <c r="F726" s="148"/>
      <c r="G726" s="31"/>
    </row>
    <row r="727" spans="1:7" ht="12.75" customHeight="1">
      <c r="A727" s="18">
        <v>30</v>
      </c>
      <c r="B727" s="210" t="s">
        <v>238</v>
      </c>
      <c r="C727" s="163">
        <v>686.2615550543932</v>
      </c>
      <c r="D727" s="163">
        <v>632.2277999404489</v>
      </c>
      <c r="E727" s="153">
        <f t="shared" si="26"/>
        <v>0.9212636133905803</v>
      </c>
      <c r="F727" s="148"/>
      <c r="G727" s="31" t="s">
        <v>12</v>
      </c>
    </row>
    <row r="728" spans="1:7" ht="12.75" customHeight="1">
      <c r="A728" s="18">
        <v>31</v>
      </c>
      <c r="B728" s="210" t="s">
        <v>239</v>
      </c>
      <c r="C728" s="163">
        <v>1056.2353386217706</v>
      </c>
      <c r="D728" s="163">
        <v>972.0739461042608</v>
      </c>
      <c r="E728" s="153">
        <f t="shared" si="26"/>
        <v>0.9203194691181912</v>
      </c>
      <c r="F728" s="148"/>
      <c r="G728" s="31"/>
    </row>
    <row r="729" spans="1:7" ht="12.75" customHeight="1">
      <c r="A729" s="18">
        <v>32</v>
      </c>
      <c r="B729" s="210" t="s">
        <v>240</v>
      </c>
      <c r="C729" s="163">
        <v>1627.9927270211124</v>
      </c>
      <c r="D729" s="163">
        <v>1495.8465007689726</v>
      </c>
      <c r="E729" s="153">
        <f t="shared" si="26"/>
        <v>0.9188287367266439</v>
      </c>
      <c r="F729" s="148"/>
      <c r="G729" s="31"/>
    </row>
    <row r="730" spans="1:7" ht="12.75" customHeight="1">
      <c r="A730" s="18">
        <v>33</v>
      </c>
      <c r="B730" s="210" t="s">
        <v>241</v>
      </c>
      <c r="C730" s="163">
        <v>833.522436531579</v>
      </c>
      <c r="D730" s="163">
        <v>767.6634425383924</v>
      </c>
      <c r="E730" s="153">
        <f t="shared" si="26"/>
        <v>0.920987137110266</v>
      </c>
      <c r="F730" s="148"/>
      <c r="G730" s="31"/>
    </row>
    <row r="731" spans="1:7" ht="12.75" customHeight="1">
      <c r="A731" s="34"/>
      <c r="B731" s="1" t="s">
        <v>27</v>
      </c>
      <c r="C731" s="164">
        <v>51471.16902244299</v>
      </c>
      <c r="D731" s="164">
        <v>47371.597133013776</v>
      </c>
      <c r="E731" s="152">
        <f t="shared" si="26"/>
        <v>0.9203520734560803</v>
      </c>
      <c r="F731" s="42"/>
      <c r="G731" s="31"/>
    </row>
    <row r="732" spans="1:8" ht="23.25" customHeight="1">
      <c r="A732" s="47" t="s">
        <v>185</v>
      </c>
      <c r="B732" s="48"/>
      <c r="C732" s="48"/>
      <c r="D732" s="48"/>
      <c r="E732" s="48"/>
      <c r="F732" s="48"/>
      <c r="G732" s="48"/>
      <c r="H732" s="48"/>
    </row>
    <row r="733" spans="1:8" ht="14.25">
      <c r="A733" s="47"/>
      <c r="B733" s="48"/>
      <c r="C733" s="48"/>
      <c r="D733" s="48"/>
      <c r="E733" s="48"/>
      <c r="F733" s="48"/>
      <c r="G733" s="48"/>
      <c r="H733" s="48"/>
    </row>
    <row r="734" spans="1:8" ht="14.25">
      <c r="A734" s="47" t="s">
        <v>124</v>
      </c>
      <c r="B734" s="48"/>
      <c r="C734" s="48"/>
      <c r="D734" s="48"/>
      <c r="E734" s="48"/>
      <c r="F734" s="48"/>
      <c r="G734" s="48"/>
      <c r="H734" s="48"/>
    </row>
    <row r="735" spans="2:8" ht="12" customHeight="1">
      <c r="B735" s="48"/>
      <c r="C735" s="48"/>
      <c r="D735" s="48"/>
      <c r="E735" s="48"/>
      <c r="F735" s="48"/>
      <c r="G735" s="48"/>
      <c r="H735" s="48"/>
    </row>
    <row r="736" spans="1:6" ht="42" customHeight="1">
      <c r="A736" s="88" t="s">
        <v>30</v>
      </c>
      <c r="B736" s="88" t="s">
        <v>31</v>
      </c>
      <c r="C736" s="88" t="s">
        <v>61</v>
      </c>
      <c r="D736" s="88" t="s">
        <v>62</v>
      </c>
      <c r="E736" s="88" t="s">
        <v>63</v>
      </c>
      <c r="F736" s="51"/>
    </row>
    <row r="737" spans="1:6" s="55" customFormat="1" ht="16.5" customHeight="1">
      <c r="A737" s="89">
        <v>1</v>
      </c>
      <c r="B737" s="89">
        <v>2</v>
      </c>
      <c r="C737" s="89">
        <v>3</v>
      </c>
      <c r="D737" s="89">
        <v>4</v>
      </c>
      <c r="E737" s="89">
        <v>5</v>
      </c>
      <c r="F737" s="100"/>
    </row>
    <row r="738" spans="1:7" ht="12.75" customHeight="1">
      <c r="A738" s="18">
        <v>1</v>
      </c>
      <c r="B738" s="210" t="s">
        <v>209</v>
      </c>
      <c r="C738" s="153">
        <v>0.9775836317169452</v>
      </c>
      <c r="D738" s="153">
        <v>0.9199080850618532</v>
      </c>
      <c r="E738" s="170">
        <f aca="true" t="shared" si="27" ref="E738:E771">D738-C738</f>
        <v>-0.057675546655092</v>
      </c>
      <c r="F738" s="148"/>
      <c r="G738" s="31"/>
    </row>
    <row r="739" spans="1:7" ht="12.75" customHeight="1">
      <c r="A739" s="18">
        <v>2</v>
      </c>
      <c r="B739" s="210" t="s">
        <v>210</v>
      </c>
      <c r="C739" s="153">
        <v>0.9807195608533167</v>
      </c>
      <c r="D739" s="153">
        <v>0.9235263451610559</v>
      </c>
      <c r="E739" s="170">
        <f t="shared" si="27"/>
        <v>-0.05719321569226077</v>
      </c>
      <c r="F739" s="148"/>
      <c r="G739" s="31"/>
    </row>
    <row r="740" spans="1:7" ht="12.75" customHeight="1">
      <c r="A740" s="18">
        <v>3</v>
      </c>
      <c r="B740" s="210" t="s">
        <v>211</v>
      </c>
      <c r="C740" s="153">
        <v>0.9287835877132683</v>
      </c>
      <c r="D740" s="153">
        <v>0.919532210341713</v>
      </c>
      <c r="E740" s="170">
        <f t="shared" si="27"/>
        <v>-0.009251377371555347</v>
      </c>
      <c r="F740" s="148"/>
      <c r="G740" s="31"/>
    </row>
    <row r="741" spans="1:7" ht="12.75" customHeight="1">
      <c r="A741" s="18">
        <v>4</v>
      </c>
      <c r="B741" s="210" t="s">
        <v>212</v>
      </c>
      <c r="C741" s="153">
        <v>0.9733225457374681</v>
      </c>
      <c r="D741" s="153">
        <v>0.9206446283645789</v>
      </c>
      <c r="E741" s="170">
        <f t="shared" si="27"/>
        <v>-0.05267791737288918</v>
      </c>
      <c r="F741" s="148"/>
      <c r="G741" s="31"/>
    </row>
    <row r="742" spans="1:7" ht="12.75" customHeight="1">
      <c r="A742" s="18">
        <v>5</v>
      </c>
      <c r="B742" s="210" t="s">
        <v>213</v>
      </c>
      <c r="C742" s="153">
        <v>0.9761919793188264</v>
      </c>
      <c r="D742" s="153">
        <v>0.9199114474879089</v>
      </c>
      <c r="E742" s="170">
        <f t="shared" si="27"/>
        <v>-0.056280531830917524</v>
      </c>
      <c r="F742" s="148"/>
      <c r="G742" s="31"/>
    </row>
    <row r="743" spans="1:7" ht="12.75" customHeight="1">
      <c r="A743" s="18">
        <v>6</v>
      </c>
      <c r="B743" s="210" t="s">
        <v>214</v>
      </c>
      <c r="C743" s="153">
        <v>0.9774654316767999</v>
      </c>
      <c r="D743" s="153">
        <v>0.9167435912892932</v>
      </c>
      <c r="E743" s="170">
        <f t="shared" si="27"/>
        <v>-0.06072184038750672</v>
      </c>
      <c r="F743" s="148"/>
      <c r="G743" s="31"/>
    </row>
    <row r="744" spans="1:7" ht="12.75" customHeight="1">
      <c r="A744" s="18">
        <v>7</v>
      </c>
      <c r="B744" s="210" t="s">
        <v>215</v>
      </c>
      <c r="C744" s="153">
        <v>0.9453697128751377</v>
      </c>
      <c r="D744" s="153">
        <v>0.9228955391774558</v>
      </c>
      <c r="E744" s="170">
        <f t="shared" si="27"/>
        <v>-0.0224741736976819</v>
      </c>
      <c r="F744" s="148"/>
      <c r="G744" s="31"/>
    </row>
    <row r="745" spans="1:7" ht="12.75" customHeight="1">
      <c r="A745" s="18">
        <v>8</v>
      </c>
      <c r="B745" s="210" t="s">
        <v>216</v>
      </c>
      <c r="C745" s="153">
        <v>0.9773064329051003</v>
      </c>
      <c r="D745" s="153">
        <v>0.9197193164857337</v>
      </c>
      <c r="E745" s="170">
        <f t="shared" si="27"/>
        <v>-0.057587116419366646</v>
      </c>
      <c r="F745" s="148"/>
      <c r="G745" s="31"/>
    </row>
    <row r="746" spans="1:7" ht="12.75" customHeight="1">
      <c r="A746" s="18">
        <v>9</v>
      </c>
      <c r="B746" s="210" t="s">
        <v>217</v>
      </c>
      <c r="C746" s="153">
        <v>0.9573415954141705</v>
      </c>
      <c r="D746" s="153">
        <v>0.9238607931357582</v>
      </c>
      <c r="E746" s="170">
        <f t="shared" si="27"/>
        <v>-0.033480802278412325</v>
      </c>
      <c r="F746" s="148"/>
      <c r="G746" s="31"/>
    </row>
    <row r="747" spans="1:7" ht="12.75" customHeight="1">
      <c r="A747" s="18">
        <v>10</v>
      </c>
      <c r="B747" s="210" t="s">
        <v>218</v>
      </c>
      <c r="C747" s="153">
        <v>0.9817360711935283</v>
      </c>
      <c r="D747" s="153">
        <v>0.9244500086274299</v>
      </c>
      <c r="E747" s="170">
        <f t="shared" si="27"/>
        <v>-0.05728606256609847</v>
      </c>
      <c r="F747" s="148"/>
      <c r="G747" s="31"/>
    </row>
    <row r="748" spans="1:7" ht="12.75" customHeight="1">
      <c r="A748" s="18">
        <v>11</v>
      </c>
      <c r="B748" s="210" t="s">
        <v>219</v>
      </c>
      <c r="C748" s="153">
        <v>0.959919433680377</v>
      </c>
      <c r="D748" s="153">
        <v>0.922202698251715</v>
      </c>
      <c r="E748" s="170">
        <f t="shared" si="27"/>
        <v>-0.03771673542866205</v>
      </c>
      <c r="F748" s="148"/>
      <c r="G748" s="31"/>
    </row>
    <row r="749" spans="1:7" ht="12.75" customHeight="1">
      <c r="A749" s="18">
        <v>12</v>
      </c>
      <c r="B749" s="210" t="s">
        <v>220</v>
      </c>
      <c r="C749" s="153">
        <v>0.9688241418559711</v>
      </c>
      <c r="D749" s="153">
        <v>0.9188147763351713</v>
      </c>
      <c r="E749" s="170">
        <f t="shared" si="27"/>
        <v>-0.05000936552079982</v>
      </c>
      <c r="F749" s="148"/>
      <c r="G749" s="31"/>
    </row>
    <row r="750" spans="1:7" ht="12.75" customHeight="1">
      <c r="A750" s="18">
        <v>13</v>
      </c>
      <c r="B750" s="210" t="s">
        <v>221</v>
      </c>
      <c r="C750" s="153">
        <v>0.9765774415991508</v>
      </c>
      <c r="D750" s="153">
        <v>0.9181072614105467</v>
      </c>
      <c r="E750" s="170">
        <f t="shared" si="27"/>
        <v>-0.05847018018860417</v>
      </c>
      <c r="F750" s="148"/>
      <c r="G750" s="31"/>
    </row>
    <row r="751" spans="1:7" ht="12.75" customHeight="1">
      <c r="A751" s="18">
        <v>14</v>
      </c>
      <c r="B751" s="210" t="s">
        <v>222</v>
      </c>
      <c r="C751" s="153">
        <v>0.9531497805060763</v>
      </c>
      <c r="D751" s="153">
        <v>0.921414699642227</v>
      </c>
      <c r="E751" s="170">
        <f t="shared" si="27"/>
        <v>-0.03173508086384935</v>
      </c>
      <c r="F751" s="148"/>
      <c r="G751" s="31"/>
    </row>
    <row r="752" spans="1:7" ht="12.75" customHeight="1">
      <c r="A752" s="18">
        <v>15</v>
      </c>
      <c r="B752" s="210" t="s">
        <v>223</v>
      </c>
      <c r="C752" s="153">
        <v>0.9913699246913181</v>
      </c>
      <c r="D752" s="153">
        <v>0.9227373156062958</v>
      </c>
      <c r="E752" s="170">
        <f t="shared" si="27"/>
        <v>-0.06863260908502233</v>
      </c>
      <c r="F752" s="148"/>
      <c r="G752" s="31"/>
    </row>
    <row r="753" spans="1:7" ht="12.75" customHeight="1">
      <c r="A753" s="18">
        <v>16</v>
      </c>
      <c r="B753" s="210" t="s">
        <v>224</v>
      </c>
      <c r="C753" s="153">
        <v>0.9364656347287781</v>
      </c>
      <c r="D753" s="153">
        <v>0.9214806649626421</v>
      </c>
      <c r="E753" s="170">
        <f t="shared" si="27"/>
        <v>-0.014984969766135947</v>
      </c>
      <c r="F753" s="148"/>
      <c r="G753" s="31"/>
    </row>
    <row r="754" spans="1:7" ht="12.75" customHeight="1">
      <c r="A754" s="18">
        <v>17</v>
      </c>
      <c r="B754" s="210" t="s">
        <v>225</v>
      </c>
      <c r="C754" s="153">
        <v>0.9610618309898458</v>
      </c>
      <c r="D754" s="153">
        <v>0.9192805774601845</v>
      </c>
      <c r="E754" s="170">
        <f t="shared" si="27"/>
        <v>-0.04178125352966122</v>
      </c>
      <c r="F754" s="148"/>
      <c r="G754" s="31"/>
    </row>
    <row r="755" spans="1:7" ht="12.75" customHeight="1">
      <c r="A755" s="18">
        <v>18</v>
      </c>
      <c r="B755" s="210" t="s">
        <v>226</v>
      </c>
      <c r="C755" s="153">
        <v>0.9825240719583278</v>
      </c>
      <c r="D755" s="153">
        <v>0.9217554979711158</v>
      </c>
      <c r="E755" s="170">
        <f t="shared" si="27"/>
        <v>-0.06076857398721203</v>
      </c>
      <c r="F755" s="148"/>
      <c r="G755" s="31" t="s">
        <v>12</v>
      </c>
    </row>
    <row r="756" spans="1:7" ht="12.75" customHeight="1">
      <c r="A756" s="18">
        <v>19</v>
      </c>
      <c r="B756" s="210" t="s">
        <v>227</v>
      </c>
      <c r="C756" s="153">
        <v>0.9575808954288846</v>
      </c>
      <c r="D756" s="153">
        <v>0.9220833082484661</v>
      </c>
      <c r="E756" s="170">
        <f t="shared" si="27"/>
        <v>-0.03549758718041851</v>
      </c>
      <c r="F756" s="148"/>
      <c r="G756" s="31"/>
    </row>
    <row r="757" spans="1:7" ht="12.75" customHeight="1">
      <c r="A757" s="18">
        <v>20</v>
      </c>
      <c r="B757" s="210" t="s">
        <v>228</v>
      </c>
      <c r="C757" s="153">
        <v>0.9811643899242033</v>
      </c>
      <c r="D757" s="153">
        <v>0.9196789305075604</v>
      </c>
      <c r="E757" s="170">
        <f t="shared" si="27"/>
        <v>-0.06148545941664285</v>
      </c>
      <c r="F757" s="148"/>
      <c r="G757" s="31"/>
    </row>
    <row r="758" spans="1:7" ht="12.75" customHeight="1">
      <c r="A758" s="18">
        <v>21</v>
      </c>
      <c r="B758" s="210" t="s">
        <v>229</v>
      </c>
      <c r="C758" s="153">
        <v>0.8519430435615992</v>
      </c>
      <c r="D758" s="153">
        <v>0.9197881811349803</v>
      </c>
      <c r="E758" s="170">
        <f t="shared" si="27"/>
        <v>0.06784513757338106</v>
      </c>
      <c r="F758" s="148"/>
      <c r="G758" s="31"/>
    </row>
    <row r="759" spans="1:7" ht="12.75" customHeight="1">
      <c r="A759" s="18">
        <v>22</v>
      </c>
      <c r="B759" s="210" t="s">
        <v>230</v>
      </c>
      <c r="C759" s="153">
        <v>0.9754567919257768</v>
      </c>
      <c r="D759" s="153">
        <v>0.9247299675422304</v>
      </c>
      <c r="E759" s="170">
        <f t="shared" si="27"/>
        <v>-0.050726824383546476</v>
      </c>
      <c r="F759" s="148"/>
      <c r="G759" s="31"/>
    </row>
    <row r="760" spans="1:7" ht="12.75" customHeight="1">
      <c r="A760" s="18">
        <v>23</v>
      </c>
      <c r="B760" s="210" t="s">
        <v>231</v>
      </c>
      <c r="C760" s="153">
        <v>0.964812336017132</v>
      </c>
      <c r="D760" s="153">
        <v>0.9177101756651855</v>
      </c>
      <c r="E760" s="170">
        <f t="shared" si="27"/>
        <v>-0.047102160351946476</v>
      </c>
      <c r="F760" s="148"/>
      <c r="G760" s="31"/>
    </row>
    <row r="761" spans="1:7" ht="12.75" customHeight="1">
      <c r="A761" s="18">
        <v>24</v>
      </c>
      <c r="B761" s="210" t="s">
        <v>232</v>
      </c>
      <c r="C761" s="153">
        <v>0.9645481146859233</v>
      </c>
      <c r="D761" s="153">
        <v>0.917459633288799</v>
      </c>
      <c r="E761" s="170">
        <f t="shared" si="27"/>
        <v>-0.04708848139712429</v>
      </c>
      <c r="F761" s="148"/>
      <c r="G761" s="31"/>
    </row>
    <row r="762" spans="1:7" ht="12.75" customHeight="1">
      <c r="A762" s="18">
        <v>25</v>
      </c>
      <c r="B762" s="210" t="s">
        <v>233</v>
      </c>
      <c r="C762" s="153">
        <v>0.9839810439757258</v>
      </c>
      <c r="D762" s="153">
        <v>0.9226481363851631</v>
      </c>
      <c r="E762" s="170">
        <f t="shared" si="27"/>
        <v>-0.06133290759056276</v>
      </c>
      <c r="F762" s="148"/>
      <c r="G762" s="31"/>
    </row>
    <row r="763" spans="1:7" ht="12.75" customHeight="1">
      <c r="A763" s="18">
        <v>26</v>
      </c>
      <c r="B763" s="210" t="s">
        <v>234</v>
      </c>
      <c r="C763" s="153">
        <v>0.9742767687148279</v>
      </c>
      <c r="D763" s="153">
        <v>0.9196897933013278</v>
      </c>
      <c r="E763" s="170">
        <f t="shared" si="27"/>
        <v>-0.054586975413500105</v>
      </c>
      <c r="F763" s="148"/>
      <c r="G763" s="31"/>
    </row>
    <row r="764" spans="1:7" ht="12.75" customHeight="1">
      <c r="A764" s="18">
        <v>27</v>
      </c>
      <c r="B764" s="210" t="s">
        <v>235</v>
      </c>
      <c r="C764" s="153">
        <v>0.9555404177114025</v>
      </c>
      <c r="D764" s="153">
        <v>0.9219334679970155</v>
      </c>
      <c r="E764" s="170">
        <f t="shared" si="27"/>
        <v>-0.03360694971438705</v>
      </c>
      <c r="F764" s="148"/>
      <c r="G764" s="31"/>
    </row>
    <row r="765" spans="1:7" ht="12.75" customHeight="1">
      <c r="A765" s="18">
        <v>28</v>
      </c>
      <c r="B765" s="210" t="s">
        <v>236</v>
      </c>
      <c r="C765" s="153">
        <v>0.9443361805067579</v>
      </c>
      <c r="D765" s="153">
        <v>0.9215060067587694</v>
      </c>
      <c r="E765" s="170">
        <f t="shared" si="27"/>
        <v>-0.02283017374798857</v>
      </c>
      <c r="F765" s="148"/>
      <c r="G765" s="31"/>
    </row>
    <row r="766" spans="1:7" ht="12.75" customHeight="1">
      <c r="A766" s="18">
        <v>29</v>
      </c>
      <c r="B766" s="210" t="s">
        <v>237</v>
      </c>
      <c r="C766" s="153">
        <v>0.9851795204272065</v>
      </c>
      <c r="D766" s="153">
        <v>0.9230406114989007</v>
      </c>
      <c r="E766" s="170">
        <f t="shared" si="27"/>
        <v>-0.06213890892830576</v>
      </c>
      <c r="F766" s="148"/>
      <c r="G766" s="31"/>
    </row>
    <row r="767" spans="1:7" ht="12.75" customHeight="1">
      <c r="A767" s="18">
        <v>30</v>
      </c>
      <c r="B767" s="210" t="s">
        <v>238</v>
      </c>
      <c r="C767" s="153">
        <v>0.933685235569475</v>
      </c>
      <c r="D767" s="153">
        <v>0.9212636133905803</v>
      </c>
      <c r="E767" s="170">
        <f t="shared" si="27"/>
        <v>-0.012421622178894753</v>
      </c>
      <c r="F767" s="148"/>
      <c r="G767" s="31" t="s">
        <v>12</v>
      </c>
    </row>
    <row r="768" spans="1:7" ht="12.75" customHeight="1">
      <c r="A768" s="18">
        <v>31</v>
      </c>
      <c r="B768" s="210" t="s">
        <v>239</v>
      </c>
      <c r="C768" s="153">
        <v>0.9479041826639292</v>
      </c>
      <c r="D768" s="153">
        <v>0.9203194691181912</v>
      </c>
      <c r="E768" s="170">
        <f t="shared" si="27"/>
        <v>-0.027584713545737993</v>
      </c>
      <c r="F768" s="148"/>
      <c r="G768" s="31" t="s">
        <v>12</v>
      </c>
    </row>
    <row r="769" spans="1:8" ht="12.75" customHeight="1">
      <c r="A769" s="18">
        <v>32</v>
      </c>
      <c r="B769" s="210" t="s">
        <v>240</v>
      </c>
      <c r="C769" s="153">
        <v>0.9875253540468196</v>
      </c>
      <c r="D769" s="153">
        <v>0.9188287367266439</v>
      </c>
      <c r="E769" s="170">
        <f t="shared" si="27"/>
        <v>-0.06869661732017573</v>
      </c>
      <c r="F769" s="148"/>
      <c r="G769" s="31"/>
      <c r="H769" s="10" t="s">
        <v>12</v>
      </c>
    </row>
    <row r="770" spans="1:7" ht="12.75" customHeight="1">
      <c r="A770" s="18">
        <v>33</v>
      </c>
      <c r="B770" s="210" t="s">
        <v>241</v>
      </c>
      <c r="C770" s="153">
        <v>0.9551538614555851</v>
      </c>
      <c r="D770" s="153">
        <v>0.920987137110266</v>
      </c>
      <c r="E770" s="170">
        <f t="shared" si="27"/>
        <v>-0.03416672434531909</v>
      </c>
      <c r="F770" s="148"/>
      <c r="G770" s="31"/>
    </row>
    <row r="771" spans="1:7" ht="12.75" customHeight="1">
      <c r="A771" s="34"/>
      <c r="B771" s="1" t="s">
        <v>27</v>
      </c>
      <c r="C771" s="152">
        <v>0.9635016186974927</v>
      </c>
      <c r="D771" s="152">
        <v>0.9203520734560803</v>
      </c>
      <c r="E771" s="169">
        <f t="shared" si="27"/>
        <v>-0.04314954524141246</v>
      </c>
      <c r="F771" s="42"/>
      <c r="G771" s="31"/>
    </row>
    <row r="772" spans="1:7" ht="14.25" customHeight="1">
      <c r="A772" s="72"/>
      <c r="B772" s="73"/>
      <c r="C772" s="74"/>
      <c r="D772" s="74"/>
      <c r="E772" s="75"/>
      <c r="F772" s="76"/>
      <c r="G772" s="77" t="s">
        <v>12</v>
      </c>
    </row>
    <row r="773" spans="1:8" ht="14.25">
      <c r="A773" s="47" t="s">
        <v>186</v>
      </c>
      <c r="B773" s="48"/>
      <c r="C773" s="48"/>
      <c r="D773" s="48"/>
      <c r="E773" s="48"/>
      <c r="F773" s="48"/>
      <c r="G773" s="48"/>
      <c r="H773" s="48"/>
    </row>
    <row r="774" spans="2:8" ht="11.25" customHeight="1">
      <c r="B774" s="48"/>
      <c r="C774" s="48"/>
      <c r="D774" s="48"/>
      <c r="E774" s="48"/>
      <c r="F774" s="48"/>
      <c r="G774" s="48"/>
      <c r="H774" s="48"/>
    </row>
    <row r="775" spans="2:8" ht="14.25" customHeight="1">
      <c r="B775" s="48"/>
      <c r="C775" s="48"/>
      <c r="D775" s="48"/>
      <c r="F775" s="59" t="s">
        <v>64</v>
      </c>
      <c r="G775" s="48"/>
      <c r="H775" s="48"/>
    </row>
    <row r="776" spans="1:6" ht="59.25" customHeight="1">
      <c r="A776" s="88" t="s">
        <v>30</v>
      </c>
      <c r="B776" s="88" t="s">
        <v>31</v>
      </c>
      <c r="C776" s="129" t="s">
        <v>187</v>
      </c>
      <c r="D776" s="129" t="s">
        <v>65</v>
      </c>
      <c r="E776" s="129" t="s">
        <v>66</v>
      </c>
      <c r="F776" s="88" t="s">
        <v>67</v>
      </c>
    </row>
    <row r="777" spans="1:6" ht="15" customHeight="1">
      <c r="A777" s="49">
        <v>1</v>
      </c>
      <c r="B777" s="49">
        <v>2</v>
      </c>
      <c r="C777" s="50">
        <v>3</v>
      </c>
      <c r="D777" s="50">
        <v>4</v>
      </c>
      <c r="E777" s="50">
        <v>5</v>
      </c>
      <c r="F777" s="49">
        <v>6</v>
      </c>
    </row>
    <row r="778" spans="1:7" ht="12.75" customHeight="1">
      <c r="A778" s="18">
        <v>1</v>
      </c>
      <c r="B778" s="210" t="s">
        <v>209</v>
      </c>
      <c r="C778" s="228">
        <v>62416675.5</v>
      </c>
      <c r="D778" s="166">
        <v>7584.207375</v>
      </c>
      <c r="E778" s="150">
        <v>9174.662641835934</v>
      </c>
      <c r="F778" s="153">
        <f aca="true" t="shared" si="28" ref="F778:F811">E778/D778</f>
        <v>1.209706194490223</v>
      </c>
      <c r="G778" s="31"/>
    </row>
    <row r="779" spans="1:7" ht="12.75" customHeight="1">
      <c r="A779" s="18">
        <v>2</v>
      </c>
      <c r="B779" s="210" t="s">
        <v>210</v>
      </c>
      <c r="C779" s="228">
        <v>22734936</v>
      </c>
      <c r="D779" s="166">
        <v>2706.1282125</v>
      </c>
      <c r="E779" s="150">
        <v>2524.2981748136403</v>
      </c>
      <c r="F779" s="153">
        <f t="shared" si="28"/>
        <v>0.932808047731641</v>
      </c>
      <c r="G779" s="31"/>
    </row>
    <row r="780" spans="1:7" ht="12.75" customHeight="1">
      <c r="A780" s="18">
        <v>3</v>
      </c>
      <c r="B780" s="210" t="s">
        <v>211</v>
      </c>
      <c r="C780" s="228">
        <v>44064106.5</v>
      </c>
      <c r="D780" s="166">
        <v>5298.614925</v>
      </c>
      <c r="E780" s="150">
        <v>4927.478032612837</v>
      </c>
      <c r="F780" s="153">
        <f t="shared" si="28"/>
        <v>0.9299558662706248</v>
      </c>
      <c r="G780" s="31"/>
    </row>
    <row r="781" spans="1:7" ht="12.75" customHeight="1">
      <c r="A781" s="18">
        <v>4</v>
      </c>
      <c r="B781" s="210" t="s">
        <v>212</v>
      </c>
      <c r="C781" s="228">
        <v>35980806.75</v>
      </c>
      <c r="D781" s="166">
        <v>4314.0932250000005</v>
      </c>
      <c r="E781" s="150">
        <v>4339.7458692182545</v>
      </c>
      <c r="F781" s="153">
        <f t="shared" si="28"/>
        <v>1.0059462424385264</v>
      </c>
      <c r="G781" s="31"/>
    </row>
    <row r="782" spans="1:7" ht="12.75" customHeight="1">
      <c r="A782" s="18">
        <v>5</v>
      </c>
      <c r="B782" s="210" t="s">
        <v>213</v>
      </c>
      <c r="C782" s="228">
        <v>84809916.75</v>
      </c>
      <c r="D782" s="166">
        <v>10021.36725</v>
      </c>
      <c r="E782" s="150">
        <v>9930.585002403719</v>
      </c>
      <c r="F782" s="153">
        <f t="shared" si="28"/>
        <v>0.9909411315510586</v>
      </c>
      <c r="G782" s="31"/>
    </row>
    <row r="783" spans="1:7" ht="12.75" customHeight="1">
      <c r="A783" s="18">
        <v>6</v>
      </c>
      <c r="B783" s="210" t="s">
        <v>214</v>
      </c>
      <c r="C783" s="228">
        <v>23104596.75</v>
      </c>
      <c r="D783" s="166">
        <v>2758.7896124999997</v>
      </c>
      <c r="E783" s="150">
        <v>2722.9851575630573</v>
      </c>
      <c r="F783" s="153">
        <f t="shared" si="28"/>
        <v>0.9870216798067118</v>
      </c>
      <c r="G783" s="31"/>
    </row>
    <row r="784" spans="1:7" ht="12.75" customHeight="1">
      <c r="A784" s="18">
        <v>7</v>
      </c>
      <c r="B784" s="210" t="s">
        <v>215</v>
      </c>
      <c r="C784" s="228">
        <v>18425565</v>
      </c>
      <c r="D784" s="166">
        <v>2178.2433</v>
      </c>
      <c r="E784" s="150">
        <v>1739.1320183584114</v>
      </c>
      <c r="F784" s="153">
        <f t="shared" si="28"/>
        <v>0.7984103604764496</v>
      </c>
      <c r="G784" s="31"/>
    </row>
    <row r="785" spans="1:7" ht="12.75" customHeight="1">
      <c r="A785" s="18">
        <v>8</v>
      </c>
      <c r="B785" s="210" t="s">
        <v>216</v>
      </c>
      <c r="C785" s="228">
        <v>43578908.25</v>
      </c>
      <c r="D785" s="166">
        <v>5270.2430625</v>
      </c>
      <c r="E785" s="150">
        <v>6033.955265723567</v>
      </c>
      <c r="F785" s="153">
        <f t="shared" si="28"/>
        <v>1.1449102430697555</v>
      </c>
      <c r="G785" s="31"/>
    </row>
    <row r="786" spans="1:7" ht="12.75" customHeight="1">
      <c r="A786" s="18">
        <v>9</v>
      </c>
      <c r="B786" s="210" t="s">
        <v>217</v>
      </c>
      <c r="C786" s="228">
        <v>48608700</v>
      </c>
      <c r="D786" s="166">
        <v>5797.8228375</v>
      </c>
      <c r="E786" s="150">
        <v>4376.639621552581</v>
      </c>
      <c r="F786" s="153">
        <f t="shared" si="28"/>
        <v>0.7548763982998439</v>
      </c>
      <c r="G786" s="31"/>
    </row>
    <row r="787" spans="1:7" ht="12.75" customHeight="1">
      <c r="A787" s="18">
        <v>10</v>
      </c>
      <c r="B787" s="210" t="s">
        <v>218</v>
      </c>
      <c r="C787" s="228">
        <v>10099992</v>
      </c>
      <c r="D787" s="166">
        <v>1182.0760125000002</v>
      </c>
      <c r="E787" s="150">
        <v>1087.2174666388046</v>
      </c>
      <c r="F787" s="153">
        <f t="shared" si="28"/>
        <v>0.9197525837102666</v>
      </c>
      <c r="G787" s="31"/>
    </row>
    <row r="788" spans="1:7" ht="12.75" customHeight="1">
      <c r="A788" s="18">
        <v>11</v>
      </c>
      <c r="B788" s="210" t="s">
        <v>219</v>
      </c>
      <c r="C788" s="228">
        <v>24026289.75</v>
      </c>
      <c r="D788" s="166">
        <v>2865.5758875</v>
      </c>
      <c r="E788" s="150">
        <v>2643.4403740701596</v>
      </c>
      <c r="F788" s="153">
        <f t="shared" si="28"/>
        <v>0.9224813712319316</v>
      </c>
      <c r="G788" s="31"/>
    </row>
    <row r="789" spans="1:7" ht="12.75" customHeight="1">
      <c r="A789" s="18">
        <v>12</v>
      </c>
      <c r="B789" s="210" t="s">
        <v>220</v>
      </c>
      <c r="C789" s="228">
        <v>45859381.5</v>
      </c>
      <c r="D789" s="166">
        <v>5474.61705</v>
      </c>
      <c r="E789" s="150">
        <v>5344.62243927685</v>
      </c>
      <c r="F789" s="153">
        <f t="shared" si="28"/>
        <v>0.976255031258643</v>
      </c>
      <c r="G789" s="31"/>
    </row>
    <row r="790" spans="1:7" ht="12.75" customHeight="1">
      <c r="A790" s="18">
        <v>13</v>
      </c>
      <c r="B790" s="210" t="s">
        <v>221</v>
      </c>
      <c r="C790" s="228">
        <v>70496124</v>
      </c>
      <c r="D790" s="166">
        <v>8236.161787500001</v>
      </c>
      <c r="E790" s="150">
        <v>8218.090067225896</v>
      </c>
      <c r="F790" s="153">
        <f t="shared" si="28"/>
        <v>0.9978058080037314</v>
      </c>
      <c r="G790" s="31"/>
    </row>
    <row r="791" spans="1:7" ht="12.75" customHeight="1">
      <c r="A791" s="18">
        <v>14</v>
      </c>
      <c r="B791" s="210" t="s">
        <v>222</v>
      </c>
      <c r="C791" s="228">
        <v>20184401.25</v>
      </c>
      <c r="D791" s="166">
        <v>2410.72845</v>
      </c>
      <c r="E791" s="150">
        <v>2074.507567490214</v>
      </c>
      <c r="F791" s="153">
        <f t="shared" si="28"/>
        <v>0.8605314163402411</v>
      </c>
      <c r="G791" s="31"/>
    </row>
    <row r="792" spans="1:7" ht="12.75" customHeight="1">
      <c r="A792" s="18">
        <v>15</v>
      </c>
      <c r="B792" s="210" t="s">
        <v>223</v>
      </c>
      <c r="C792" s="228">
        <v>16377233.25</v>
      </c>
      <c r="D792" s="166">
        <v>1959.1753125</v>
      </c>
      <c r="E792" s="150">
        <v>1510.2629799436181</v>
      </c>
      <c r="F792" s="153">
        <f t="shared" si="28"/>
        <v>0.7708666857466938</v>
      </c>
      <c r="G792" s="31"/>
    </row>
    <row r="793" spans="1:7" ht="12.75" customHeight="1">
      <c r="A793" s="18">
        <v>16</v>
      </c>
      <c r="B793" s="210" t="s">
        <v>224</v>
      </c>
      <c r="C793" s="228">
        <v>9746921.25</v>
      </c>
      <c r="D793" s="166">
        <v>1196.844075</v>
      </c>
      <c r="E793" s="150">
        <v>836.7105073808855</v>
      </c>
      <c r="F793" s="153">
        <f t="shared" si="28"/>
        <v>0.6990973384572969</v>
      </c>
      <c r="G793" s="31"/>
    </row>
    <row r="794" spans="1:7" ht="12.75" customHeight="1">
      <c r="A794" s="18">
        <v>17</v>
      </c>
      <c r="B794" s="210" t="s">
        <v>225</v>
      </c>
      <c r="C794" s="228">
        <v>40468816.5</v>
      </c>
      <c r="D794" s="166">
        <v>4950.112349999999</v>
      </c>
      <c r="E794" s="150">
        <v>5077.513124759345</v>
      </c>
      <c r="F794" s="153">
        <f t="shared" si="28"/>
        <v>1.0257369461037276</v>
      </c>
      <c r="G794" s="31"/>
    </row>
    <row r="795" spans="1:7" ht="12.75" customHeight="1">
      <c r="A795" s="18">
        <v>18</v>
      </c>
      <c r="B795" s="210" t="s">
        <v>226</v>
      </c>
      <c r="C795" s="228">
        <v>35213163.75</v>
      </c>
      <c r="D795" s="166">
        <v>4218.152662500001</v>
      </c>
      <c r="E795" s="150">
        <v>3915.961316217</v>
      </c>
      <c r="F795" s="153">
        <f t="shared" si="28"/>
        <v>0.9283593149746507</v>
      </c>
      <c r="G795" s="31"/>
    </row>
    <row r="796" spans="1:7" ht="12.75" customHeight="1">
      <c r="A796" s="18">
        <v>19</v>
      </c>
      <c r="B796" s="210" t="s">
        <v>227</v>
      </c>
      <c r="C796" s="228">
        <v>30892120.5</v>
      </c>
      <c r="D796" s="166">
        <v>3686.4550125</v>
      </c>
      <c r="E796" s="150">
        <v>3228.313048486731</v>
      </c>
      <c r="F796" s="153">
        <f t="shared" si="28"/>
        <v>0.8757228930070202</v>
      </c>
      <c r="G796" s="31"/>
    </row>
    <row r="797" spans="1:7" ht="12.75" customHeight="1">
      <c r="A797" s="18">
        <v>20</v>
      </c>
      <c r="B797" s="210" t="s">
        <v>228</v>
      </c>
      <c r="C797" s="228">
        <v>34686372</v>
      </c>
      <c r="D797" s="166">
        <v>4181.3939625</v>
      </c>
      <c r="E797" s="150">
        <v>3516.4122651815355</v>
      </c>
      <c r="F797" s="153">
        <f t="shared" si="28"/>
        <v>0.8409665046436139</v>
      </c>
      <c r="G797" s="31"/>
    </row>
    <row r="798" spans="1:7" ht="12.75" customHeight="1">
      <c r="A798" s="18">
        <v>21</v>
      </c>
      <c r="B798" s="210" t="s">
        <v>229</v>
      </c>
      <c r="C798" s="228">
        <v>45780993.75</v>
      </c>
      <c r="D798" s="166">
        <v>5478.5364375</v>
      </c>
      <c r="E798" s="150">
        <v>4547.78591180749</v>
      </c>
      <c r="F798" s="153">
        <f t="shared" si="28"/>
        <v>0.830109640355475</v>
      </c>
      <c r="G798" s="31"/>
    </row>
    <row r="799" spans="1:7" ht="12.75" customHeight="1">
      <c r="A799" s="18">
        <v>22</v>
      </c>
      <c r="B799" s="210" t="s">
        <v>230</v>
      </c>
      <c r="C799" s="228">
        <v>27120265.5</v>
      </c>
      <c r="D799" s="166">
        <v>3264.3698624999997</v>
      </c>
      <c r="E799" s="150">
        <v>3156.384967924962</v>
      </c>
      <c r="F799" s="153">
        <f t="shared" si="28"/>
        <v>0.966920141061363</v>
      </c>
      <c r="G799" s="31"/>
    </row>
    <row r="800" spans="1:7" ht="12.75" customHeight="1">
      <c r="A800" s="18">
        <v>23</v>
      </c>
      <c r="B800" s="210" t="s">
        <v>231</v>
      </c>
      <c r="C800" s="228">
        <v>37397652</v>
      </c>
      <c r="D800" s="166">
        <v>4531.7717999999995</v>
      </c>
      <c r="E800" s="150">
        <v>4807.449989824196</v>
      </c>
      <c r="F800" s="153">
        <f t="shared" si="28"/>
        <v>1.0608323194526688</v>
      </c>
      <c r="G800" s="31"/>
    </row>
    <row r="801" spans="1:7" ht="12.75" customHeight="1">
      <c r="A801" s="18">
        <v>24</v>
      </c>
      <c r="B801" s="210" t="s">
        <v>232</v>
      </c>
      <c r="C801" s="228">
        <v>27963393</v>
      </c>
      <c r="D801" s="166">
        <v>3318.4058625</v>
      </c>
      <c r="E801" s="150">
        <v>3616.387785660202</v>
      </c>
      <c r="F801" s="153">
        <f t="shared" si="28"/>
        <v>1.0897967082711548</v>
      </c>
      <c r="G801" s="31"/>
    </row>
    <row r="802" spans="1:7" ht="12.75" customHeight="1">
      <c r="A802" s="18">
        <v>25</v>
      </c>
      <c r="B802" s="210" t="s">
        <v>233</v>
      </c>
      <c r="C802" s="228">
        <v>15284841</v>
      </c>
      <c r="D802" s="166">
        <v>1838.20755</v>
      </c>
      <c r="E802" s="150">
        <v>1968.7042152439349</v>
      </c>
      <c r="F802" s="153">
        <f t="shared" si="28"/>
        <v>1.0709912573495495</v>
      </c>
      <c r="G802" s="31"/>
    </row>
    <row r="803" spans="1:7" ht="12.75" customHeight="1">
      <c r="A803" s="18">
        <v>26</v>
      </c>
      <c r="B803" s="210" t="s">
        <v>234</v>
      </c>
      <c r="C803" s="228">
        <v>17814993.75</v>
      </c>
      <c r="D803" s="166">
        <v>2104.92735</v>
      </c>
      <c r="E803" s="150">
        <v>2144.5554699298673</v>
      </c>
      <c r="F803" s="153">
        <f t="shared" si="28"/>
        <v>1.0188263599358274</v>
      </c>
      <c r="G803" s="31"/>
    </row>
    <row r="804" spans="1:7" ht="12.75" customHeight="1">
      <c r="A804" s="18">
        <v>27</v>
      </c>
      <c r="B804" s="210" t="s">
        <v>235</v>
      </c>
      <c r="C804" s="228">
        <v>31724464.5</v>
      </c>
      <c r="D804" s="166">
        <v>3887.2740000000003</v>
      </c>
      <c r="E804" s="150">
        <v>2787.824606469743</v>
      </c>
      <c r="F804" s="153">
        <f t="shared" si="28"/>
        <v>0.7171669932373541</v>
      </c>
      <c r="G804" s="31"/>
    </row>
    <row r="805" spans="1:7" ht="12.75" customHeight="1">
      <c r="A805" s="18">
        <v>28</v>
      </c>
      <c r="B805" s="210" t="s">
        <v>236</v>
      </c>
      <c r="C805" s="228">
        <v>14184390.75</v>
      </c>
      <c r="D805" s="166">
        <v>1697.9391</v>
      </c>
      <c r="E805" s="150">
        <v>1592.9283668306543</v>
      </c>
      <c r="F805" s="153">
        <f t="shared" si="28"/>
        <v>0.9381540049526242</v>
      </c>
      <c r="G805" s="31"/>
    </row>
    <row r="806" spans="1:7" ht="12.75" customHeight="1">
      <c r="A806" s="18">
        <v>29</v>
      </c>
      <c r="B806" s="210" t="s">
        <v>237</v>
      </c>
      <c r="C806" s="228">
        <v>28965784.5</v>
      </c>
      <c r="D806" s="166">
        <v>3360.97995</v>
      </c>
      <c r="E806" s="150">
        <v>3316.559599724022</v>
      </c>
      <c r="F806" s="153">
        <f t="shared" si="28"/>
        <v>0.9867835122682068</v>
      </c>
      <c r="G806" s="31"/>
    </row>
    <row r="807" spans="1:7" ht="12.75" customHeight="1">
      <c r="A807" s="18">
        <v>30</v>
      </c>
      <c r="B807" s="210" t="s">
        <v>238</v>
      </c>
      <c r="C807" s="228">
        <v>11032113</v>
      </c>
      <c r="D807" s="166">
        <v>1322.951775</v>
      </c>
      <c r="E807" s="150">
        <v>1461.397592771538</v>
      </c>
      <c r="F807" s="153">
        <f t="shared" si="28"/>
        <v>1.104649179499788</v>
      </c>
      <c r="G807" s="31"/>
    </row>
    <row r="808" spans="1:7" ht="12.75" customHeight="1">
      <c r="A808" s="18">
        <v>31</v>
      </c>
      <c r="B808" s="210" t="s">
        <v>239</v>
      </c>
      <c r="C808" s="228">
        <v>19284393.75</v>
      </c>
      <c r="D808" s="166">
        <v>2354.8705124999997</v>
      </c>
      <c r="E808" s="150">
        <v>2206.595910019081</v>
      </c>
      <c r="F808" s="153">
        <f t="shared" si="28"/>
        <v>0.9370349232818301</v>
      </c>
      <c r="G808" s="31"/>
    </row>
    <row r="809" spans="1:8" ht="12.75" customHeight="1">
      <c r="A809" s="18">
        <v>32</v>
      </c>
      <c r="B809" s="210" t="s">
        <v>240</v>
      </c>
      <c r="C809" s="228">
        <v>28168812.75</v>
      </c>
      <c r="D809" s="166">
        <v>3333.7042125</v>
      </c>
      <c r="E809" s="150">
        <v>3388.028649603623</v>
      </c>
      <c r="F809" s="153">
        <f t="shared" si="28"/>
        <v>1.0162955180306426</v>
      </c>
      <c r="G809" s="31" t="s">
        <v>12</v>
      </c>
      <c r="H809" s="10" t="s">
        <v>12</v>
      </c>
    </row>
    <row r="810" spans="1:7" ht="12.75" customHeight="1">
      <c r="A810" s="18">
        <v>33</v>
      </c>
      <c r="B810" s="210" t="s">
        <v>241</v>
      </c>
      <c r="C810" s="228">
        <v>15648517.5</v>
      </c>
      <c r="D810" s="166">
        <v>1863.8154</v>
      </c>
      <c r="E810" s="150">
        <v>1685.7087893938829</v>
      </c>
      <c r="F810" s="153">
        <f t="shared" si="28"/>
        <v>0.904439779494194</v>
      </c>
      <c r="G810" s="31"/>
    </row>
    <row r="811" spans="1:7" ht="12.75" customHeight="1">
      <c r="A811" s="34"/>
      <c r="B811" s="1" t="s">
        <v>27</v>
      </c>
      <c r="C811" s="225">
        <v>1042145643</v>
      </c>
      <c r="D811" s="167">
        <v>124648.556175</v>
      </c>
      <c r="E811" s="151">
        <v>119902.84479595623</v>
      </c>
      <c r="F811" s="152">
        <f t="shared" si="28"/>
        <v>0.9619272655482584</v>
      </c>
      <c r="G811" s="31"/>
    </row>
    <row r="812" spans="1:7" ht="6.75" customHeight="1">
      <c r="A812" s="97"/>
      <c r="B812" s="73"/>
      <c r="C812" s="74"/>
      <c r="D812" s="74"/>
      <c r="E812" s="75"/>
      <c r="F812" s="76"/>
      <c r="G812" s="77"/>
    </row>
    <row r="813" spans="1:8" ht="14.25">
      <c r="A813" s="47" t="s">
        <v>188</v>
      </c>
      <c r="B813" s="48"/>
      <c r="C813" s="48"/>
      <c r="D813" s="48"/>
      <c r="E813" s="48"/>
      <c r="F813" s="48"/>
      <c r="G813" s="48"/>
      <c r="H813" s="48"/>
    </row>
    <row r="814" spans="2:8" ht="11.25" customHeight="1">
      <c r="B814" s="48"/>
      <c r="C814" s="48"/>
      <c r="D814" s="48"/>
      <c r="E814" s="48"/>
      <c r="F814" s="48"/>
      <c r="G814" s="48"/>
      <c r="H814" s="48"/>
    </row>
    <row r="815" spans="2:8" ht="14.25" customHeight="1">
      <c r="B815" s="48"/>
      <c r="C815" s="48"/>
      <c r="D815" s="48"/>
      <c r="F815" s="59" t="s">
        <v>125</v>
      </c>
      <c r="G815" s="48"/>
      <c r="H815" s="48"/>
    </row>
    <row r="816" spans="1:6" ht="57.75" customHeight="1">
      <c r="A816" s="88" t="s">
        <v>30</v>
      </c>
      <c r="B816" s="88" t="s">
        <v>31</v>
      </c>
      <c r="C816" s="129" t="s">
        <v>187</v>
      </c>
      <c r="D816" s="129" t="s">
        <v>68</v>
      </c>
      <c r="E816" s="129" t="s">
        <v>69</v>
      </c>
      <c r="F816" s="88" t="s">
        <v>67</v>
      </c>
    </row>
    <row r="817" spans="1:6" ht="15" customHeight="1">
      <c r="A817" s="49">
        <v>1</v>
      </c>
      <c r="B817" s="49">
        <v>2</v>
      </c>
      <c r="C817" s="50">
        <v>3</v>
      </c>
      <c r="D817" s="50">
        <v>4</v>
      </c>
      <c r="E817" s="50">
        <v>5</v>
      </c>
      <c r="F817" s="49">
        <v>6</v>
      </c>
    </row>
    <row r="818" spans="1:7" ht="12.75" customHeight="1">
      <c r="A818" s="18">
        <v>1</v>
      </c>
      <c r="B818" s="210" t="s">
        <v>209</v>
      </c>
      <c r="C818" s="228">
        <v>62416675.5</v>
      </c>
      <c r="D818" s="163">
        <v>3128.2500264</v>
      </c>
      <c r="E818" s="163">
        <v>2859.0549840612803</v>
      </c>
      <c r="F818" s="168">
        <f aca="true" t="shared" si="29" ref="F818:F851">E818/D818</f>
        <v>0.9139470822130831</v>
      </c>
      <c r="G818" s="31"/>
    </row>
    <row r="819" spans="1:7" ht="12.75" customHeight="1">
      <c r="A819" s="18">
        <v>2</v>
      </c>
      <c r="B819" s="210" t="s">
        <v>210</v>
      </c>
      <c r="C819" s="228">
        <v>22734936</v>
      </c>
      <c r="D819" s="163">
        <v>1116.3330479249998</v>
      </c>
      <c r="E819" s="163">
        <v>1152.117233471061</v>
      </c>
      <c r="F819" s="168">
        <f t="shared" si="29"/>
        <v>1.0320551161793297</v>
      </c>
      <c r="G819" s="31"/>
    </row>
    <row r="820" spans="1:7" ht="12.75" customHeight="1">
      <c r="A820" s="18">
        <v>3</v>
      </c>
      <c r="B820" s="210" t="s">
        <v>211</v>
      </c>
      <c r="C820" s="228">
        <v>44064106.5</v>
      </c>
      <c r="D820" s="163">
        <v>2185.6513512</v>
      </c>
      <c r="E820" s="163">
        <v>1991.2645094840695</v>
      </c>
      <c r="F820" s="168">
        <f t="shared" si="29"/>
        <v>0.9110622828251151</v>
      </c>
      <c r="G820" s="31"/>
    </row>
    <row r="821" spans="1:7" ht="12.75" customHeight="1">
      <c r="A821" s="18">
        <v>4</v>
      </c>
      <c r="B821" s="210" t="s">
        <v>212</v>
      </c>
      <c r="C821" s="228">
        <v>35980806.75</v>
      </c>
      <c r="D821" s="163">
        <v>1779.572464275</v>
      </c>
      <c r="E821" s="163">
        <v>1462.5942397378292</v>
      </c>
      <c r="F821" s="168">
        <f t="shared" si="29"/>
        <v>0.8218795632656026</v>
      </c>
      <c r="G821" s="31"/>
    </row>
    <row r="822" spans="1:7" ht="12.75" customHeight="1">
      <c r="A822" s="18">
        <v>5</v>
      </c>
      <c r="B822" s="210" t="s">
        <v>213</v>
      </c>
      <c r="C822" s="228">
        <v>84809916.75</v>
      </c>
      <c r="D822" s="163">
        <v>4134.2035475249995</v>
      </c>
      <c r="E822" s="163">
        <v>4040.9876953087633</v>
      </c>
      <c r="F822" s="168">
        <f t="shared" si="29"/>
        <v>0.9774525247379169</v>
      </c>
      <c r="G822" s="31"/>
    </row>
    <row r="823" spans="1:7" ht="12.75" customHeight="1">
      <c r="A823" s="18">
        <v>6</v>
      </c>
      <c r="B823" s="210" t="s">
        <v>214</v>
      </c>
      <c r="C823" s="228">
        <v>23104596.75</v>
      </c>
      <c r="D823" s="163">
        <v>1138.03512015</v>
      </c>
      <c r="E823" s="163">
        <v>1472.930062578402</v>
      </c>
      <c r="F823" s="168">
        <f t="shared" si="29"/>
        <v>1.2942746989954588</v>
      </c>
      <c r="G823" s="31"/>
    </row>
    <row r="824" spans="1:7" ht="12.75" customHeight="1">
      <c r="A824" s="18">
        <v>7</v>
      </c>
      <c r="B824" s="210" t="s">
        <v>215</v>
      </c>
      <c r="C824" s="228">
        <v>18425565</v>
      </c>
      <c r="D824" s="163">
        <v>898.6074225</v>
      </c>
      <c r="E824" s="163">
        <v>739.7072939029404</v>
      </c>
      <c r="F824" s="168">
        <f t="shared" si="29"/>
        <v>0.823170692097127</v>
      </c>
      <c r="G824" s="31"/>
    </row>
    <row r="825" spans="1:7" ht="12.75" customHeight="1">
      <c r="A825" s="18">
        <v>8</v>
      </c>
      <c r="B825" s="210" t="s">
        <v>216</v>
      </c>
      <c r="C825" s="228">
        <v>43578908.25</v>
      </c>
      <c r="D825" s="163">
        <v>2173.8733280999995</v>
      </c>
      <c r="E825" s="163">
        <v>2117.694398723893</v>
      </c>
      <c r="F825" s="168">
        <f t="shared" si="29"/>
        <v>0.9741572203633374</v>
      </c>
      <c r="G825" s="31"/>
    </row>
    <row r="826" spans="1:7" ht="12.75" customHeight="1">
      <c r="A826" s="18">
        <v>9</v>
      </c>
      <c r="B826" s="210" t="s">
        <v>217</v>
      </c>
      <c r="C826" s="228">
        <v>48608700</v>
      </c>
      <c r="D826" s="163">
        <v>2391.6899733749997</v>
      </c>
      <c r="E826" s="163">
        <v>1667.1156702855187</v>
      </c>
      <c r="F826" s="168">
        <f t="shared" si="29"/>
        <v>0.6970450555232256</v>
      </c>
      <c r="G826" s="31"/>
    </row>
    <row r="827" spans="1:7" ht="12.75" customHeight="1">
      <c r="A827" s="18">
        <v>10</v>
      </c>
      <c r="B827" s="210" t="s">
        <v>218</v>
      </c>
      <c r="C827" s="228">
        <v>10099992</v>
      </c>
      <c r="D827" s="163">
        <v>487.6811627249999</v>
      </c>
      <c r="E827" s="163">
        <v>653.7067605154264</v>
      </c>
      <c r="F827" s="168">
        <f t="shared" si="29"/>
        <v>1.3404388163420762</v>
      </c>
      <c r="G827" s="31"/>
    </row>
    <row r="828" spans="1:7" ht="12.75" customHeight="1">
      <c r="A828" s="18">
        <v>11</v>
      </c>
      <c r="B828" s="210" t="s">
        <v>219</v>
      </c>
      <c r="C828" s="228">
        <v>24026289.75</v>
      </c>
      <c r="D828" s="163">
        <v>1182.0940007999998</v>
      </c>
      <c r="E828" s="163">
        <v>760.6167472170993</v>
      </c>
      <c r="F828" s="168">
        <f t="shared" si="29"/>
        <v>0.6434486146637581</v>
      </c>
      <c r="G828" s="31"/>
    </row>
    <row r="829" spans="1:7" ht="12.75" customHeight="1">
      <c r="A829" s="18">
        <v>12</v>
      </c>
      <c r="B829" s="210" t="s">
        <v>220</v>
      </c>
      <c r="C829" s="228">
        <v>45859381.5</v>
      </c>
      <c r="D829" s="163">
        <v>2258.3508049499997</v>
      </c>
      <c r="E829" s="163">
        <v>1740.2139299324244</v>
      </c>
      <c r="F829" s="168">
        <f t="shared" si="29"/>
        <v>0.7705684724083215</v>
      </c>
      <c r="G829" s="31"/>
    </row>
    <row r="830" spans="1:7" ht="12.75" customHeight="1">
      <c r="A830" s="18">
        <v>13</v>
      </c>
      <c r="B830" s="210" t="s">
        <v>221</v>
      </c>
      <c r="C830" s="228">
        <v>70496124</v>
      </c>
      <c r="D830" s="163">
        <v>3397.9751700750003</v>
      </c>
      <c r="E830" s="163">
        <v>3227.101321189538</v>
      </c>
      <c r="F830" s="168">
        <f t="shared" si="29"/>
        <v>0.9497130378143137</v>
      </c>
      <c r="G830" s="31"/>
    </row>
    <row r="831" spans="1:7" ht="12.75" customHeight="1">
      <c r="A831" s="18">
        <v>14</v>
      </c>
      <c r="B831" s="210" t="s">
        <v>222</v>
      </c>
      <c r="C831" s="228">
        <v>20184401.25</v>
      </c>
      <c r="D831" s="163">
        <v>994.453984875</v>
      </c>
      <c r="E831" s="163">
        <v>1052.9057113330825</v>
      </c>
      <c r="F831" s="168">
        <f t="shared" si="29"/>
        <v>1.0587777085185393</v>
      </c>
      <c r="G831" s="31"/>
    </row>
    <row r="832" spans="1:7" ht="12.75" customHeight="1">
      <c r="A832" s="18">
        <v>15</v>
      </c>
      <c r="B832" s="210" t="s">
        <v>223</v>
      </c>
      <c r="C832" s="228">
        <v>16377233.25</v>
      </c>
      <c r="D832" s="163">
        <v>808.1750481</v>
      </c>
      <c r="E832" s="163">
        <v>783.7833056524302</v>
      </c>
      <c r="F832" s="168">
        <f t="shared" si="29"/>
        <v>0.9698187385209253</v>
      </c>
      <c r="G832" s="31"/>
    </row>
    <row r="833" spans="1:7" ht="12.75" customHeight="1">
      <c r="A833" s="18">
        <v>16</v>
      </c>
      <c r="B833" s="210" t="s">
        <v>224</v>
      </c>
      <c r="C833" s="228">
        <v>9746921.25</v>
      </c>
      <c r="D833" s="163">
        <v>493.630147125</v>
      </c>
      <c r="E833" s="163">
        <v>614.4094145686973</v>
      </c>
      <c r="F833" s="168">
        <f t="shared" si="29"/>
        <v>1.2446756304231819</v>
      </c>
      <c r="G833" s="31"/>
    </row>
    <row r="834" spans="1:7" ht="12.75" customHeight="1">
      <c r="A834" s="18">
        <v>17</v>
      </c>
      <c r="B834" s="210" t="s">
        <v>225</v>
      </c>
      <c r="C834" s="228">
        <v>40468816.5</v>
      </c>
      <c r="D834" s="163">
        <v>2041.68670845</v>
      </c>
      <c r="E834" s="163">
        <v>1676.6685397930632</v>
      </c>
      <c r="F834" s="168">
        <f t="shared" si="29"/>
        <v>0.8212173458610358</v>
      </c>
      <c r="G834" s="31"/>
    </row>
    <row r="835" spans="1:7" ht="12.75" customHeight="1">
      <c r="A835" s="18">
        <v>18</v>
      </c>
      <c r="B835" s="210" t="s">
        <v>226</v>
      </c>
      <c r="C835" s="228">
        <v>35213163.75</v>
      </c>
      <c r="D835" s="163">
        <v>1740.0065407499999</v>
      </c>
      <c r="E835" s="163">
        <v>1107.9890690416205</v>
      </c>
      <c r="F835" s="168">
        <f t="shared" si="29"/>
        <v>0.636772933373021</v>
      </c>
      <c r="G835" s="31"/>
    </row>
    <row r="836" spans="1:8" ht="12.75" customHeight="1">
      <c r="A836" s="18">
        <v>19</v>
      </c>
      <c r="B836" s="210" t="s">
        <v>227</v>
      </c>
      <c r="C836" s="228">
        <v>30892120.5</v>
      </c>
      <c r="D836" s="163">
        <v>1520.7141912749998</v>
      </c>
      <c r="E836" s="163">
        <v>1753.1745142501973</v>
      </c>
      <c r="F836" s="168">
        <f t="shared" si="29"/>
        <v>1.152862598579617</v>
      </c>
      <c r="G836" s="31"/>
      <c r="H836" s="10" t="s">
        <v>12</v>
      </c>
    </row>
    <row r="837" spans="1:7" ht="12.75" customHeight="1">
      <c r="A837" s="18">
        <v>20</v>
      </c>
      <c r="B837" s="210" t="s">
        <v>228</v>
      </c>
      <c r="C837" s="228">
        <v>34686372</v>
      </c>
      <c r="D837" s="163">
        <v>1724.7774362250002</v>
      </c>
      <c r="E837" s="163">
        <v>1661.0092579014417</v>
      </c>
      <c r="F837" s="168">
        <f t="shared" si="29"/>
        <v>0.9630281699051403</v>
      </c>
      <c r="G837" s="31"/>
    </row>
    <row r="838" spans="1:7" ht="12.75" customHeight="1">
      <c r="A838" s="18">
        <v>21</v>
      </c>
      <c r="B838" s="210" t="s">
        <v>229</v>
      </c>
      <c r="C838" s="228">
        <v>45780993.75</v>
      </c>
      <c r="D838" s="163">
        <v>2259.9342374999997</v>
      </c>
      <c r="E838" s="163">
        <v>1583.4953115963049</v>
      </c>
      <c r="F838" s="168">
        <f t="shared" si="29"/>
        <v>0.7006820310612268</v>
      </c>
      <c r="G838" s="31"/>
    </row>
    <row r="839" spans="1:7" ht="12.75" customHeight="1">
      <c r="A839" s="18">
        <v>22</v>
      </c>
      <c r="B839" s="210" t="s">
        <v>230</v>
      </c>
      <c r="C839" s="228">
        <v>27120265.5</v>
      </c>
      <c r="D839" s="163">
        <v>1346.527723275</v>
      </c>
      <c r="E839" s="163">
        <v>1573.5447796807205</v>
      </c>
      <c r="F839" s="168">
        <f t="shared" si="29"/>
        <v>1.168594416944921</v>
      </c>
      <c r="G839" s="31"/>
    </row>
    <row r="840" spans="1:7" ht="12.75" customHeight="1">
      <c r="A840" s="18">
        <v>23</v>
      </c>
      <c r="B840" s="210" t="s">
        <v>231</v>
      </c>
      <c r="C840" s="228">
        <v>37397652</v>
      </c>
      <c r="D840" s="163">
        <v>1869.2457335999998</v>
      </c>
      <c r="E840" s="163">
        <v>1886.884972701499</v>
      </c>
      <c r="F840" s="168">
        <f t="shared" si="29"/>
        <v>1.0094365544264359</v>
      </c>
      <c r="G840" s="31"/>
    </row>
    <row r="841" spans="1:7" ht="12.75" customHeight="1">
      <c r="A841" s="18">
        <v>24</v>
      </c>
      <c r="B841" s="210" t="s">
        <v>232</v>
      </c>
      <c r="C841" s="228">
        <v>27963393</v>
      </c>
      <c r="D841" s="163">
        <v>1368.935421525</v>
      </c>
      <c r="E841" s="163">
        <v>1804.2950541859077</v>
      </c>
      <c r="F841" s="168">
        <f t="shared" si="29"/>
        <v>1.3180278819697098</v>
      </c>
      <c r="G841" s="31"/>
    </row>
    <row r="842" spans="1:7" ht="12.75" customHeight="1">
      <c r="A842" s="18">
        <v>25</v>
      </c>
      <c r="B842" s="210" t="s">
        <v>233</v>
      </c>
      <c r="C842" s="228">
        <v>15284841</v>
      </c>
      <c r="D842" s="163">
        <v>758.2505478</v>
      </c>
      <c r="E842" s="163">
        <v>900.6440720080225</v>
      </c>
      <c r="F842" s="168">
        <f t="shared" si="29"/>
        <v>1.1877921811216163</v>
      </c>
      <c r="G842" s="31"/>
    </row>
    <row r="843" spans="1:7" ht="12.75" customHeight="1">
      <c r="A843" s="18">
        <v>26</v>
      </c>
      <c r="B843" s="210" t="s">
        <v>234</v>
      </c>
      <c r="C843" s="228">
        <v>17814993.75</v>
      </c>
      <c r="D843" s="163">
        <v>868.364711625</v>
      </c>
      <c r="E843" s="163">
        <v>799.6962309187645</v>
      </c>
      <c r="F843" s="168">
        <f t="shared" si="29"/>
        <v>0.9209220736552803</v>
      </c>
      <c r="G843" s="31"/>
    </row>
    <row r="844" spans="1:7" ht="12.75" customHeight="1">
      <c r="A844" s="18">
        <v>27</v>
      </c>
      <c r="B844" s="210" t="s">
        <v>235</v>
      </c>
      <c r="C844" s="228">
        <v>31724464.5</v>
      </c>
      <c r="D844" s="163">
        <v>1603.29967935</v>
      </c>
      <c r="E844" s="163">
        <v>876.408066909414</v>
      </c>
      <c r="F844" s="168">
        <f t="shared" si="29"/>
        <v>0.5466277316694294</v>
      </c>
      <c r="G844" s="31"/>
    </row>
    <row r="845" spans="1:7" ht="12.75" customHeight="1">
      <c r="A845" s="18">
        <v>28</v>
      </c>
      <c r="B845" s="210" t="s">
        <v>236</v>
      </c>
      <c r="C845" s="228">
        <v>14184390.75</v>
      </c>
      <c r="D845" s="163">
        <v>700.410348225</v>
      </c>
      <c r="E845" s="163">
        <v>925.6353946819198</v>
      </c>
      <c r="F845" s="168">
        <f t="shared" si="29"/>
        <v>1.321561563200332</v>
      </c>
      <c r="G845" s="31"/>
    </row>
    <row r="846" spans="1:7" ht="12.75" customHeight="1">
      <c r="A846" s="18">
        <v>29</v>
      </c>
      <c r="B846" s="210" t="s">
        <v>237</v>
      </c>
      <c r="C846" s="228">
        <v>28965784.5</v>
      </c>
      <c r="D846" s="163">
        <v>1386.69151485</v>
      </c>
      <c r="E846" s="163">
        <v>618.1369020303748</v>
      </c>
      <c r="F846" s="168">
        <f t="shared" si="29"/>
        <v>0.44576381654519565</v>
      </c>
      <c r="G846" s="31"/>
    </row>
    <row r="847" spans="1:7" ht="12.75" customHeight="1">
      <c r="A847" s="18">
        <v>30</v>
      </c>
      <c r="B847" s="210" t="s">
        <v>238</v>
      </c>
      <c r="C847" s="228">
        <v>11032113</v>
      </c>
      <c r="D847" s="163">
        <v>545.71986165</v>
      </c>
      <c r="E847" s="163">
        <v>632.2277999404489</v>
      </c>
      <c r="F847" s="168">
        <f t="shared" si="29"/>
        <v>1.158520780293555</v>
      </c>
      <c r="G847" s="31" t="s">
        <v>12</v>
      </c>
    </row>
    <row r="848" spans="1:7" ht="12.75" customHeight="1">
      <c r="A848" s="18">
        <v>31</v>
      </c>
      <c r="B848" s="210" t="s">
        <v>239</v>
      </c>
      <c r="C848" s="228">
        <v>19284393.75</v>
      </c>
      <c r="D848" s="163">
        <v>971.2822282499999</v>
      </c>
      <c r="E848" s="163">
        <v>972.0739461042608</v>
      </c>
      <c r="F848" s="168">
        <f t="shared" si="29"/>
        <v>1.000815126470179</v>
      </c>
      <c r="G848" s="31"/>
    </row>
    <row r="849" spans="1:7" ht="12.75" customHeight="1">
      <c r="A849" s="18">
        <v>32</v>
      </c>
      <c r="B849" s="210" t="s">
        <v>240</v>
      </c>
      <c r="C849" s="228">
        <v>28168812.75</v>
      </c>
      <c r="D849" s="163">
        <v>1375.26937095</v>
      </c>
      <c r="E849" s="163">
        <v>1495.8465007689726</v>
      </c>
      <c r="F849" s="168">
        <f t="shared" si="29"/>
        <v>1.0876752819236286</v>
      </c>
      <c r="G849" s="31"/>
    </row>
    <row r="850" spans="1:7" ht="12.75" customHeight="1">
      <c r="A850" s="18">
        <v>33</v>
      </c>
      <c r="B850" s="210" t="s">
        <v>241</v>
      </c>
      <c r="C850" s="228">
        <v>15648517.5</v>
      </c>
      <c r="D850" s="163">
        <v>768.85886925</v>
      </c>
      <c r="E850" s="163">
        <v>767.6634425383924</v>
      </c>
      <c r="F850" s="168">
        <f t="shared" si="29"/>
        <v>0.9984451935726856</v>
      </c>
      <c r="G850" s="31"/>
    </row>
    <row r="851" spans="1:7" ht="12.75" customHeight="1">
      <c r="A851" s="34"/>
      <c r="B851" s="1" t="s">
        <v>27</v>
      </c>
      <c r="C851" s="225">
        <v>1042145643</v>
      </c>
      <c r="D851" s="164">
        <v>51418.55172465</v>
      </c>
      <c r="E851" s="164">
        <v>47371.597133013776</v>
      </c>
      <c r="F851" s="152">
        <f t="shared" si="29"/>
        <v>0.9212938821515636</v>
      </c>
      <c r="G851" s="31"/>
    </row>
    <row r="852" spans="1:8" ht="13.5" customHeight="1">
      <c r="A852" s="72"/>
      <c r="B852" s="73"/>
      <c r="C852" s="74"/>
      <c r="D852" s="74"/>
      <c r="E852" s="75"/>
      <c r="F852" s="76"/>
      <c r="G852" s="77"/>
      <c r="H852" s="10" t="s">
        <v>12</v>
      </c>
    </row>
    <row r="853" spans="1:7" ht="13.5" customHeight="1">
      <c r="A853" s="47" t="s">
        <v>70</v>
      </c>
      <c r="B853" s="101"/>
      <c r="C853" s="101"/>
      <c r="D853" s="102"/>
      <c r="E853" s="102"/>
      <c r="F853" s="102"/>
      <c r="G853" s="102"/>
    </row>
    <row r="854" spans="1:7" ht="13.5" customHeight="1">
      <c r="A854" s="101"/>
      <c r="B854" s="101"/>
      <c r="C854" s="101"/>
      <c r="D854" s="102"/>
      <c r="E854" s="102"/>
      <c r="F854" s="102"/>
      <c r="G854" s="102"/>
    </row>
    <row r="855" spans="1:7" ht="13.5" customHeight="1">
      <c r="A855" s="47" t="s">
        <v>191</v>
      </c>
      <c r="B855" s="101"/>
      <c r="C855" s="101"/>
      <c r="D855" s="102"/>
      <c r="E855" s="102"/>
      <c r="F855" s="102"/>
      <c r="G855" s="102"/>
    </row>
    <row r="856" spans="1:7" ht="13.5" customHeight="1">
      <c r="A856" s="47" t="s">
        <v>189</v>
      </c>
      <c r="B856" s="101"/>
      <c r="C856" s="101"/>
      <c r="D856" s="102"/>
      <c r="E856" s="102"/>
      <c r="F856" s="102"/>
      <c r="G856" s="102"/>
    </row>
    <row r="857" spans="1:8" ht="36.75" customHeight="1">
      <c r="A857" s="88" t="s">
        <v>37</v>
      </c>
      <c r="B857" s="88" t="s">
        <v>38</v>
      </c>
      <c r="C857" s="88" t="s">
        <v>190</v>
      </c>
      <c r="D857" s="88" t="s">
        <v>114</v>
      </c>
      <c r="E857" s="88" t="s">
        <v>116</v>
      </c>
      <c r="F857" s="183"/>
      <c r="G857" s="104"/>
      <c r="H857" s="10" t="s">
        <v>12</v>
      </c>
    </row>
    <row r="858" spans="1:7" ht="14.25">
      <c r="A858" s="103">
        <v>1</v>
      </c>
      <c r="B858" s="103">
        <v>2</v>
      </c>
      <c r="C858" s="103">
        <v>3</v>
      </c>
      <c r="D858" s="103">
        <v>4</v>
      </c>
      <c r="E858" s="103" t="s">
        <v>115</v>
      </c>
      <c r="F858" s="180"/>
      <c r="G858" s="180"/>
    </row>
    <row r="859" spans="1:7" ht="12.75" customHeight="1">
      <c r="A859" s="18">
        <v>1</v>
      </c>
      <c r="B859" s="210" t="s">
        <v>209</v>
      </c>
      <c r="C859" s="181">
        <v>4310.4598313986535</v>
      </c>
      <c r="D859" s="181">
        <v>3699</v>
      </c>
      <c r="E859" s="181">
        <f>D859-C859</f>
        <v>-611.4598313986535</v>
      </c>
      <c r="F859" s="184"/>
      <c r="G859" s="42"/>
    </row>
    <row r="860" spans="1:7" ht="12.75" customHeight="1">
      <c r="A860" s="18">
        <v>2</v>
      </c>
      <c r="B860" s="210" t="s">
        <v>210</v>
      </c>
      <c r="C860" s="181">
        <v>2450.4430251937683</v>
      </c>
      <c r="D860" s="181">
        <v>2377</v>
      </c>
      <c r="E860" s="181">
        <f aca="true" t="shared" si="30" ref="E860:E892">D860-C860</f>
        <v>-73.44302519376834</v>
      </c>
      <c r="F860" s="184"/>
      <c r="G860" s="42"/>
    </row>
    <row r="861" spans="1:7" ht="12.75" customHeight="1">
      <c r="A861" s="18">
        <v>3</v>
      </c>
      <c r="B861" s="210" t="s">
        <v>211</v>
      </c>
      <c r="C861" s="181">
        <v>4387.589151528009</v>
      </c>
      <c r="D861" s="181">
        <v>4390</v>
      </c>
      <c r="E861" s="181">
        <f t="shared" si="30"/>
        <v>2.410848471990903</v>
      </c>
      <c r="F861" s="184"/>
      <c r="G861" s="42"/>
    </row>
    <row r="862" spans="1:7" ht="12.75" customHeight="1">
      <c r="A862" s="18">
        <v>4</v>
      </c>
      <c r="B862" s="210" t="s">
        <v>212</v>
      </c>
      <c r="C862" s="181">
        <v>3372.4324577499515</v>
      </c>
      <c r="D862" s="181">
        <v>3445</v>
      </c>
      <c r="E862" s="181">
        <f t="shared" si="30"/>
        <v>72.56754225004852</v>
      </c>
      <c r="F862" s="184"/>
      <c r="G862" s="42"/>
    </row>
    <row r="863" spans="1:7" ht="12.75" customHeight="1">
      <c r="A863" s="18">
        <v>5</v>
      </c>
      <c r="B863" s="210" t="s">
        <v>213</v>
      </c>
      <c r="C863" s="181">
        <v>7647.390126702123</v>
      </c>
      <c r="D863" s="181">
        <v>7608</v>
      </c>
      <c r="E863" s="181">
        <f t="shared" si="30"/>
        <v>-39.39012670212287</v>
      </c>
      <c r="F863" s="184"/>
      <c r="G863" s="42"/>
    </row>
    <row r="864" spans="1:7" ht="12.75" customHeight="1">
      <c r="A864" s="18">
        <v>6</v>
      </c>
      <c r="B864" s="210" t="s">
        <v>214</v>
      </c>
      <c r="C864" s="181">
        <v>3071.2492431149317</v>
      </c>
      <c r="D864" s="181">
        <v>2923</v>
      </c>
      <c r="E864" s="181">
        <f t="shared" si="30"/>
        <v>-148.2492431149317</v>
      </c>
      <c r="F864" s="184"/>
      <c r="G864" s="42"/>
    </row>
    <row r="865" spans="1:7" ht="12.75" customHeight="1">
      <c r="A865" s="18">
        <v>7</v>
      </c>
      <c r="B865" s="210" t="s">
        <v>215</v>
      </c>
      <c r="C865" s="181">
        <v>2134.9177527189854</v>
      </c>
      <c r="D865" s="181">
        <v>2070</v>
      </c>
      <c r="E865" s="181">
        <f t="shared" si="30"/>
        <v>-64.91775271898541</v>
      </c>
      <c r="F865" s="184"/>
      <c r="G865" s="42"/>
    </row>
    <row r="866" spans="1:7" ht="12.75" customHeight="1">
      <c r="A866" s="18">
        <v>8</v>
      </c>
      <c r="B866" s="210" t="s">
        <v>216</v>
      </c>
      <c r="C866" s="181">
        <v>1884.4654704614732</v>
      </c>
      <c r="D866" s="181">
        <v>3051</v>
      </c>
      <c r="E866" s="181">
        <f t="shared" si="30"/>
        <v>1166.5345295385268</v>
      </c>
      <c r="F866" s="184"/>
      <c r="G866" s="42"/>
    </row>
    <row r="867" spans="1:7" ht="12.75" customHeight="1">
      <c r="A867" s="18">
        <v>9</v>
      </c>
      <c r="B867" s="210" t="s">
        <v>217</v>
      </c>
      <c r="C867" s="181">
        <v>5152.896495286226</v>
      </c>
      <c r="D867" s="181">
        <v>5272</v>
      </c>
      <c r="E867" s="181">
        <f t="shared" si="30"/>
        <v>119.10350471377387</v>
      </c>
      <c r="F867" s="184"/>
      <c r="G867" s="42"/>
    </row>
    <row r="868" spans="1:7" ht="12.75" customHeight="1">
      <c r="A868" s="18">
        <v>10</v>
      </c>
      <c r="B868" s="210" t="s">
        <v>218</v>
      </c>
      <c r="C868" s="181">
        <v>1349.5998793053452</v>
      </c>
      <c r="D868" s="181">
        <v>1221</v>
      </c>
      <c r="E868" s="181">
        <f t="shared" si="30"/>
        <v>-128.5998793053452</v>
      </c>
      <c r="F868" s="184"/>
      <c r="G868" s="42"/>
    </row>
    <row r="869" spans="1:7" ht="12.75" customHeight="1">
      <c r="A869" s="18">
        <v>11</v>
      </c>
      <c r="B869" s="210" t="s">
        <v>219</v>
      </c>
      <c r="C869" s="181">
        <v>698.6631033370192</v>
      </c>
      <c r="D869" s="181">
        <v>1165</v>
      </c>
      <c r="E869" s="181">
        <f t="shared" si="30"/>
        <v>466.33689666298085</v>
      </c>
      <c r="F869" s="184"/>
      <c r="G869" s="42"/>
    </row>
    <row r="870" spans="1:7" ht="12.75" customHeight="1">
      <c r="A870" s="18">
        <v>12</v>
      </c>
      <c r="B870" s="210" t="s">
        <v>220</v>
      </c>
      <c r="C870" s="181">
        <v>4164.750092115988</v>
      </c>
      <c r="D870" s="181">
        <v>3993</v>
      </c>
      <c r="E870" s="181">
        <f t="shared" si="30"/>
        <v>-171.75009211598808</v>
      </c>
      <c r="F870" s="184"/>
      <c r="G870" s="42"/>
    </row>
    <row r="871" spans="1:7" ht="12.75" customHeight="1">
      <c r="A871" s="18">
        <v>13</v>
      </c>
      <c r="B871" s="210" t="s">
        <v>221</v>
      </c>
      <c r="C871" s="181">
        <v>5359.831901259948</v>
      </c>
      <c r="D871" s="181">
        <v>5470</v>
      </c>
      <c r="E871" s="181">
        <f t="shared" si="30"/>
        <v>110.1680987400523</v>
      </c>
      <c r="F871" s="184"/>
      <c r="G871" s="42"/>
    </row>
    <row r="872" spans="1:7" ht="12.75" customHeight="1">
      <c r="A872" s="18">
        <v>14</v>
      </c>
      <c r="B872" s="210" t="s">
        <v>222</v>
      </c>
      <c r="C872" s="181">
        <v>1028.722781121247</v>
      </c>
      <c r="D872" s="181">
        <v>2045</v>
      </c>
      <c r="E872" s="181">
        <f t="shared" si="30"/>
        <v>1016.277218878753</v>
      </c>
      <c r="F872" s="184"/>
      <c r="G872" s="42"/>
    </row>
    <row r="873" spans="1:7" ht="12.75" customHeight="1">
      <c r="A873" s="18">
        <v>15</v>
      </c>
      <c r="B873" s="210" t="s">
        <v>223</v>
      </c>
      <c r="C873" s="181">
        <v>2387.1252665780867</v>
      </c>
      <c r="D873" s="181">
        <v>2183</v>
      </c>
      <c r="E873" s="181">
        <f t="shared" si="30"/>
        <v>-204.12526657808667</v>
      </c>
      <c r="F873" s="184"/>
      <c r="G873" s="42"/>
    </row>
    <row r="874" spans="1:7" ht="12.75" customHeight="1">
      <c r="A874" s="18">
        <v>16</v>
      </c>
      <c r="B874" s="210" t="s">
        <v>224</v>
      </c>
      <c r="C874" s="181">
        <v>883.0609898482558</v>
      </c>
      <c r="D874" s="181">
        <v>950</v>
      </c>
      <c r="E874" s="181">
        <f t="shared" si="30"/>
        <v>66.93901015174424</v>
      </c>
      <c r="F874" s="184"/>
      <c r="G874" s="42"/>
    </row>
    <row r="875" spans="1:7" ht="12.75" customHeight="1">
      <c r="A875" s="18">
        <v>17</v>
      </c>
      <c r="B875" s="210" t="s">
        <v>225</v>
      </c>
      <c r="C875" s="181">
        <v>1964.8619240475114</v>
      </c>
      <c r="D875" s="181">
        <v>3361</v>
      </c>
      <c r="E875" s="181">
        <f t="shared" si="30"/>
        <v>1396.1380759524886</v>
      </c>
      <c r="F875" s="184"/>
      <c r="G875" s="42"/>
    </row>
    <row r="876" spans="1:8" ht="12.75" customHeight="1">
      <c r="A876" s="18">
        <v>18</v>
      </c>
      <c r="B876" s="210" t="s">
        <v>226</v>
      </c>
      <c r="C876" s="181">
        <v>2500.6402276329377</v>
      </c>
      <c r="D876" s="181">
        <v>2541</v>
      </c>
      <c r="E876" s="181">
        <f t="shared" si="30"/>
        <v>40.359772367062305</v>
      </c>
      <c r="F876" s="184"/>
      <c r="G876" s="42"/>
      <c r="H876" s="10" t="s">
        <v>12</v>
      </c>
    </row>
    <row r="877" spans="1:7" ht="12.75" customHeight="1">
      <c r="A877" s="18">
        <v>19</v>
      </c>
      <c r="B877" s="210" t="s">
        <v>227</v>
      </c>
      <c r="C877" s="181">
        <v>2216.180234700372</v>
      </c>
      <c r="D877" s="181">
        <v>2650</v>
      </c>
      <c r="E877" s="181">
        <f t="shared" si="30"/>
        <v>433.8197652996282</v>
      </c>
      <c r="F877" s="184"/>
      <c r="G877" s="42"/>
    </row>
    <row r="878" spans="1:7" ht="12.75" customHeight="1">
      <c r="A878" s="18">
        <v>20</v>
      </c>
      <c r="B878" s="210" t="s">
        <v>228</v>
      </c>
      <c r="C878" s="181">
        <v>3989.734940431661</v>
      </c>
      <c r="D878" s="181">
        <v>3732</v>
      </c>
      <c r="E878" s="181">
        <f t="shared" si="30"/>
        <v>-257.734940431661</v>
      </c>
      <c r="F878" s="184"/>
      <c r="G878" s="42"/>
    </row>
    <row r="879" spans="1:7" ht="12.75" customHeight="1">
      <c r="A879" s="18">
        <v>21</v>
      </c>
      <c r="B879" s="210" t="s">
        <v>229</v>
      </c>
      <c r="C879" s="181">
        <v>4050.620712532541</v>
      </c>
      <c r="D879" s="181">
        <v>4149</v>
      </c>
      <c r="E879" s="181">
        <f t="shared" si="30"/>
        <v>98.37928746745911</v>
      </c>
      <c r="F879" s="184"/>
      <c r="G879" s="42" t="s">
        <v>12</v>
      </c>
    </row>
    <row r="880" spans="1:7" ht="12.75" customHeight="1">
      <c r="A880" s="18">
        <v>22</v>
      </c>
      <c r="B880" s="210" t="s">
        <v>230</v>
      </c>
      <c r="C880" s="181">
        <v>3101.878682932331</v>
      </c>
      <c r="D880" s="181">
        <v>2645</v>
      </c>
      <c r="E880" s="181">
        <f t="shared" si="30"/>
        <v>-456.8786829323308</v>
      </c>
      <c r="F880" s="184"/>
      <c r="G880" s="42"/>
    </row>
    <row r="881" spans="1:7" ht="12.75" customHeight="1">
      <c r="A881" s="18">
        <v>23</v>
      </c>
      <c r="B881" s="210" t="s">
        <v>231</v>
      </c>
      <c r="C881" s="181">
        <v>2628.2798651198623</v>
      </c>
      <c r="D881" s="181">
        <v>2899</v>
      </c>
      <c r="E881" s="181">
        <f t="shared" si="30"/>
        <v>270.7201348801377</v>
      </c>
      <c r="F881" s="184"/>
      <c r="G881" s="42"/>
    </row>
    <row r="882" spans="1:7" ht="12.75" customHeight="1">
      <c r="A882" s="18">
        <v>24</v>
      </c>
      <c r="B882" s="210" t="s">
        <v>232</v>
      </c>
      <c r="C882" s="181">
        <v>1434.2057839762856</v>
      </c>
      <c r="D882" s="181">
        <v>2323</v>
      </c>
      <c r="E882" s="181">
        <f t="shared" si="30"/>
        <v>888.7942160237144</v>
      </c>
      <c r="F882" s="184"/>
      <c r="G882" s="42" t="s">
        <v>12</v>
      </c>
    </row>
    <row r="883" spans="1:7" ht="12.75" customHeight="1">
      <c r="A883" s="18">
        <v>25</v>
      </c>
      <c r="B883" s="210" t="s">
        <v>233</v>
      </c>
      <c r="C883" s="181">
        <v>823.643893083524</v>
      </c>
      <c r="D883" s="181">
        <v>800</v>
      </c>
      <c r="E883" s="181">
        <f t="shared" si="30"/>
        <v>-23.64389308352395</v>
      </c>
      <c r="F883" s="184"/>
      <c r="G883" s="42"/>
    </row>
    <row r="884" spans="1:7" ht="12.75" customHeight="1">
      <c r="A884" s="18">
        <v>26</v>
      </c>
      <c r="B884" s="210" t="s">
        <v>234</v>
      </c>
      <c r="C884" s="181">
        <v>1803.001556998759</v>
      </c>
      <c r="D884" s="181">
        <v>2564</v>
      </c>
      <c r="E884" s="181">
        <f t="shared" si="30"/>
        <v>760.998443001241</v>
      </c>
      <c r="F884" s="184"/>
      <c r="G884" s="42"/>
    </row>
    <row r="885" spans="1:7" ht="12.75" customHeight="1">
      <c r="A885" s="18">
        <v>27</v>
      </c>
      <c r="B885" s="210" t="s">
        <v>235</v>
      </c>
      <c r="C885" s="181">
        <v>3716.019383436987</v>
      </c>
      <c r="D885" s="181">
        <v>3556</v>
      </c>
      <c r="E885" s="181">
        <f t="shared" si="30"/>
        <v>-160.01938343698703</v>
      </c>
      <c r="F885" s="184"/>
      <c r="G885" s="42"/>
    </row>
    <row r="886" spans="1:7" ht="12.75" customHeight="1">
      <c r="A886" s="18">
        <v>28</v>
      </c>
      <c r="B886" s="210" t="s">
        <v>236</v>
      </c>
      <c r="C886" s="181">
        <v>1760.3268163597995</v>
      </c>
      <c r="D886" s="181">
        <v>873</v>
      </c>
      <c r="E886" s="181">
        <f t="shared" si="30"/>
        <v>-887.3268163597995</v>
      </c>
      <c r="F886" s="184"/>
      <c r="G886" s="42"/>
    </row>
    <row r="887" spans="1:7" ht="12.75" customHeight="1">
      <c r="A887" s="18">
        <v>29</v>
      </c>
      <c r="B887" s="210" t="s">
        <v>237</v>
      </c>
      <c r="C887" s="181">
        <v>3633.599457353089</v>
      </c>
      <c r="D887" s="181">
        <v>3776</v>
      </c>
      <c r="E887" s="181">
        <f t="shared" si="30"/>
        <v>142.40054264691116</v>
      </c>
      <c r="F887" s="184"/>
      <c r="G887" s="42"/>
    </row>
    <row r="888" spans="1:7" ht="12.75" customHeight="1">
      <c r="A888" s="18">
        <v>30</v>
      </c>
      <c r="B888" s="210" t="s">
        <v>238</v>
      </c>
      <c r="C888" s="181">
        <v>372.41596230502114</v>
      </c>
      <c r="D888" s="181">
        <v>1960</v>
      </c>
      <c r="E888" s="181">
        <f t="shared" si="30"/>
        <v>1587.5840376949789</v>
      </c>
      <c r="F888" s="184"/>
      <c r="G888" s="42"/>
    </row>
    <row r="889" spans="1:7" ht="12.75" customHeight="1">
      <c r="A889" s="18">
        <v>31</v>
      </c>
      <c r="B889" s="210" t="s">
        <v>239</v>
      </c>
      <c r="C889" s="181">
        <v>1843.7642723953506</v>
      </c>
      <c r="D889" s="181">
        <v>1794</v>
      </c>
      <c r="E889" s="181">
        <f t="shared" si="30"/>
        <v>-49.764272395350645</v>
      </c>
      <c r="F889" s="184"/>
      <c r="G889" s="42"/>
    </row>
    <row r="890" spans="1:7" ht="12.75" customHeight="1">
      <c r="A890" s="18">
        <v>32</v>
      </c>
      <c r="B890" s="210" t="s">
        <v>240</v>
      </c>
      <c r="C890" s="181">
        <v>3256.0958452898026</v>
      </c>
      <c r="D890" s="181">
        <v>3209</v>
      </c>
      <c r="E890" s="181">
        <f t="shared" si="30"/>
        <v>-47.09584528980258</v>
      </c>
      <c r="F890" s="184"/>
      <c r="G890" s="42"/>
    </row>
    <row r="891" spans="1:7" ht="12.75" customHeight="1">
      <c r="A891" s="18">
        <v>33</v>
      </c>
      <c r="B891" s="210" t="s">
        <v>241</v>
      </c>
      <c r="C891" s="181">
        <v>1752.186576746575</v>
      </c>
      <c r="D891" s="181">
        <v>1635</v>
      </c>
      <c r="E891" s="181">
        <f t="shared" si="30"/>
        <v>-117.18657674657493</v>
      </c>
      <c r="F891" s="184"/>
      <c r="G891" s="42"/>
    </row>
    <row r="892" spans="1:7" ht="15" customHeight="1">
      <c r="A892" s="34"/>
      <c r="B892" s="1" t="s">
        <v>27</v>
      </c>
      <c r="C892" s="182">
        <v>91131.05370306244</v>
      </c>
      <c r="D892" s="182">
        <v>96329</v>
      </c>
      <c r="E892" s="182">
        <f t="shared" si="30"/>
        <v>5197.94629693756</v>
      </c>
      <c r="F892" s="185"/>
      <c r="G892" s="38"/>
    </row>
    <row r="893" spans="1:7" ht="15" customHeight="1">
      <c r="A893" s="40"/>
      <c r="B893" s="2"/>
      <c r="C893" s="178"/>
      <c r="D893" s="179"/>
      <c r="E893" s="179"/>
      <c r="F893" s="179"/>
      <c r="G893" s="38"/>
    </row>
    <row r="894" spans="1:7" ht="15" customHeight="1">
      <c r="A894" s="40"/>
      <c r="B894" s="2"/>
      <c r="C894" s="178"/>
      <c r="D894" s="179"/>
      <c r="E894" s="179"/>
      <c r="F894" s="179"/>
      <c r="G894" s="38"/>
    </row>
    <row r="895" spans="1:7" ht="13.5" customHeight="1">
      <c r="A895" s="47" t="s">
        <v>71</v>
      </c>
      <c r="B895" s="101"/>
      <c r="C895" s="101"/>
      <c r="D895" s="102"/>
      <c r="E895" s="102"/>
      <c r="F895" s="102"/>
      <c r="G895" s="102"/>
    </row>
    <row r="896" spans="1:7" ht="13.5" customHeight="1">
      <c r="A896" s="47" t="s">
        <v>192</v>
      </c>
      <c r="B896" s="101"/>
      <c r="C896" s="101"/>
      <c r="D896" s="102"/>
      <c r="E896" s="102"/>
      <c r="F896" s="102"/>
      <c r="G896" s="102"/>
    </row>
    <row r="897" spans="1:7" ht="42" customHeight="1">
      <c r="A897" s="16" t="s">
        <v>37</v>
      </c>
      <c r="B897" s="16" t="s">
        <v>38</v>
      </c>
      <c r="C897" s="16" t="s">
        <v>193</v>
      </c>
      <c r="D897" s="16" t="s">
        <v>194</v>
      </c>
      <c r="E897" s="16" t="s">
        <v>72</v>
      </c>
      <c r="F897" s="16" t="s">
        <v>73</v>
      </c>
      <c r="G897" s="16" t="s">
        <v>74</v>
      </c>
    </row>
    <row r="898" spans="1:7" ht="14.25">
      <c r="A898" s="103">
        <v>1</v>
      </c>
      <c r="B898" s="103">
        <v>2</v>
      </c>
      <c r="C898" s="103">
        <v>3</v>
      </c>
      <c r="D898" s="103">
        <v>4</v>
      </c>
      <c r="E898" s="103">
        <v>5</v>
      </c>
      <c r="F898" s="103">
        <v>6</v>
      </c>
      <c r="G898" s="103">
        <v>7</v>
      </c>
    </row>
    <row r="899" spans="1:8" ht="12.75" customHeight="1">
      <c r="A899" s="194">
        <v>1</v>
      </c>
      <c r="B899" s="210" t="s">
        <v>209</v>
      </c>
      <c r="C899" s="191">
        <v>367.59</v>
      </c>
      <c r="D899" s="191">
        <v>20.81</v>
      </c>
      <c r="E899" s="191">
        <v>337.61</v>
      </c>
      <c r="F899" s="191">
        <f>D899+E899</f>
        <v>358.42</v>
      </c>
      <c r="G899" s="203">
        <f>F899/C899</f>
        <v>0.9750537283386382</v>
      </c>
      <c r="H899" s="196"/>
    </row>
    <row r="900" spans="1:8" ht="12.75" customHeight="1">
      <c r="A900" s="194">
        <v>2</v>
      </c>
      <c r="B900" s="210" t="s">
        <v>210</v>
      </c>
      <c r="C900" s="191">
        <v>224.32</v>
      </c>
      <c r="D900" s="191">
        <v>12.7</v>
      </c>
      <c r="E900" s="191">
        <v>206.03</v>
      </c>
      <c r="F900" s="191">
        <f aca="true" t="shared" si="31" ref="F900:F931">D900+E900</f>
        <v>218.73</v>
      </c>
      <c r="G900" s="203">
        <f aca="true" t="shared" si="32" ref="G900:G931">F900/C900</f>
        <v>0.975080242510699</v>
      </c>
      <c r="H900" s="196"/>
    </row>
    <row r="901" spans="1:8" ht="12.75" customHeight="1">
      <c r="A901" s="194">
        <v>3</v>
      </c>
      <c r="B901" s="210" t="s">
        <v>211</v>
      </c>
      <c r="C901" s="191">
        <v>414.3</v>
      </c>
      <c r="D901" s="191">
        <v>23.46</v>
      </c>
      <c r="E901" s="191">
        <v>380.51</v>
      </c>
      <c r="F901" s="191">
        <f t="shared" si="31"/>
        <v>403.96999999999997</v>
      </c>
      <c r="G901" s="203">
        <f t="shared" si="32"/>
        <v>0.9750663770214819</v>
      </c>
      <c r="H901" s="196"/>
    </row>
    <row r="902" spans="1:8" ht="12.75" customHeight="1">
      <c r="A902" s="194">
        <v>4</v>
      </c>
      <c r="B902" s="210" t="s">
        <v>212</v>
      </c>
      <c r="C902" s="191">
        <v>325.12</v>
      </c>
      <c r="D902" s="191">
        <v>18.41</v>
      </c>
      <c r="E902" s="191">
        <v>298.6</v>
      </c>
      <c r="F902" s="191">
        <f t="shared" si="31"/>
        <v>317.01000000000005</v>
      </c>
      <c r="G902" s="203">
        <f t="shared" si="32"/>
        <v>0.9750553641732285</v>
      </c>
      <c r="H902" s="196"/>
    </row>
    <row r="903" spans="1:8" ht="12.75" customHeight="1">
      <c r="A903" s="194">
        <v>5</v>
      </c>
      <c r="B903" s="210" t="s">
        <v>213</v>
      </c>
      <c r="C903" s="191">
        <v>710</v>
      </c>
      <c r="D903" s="191">
        <v>40.49</v>
      </c>
      <c r="E903" s="191">
        <v>652.09</v>
      </c>
      <c r="F903" s="191">
        <f t="shared" si="31"/>
        <v>692.58</v>
      </c>
      <c r="G903" s="203">
        <f t="shared" si="32"/>
        <v>0.9754647887323944</v>
      </c>
      <c r="H903" s="196"/>
    </row>
    <row r="904" spans="1:8" ht="12.75" customHeight="1">
      <c r="A904" s="194">
        <v>6</v>
      </c>
      <c r="B904" s="210" t="s">
        <v>214</v>
      </c>
      <c r="C904" s="191">
        <v>292.08</v>
      </c>
      <c r="D904" s="191">
        <v>16.54</v>
      </c>
      <c r="E904" s="191">
        <v>268.26</v>
      </c>
      <c r="F904" s="191">
        <f t="shared" si="31"/>
        <v>284.8</v>
      </c>
      <c r="G904" s="203">
        <f t="shared" si="32"/>
        <v>0.9750753218296359</v>
      </c>
      <c r="H904" s="196"/>
    </row>
    <row r="905" spans="1:8" ht="12.75" customHeight="1">
      <c r="A905" s="194">
        <v>7</v>
      </c>
      <c r="B905" s="210" t="s">
        <v>215</v>
      </c>
      <c r="C905" s="191">
        <v>195.35</v>
      </c>
      <c r="D905" s="191">
        <v>11.06</v>
      </c>
      <c r="E905" s="191">
        <v>179.42</v>
      </c>
      <c r="F905" s="191">
        <f t="shared" si="31"/>
        <v>190.48</v>
      </c>
      <c r="G905" s="203">
        <f t="shared" si="32"/>
        <v>0.9750703864857947</v>
      </c>
      <c r="H905" s="196"/>
    </row>
    <row r="906" spans="1:8" ht="12.75" customHeight="1">
      <c r="A906" s="194">
        <v>8</v>
      </c>
      <c r="B906" s="210" t="s">
        <v>216</v>
      </c>
      <c r="C906" s="191">
        <v>284.59</v>
      </c>
      <c r="D906" s="191">
        <v>16.24</v>
      </c>
      <c r="E906" s="191">
        <v>261.38</v>
      </c>
      <c r="F906" s="191">
        <f t="shared" si="31"/>
        <v>277.62</v>
      </c>
      <c r="G906" s="203">
        <f t="shared" si="32"/>
        <v>0.9755086264450614</v>
      </c>
      <c r="H906" s="196"/>
    </row>
    <row r="907" spans="1:8" ht="12.75" customHeight="1">
      <c r="A907" s="194">
        <v>9</v>
      </c>
      <c r="B907" s="210" t="s">
        <v>217</v>
      </c>
      <c r="C907" s="191">
        <v>497.53</v>
      </c>
      <c r="D907" s="191">
        <v>28.17</v>
      </c>
      <c r="E907" s="191">
        <v>456.96</v>
      </c>
      <c r="F907" s="191">
        <f t="shared" si="31"/>
        <v>485.13</v>
      </c>
      <c r="G907" s="203">
        <f t="shared" si="32"/>
        <v>0.9750768797861435</v>
      </c>
      <c r="H907" s="196"/>
    </row>
    <row r="908" spans="1:8" ht="12.75" customHeight="1">
      <c r="A908" s="194">
        <v>10</v>
      </c>
      <c r="B908" s="210" t="s">
        <v>218</v>
      </c>
      <c r="C908" s="191">
        <v>115.23</v>
      </c>
      <c r="D908" s="191">
        <v>6.52</v>
      </c>
      <c r="E908" s="191">
        <v>105.83</v>
      </c>
      <c r="F908" s="191">
        <f t="shared" si="31"/>
        <v>112.35</v>
      </c>
      <c r="G908" s="203">
        <f t="shared" si="32"/>
        <v>0.9750065087216869</v>
      </c>
      <c r="H908" s="196"/>
    </row>
    <row r="909" spans="1:8" ht="12.75" customHeight="1">
      <c r="A909" s="194">
        <v>11</v>
      </c>
      <c r="B909" s="210" t="s">
        <v>219</v>
      </c>
      <c r="C909" s="191">
        <v>109.94</v>
      </c>
      <c r="D909" s="191">
        <v>6.22</v>
      </c>
      <c r="E909" s="191">
        <v>100.98</v>
      </c>
      <c r="F909" s="191">
        <f t="shared" si="31"/>
        <v>107.2</v>
      </c>
      <c r="G909" s="203">
        <f t="shared" si="32"/>
        <v>0.9750773148990359</v>
      </c>
      <c r="H909" s="196"/>
    </row>
    <row r="910" spans="1:8" ht="12.75" customHeight="1">
      <c r="A910" s="194">
        <v>12</v>
      </c>
      <c r="B910" s="210" t="s">
        <v>220</v>
      </c>
      <c r="C910" s="191">
        <v>376.83</v>
      </c>
      <c r="D910" s="191">
        <v>21.33</v>
      </c>
      <c r="E910" s="191">
        <v>346.1</v>
      </c>
      <c r="F910" s="191">
        <f t="shared" si="31"/>
        <v>367.43</v>
      </c>
      <c r="G910" s="203">
        <f t="shared" si="32"/>
        <v>0.9750550646179975</v>
      </c>
      <c r="H910" s="196"/>
    </row>
    <row r="911" spans="1:8" ht="12.75" customHeight="1">
      <c r="A911" s="194">
        <v>13</v>
      </c>
      <c r="B911" s="210" t="s">
        <v>221</v>
      </c>
      <c r="C911" s="191">
        <v>512.88</v>
      </c>
      <c r="D911" s="191">
        <v>29.16</v>
      </c>
      <c r="E911" s="191">
        <v>471.05</v>
      </c>
      <c r="F911" s="191">
        <f t="shared" si="31"/>
        <v>500.21000000000004</v>
      </c>
      <c r="G911" s="203">
        <f t="shared" si="32"/>
        <v>0.975296365621588</v>
      </c>
      <c r="H911" s="196"/>
    </row>
    <row r="912" spans="1:8" ht="12.75" customHeight="1">
      <c r="A912" s="194">
        <v>14</v>
      </c>
      <c r="B912" s="210" t="s">
        <v>222</v>
      </c>
      <c r="C912" s="191">
        <v>192.99</v>
      </c>
      <c r="D912" s="191">
        <v>10.93</v>
      </c>
      <c r="E912" s="191">
        <v>177.25</v>
      </c>
      <c r="F912" s="191">
        <f t="shared" si="31"/>
        <v>188.18</v>
      </c>
      <c r="G912" s="203">
        <f t="shared" si="32"/>
        <v>0.9750764288305094</v>
      </c>
      <c r="H912" s="196"/>
    </row>
    <row r="913" spans="1:8" ht="12.75" customHeight="1">
      <c r="A913" s="194">
        <v>15</v>
      </c>
      <c r="B913" s="210" t="s">
        <v>223</v>
      </c>
      <c r="C913" s="191">
        <v>206.02</v>
      </c>
      <c r="D913" s="191">
        <v>11.66</v>
      </c>
      <c r="E913" s="191">
        <v>189.21</v>
      </c>
      <c r="F913" s="191">
        <f t="shared" si="31"/>
        <v>200.87</v>
      </c>
      <c r="G913" s="203">
        <f t="shared" si="32"/>
        <v>0.9750024269488399</v>
      </c>
      <c r="H913" s="196"/>
    </row>
    <row r="914" spans="1:8" ht="12.75" customHeight="1">
      <c r="A914" s="194">
        <v>16</v>
      </c>
      <c r="B914" s="210" t="s">
        <v>224</v>
      </c>
      <c r="C914" s="191">
        <v>95.01</v>
      </c>
      <c r="D914" s="191">
        <v>5.37</v>
      </c>
      <c r="E914" s="191">
        <v>87.19</v>
      </c>
      <c r="F914" s="191">
        <f t="shared" si="31"/>
        <v>92.56</v>
      </c>
      <c r="G914" s="203">
        <f t="shared" si="32"/>
        <v>0.9742132407115041</v>
      </c>
      <c r="H914" s="196"/>
    </row>
    <row r="915" spans="1:8" ht="12.75" customHeight="1">
      <c r="A915" s="194">
        <v>17</v>
      </c>
      <c r="B915" s="210" t="s">
        <v>225</v>
      </c>
      <c r="C915" s="191">
        <v>317.19</v>
      </c>
      <c r="D915" s="191">
        <v>17.96</v>
      </c>
      <c r="E915" s="191">
        <v>291.32</v>
      </c>
      <c r="F915" s="191">
        <f t="shared" si="31"/>
        <v>309.28</v>
      </c>
      <c r="G915" s="203">
        <f t="shared" si="32"/>
        <v>0.9750622655190895</v>
      </c>
      <c r="H915" s="196"/>
    </row>
    <row r="916" spans="1:8" s="227" customFormat="1" ht="12.75" customHeight="1">
      <c r="A916" s="194">
        <v>18</v>
      </c>
      <c r="B916" s="210" t="s">
        <v>226</v>
      </c>
      <c r="C916" s="191">
        <v>239.8</v>
      </c>
      <c r="D916" s="191">
        <v>13.58</v>
      </c>
      <c r="E916" s="191">
        <v>220.24</v>
      </c>
      <c r="F916" s="191">
        <f t="shared" si="31"/>
        <v>233.82000000000002</v>
      </c>
      <c r="G916" s="203">
        <f t="shared" si="32"/>
        <v>0.9750625521267724</v>
      </c>
      <c r="H916" s="196"/>
    </row>
    <row r="917" spans="1:8" ht="12.75" customHeight="1">
      <c r="A917" s="194">
        <v>19</v>
      </c>
      <c r="B917" s="210" t="s">
        <v>227</v>
      </c>
      <c r="C917" s="191">
        <v>250.09</v>
      </c>
      <c r="D917" s="191">
        <v>14.16</v>
      </c>
      <c r="E917" s="191">
        <v>229.69</v>
      </c>
      <c r="F917" s="191">
        <f t="shared" si="31"/>
        <v>243.85</v>
      </c>
      <c r="G917" s="203">
        <f t="shared" si="32"/>
        <v>0.9750489823663481</v>
      </c>
      <c r="H917" s="196"/>
    </row>
    <row r="918" spans="1:8" ht="12.75" customHeight="1">
      <c r="A918" s="194">
        <v>20</v>
      </c>
      <c r="B918" s="210" t="s">
        <v>228</v>
      </c>
      <c r="C918" s="191">
        <v>352.2</v>
      </c>
      <c r="D918" s="191">
        <v>19.94</v>
      </c>
      <c r="E918" s="191">
        <v>323.48</v>
      </c>
      <c r="F918" s="191">
        <f t="shared" si="31"/>
        <v>343.42</v>
      </c>
      <c r="G918" s="203">
        <f t="shared" si="32"/>
        <v>0.9750709823963658</v>
      </c>
      <c r="H918" s="196"/>
    </row>
    <row r="919" spans="1:8" ht="12.75" customHeight="1">
      <c r="A919" s="194">
        <v>21</v>
      </c>
      <c r="B919" s="210" t="s">
        <v>229</v>
      </c>
      <c r="C919" s="191">
        <v>385.98</v>
      </c>
      <c r="D919" s="191">
        <v>22.06</v>
      </c>
      <c r="E919" s="191">
        <v>354.5</v>
      </c>
      <c r="F919" s="191">
        <f t="shared" si="31"/>
        <v>376.56</v>
      </c>
      <c r="G919" s="203">
        <f t="shared" si="32"/>
        <v>0.9755945903932846</v>
      </c>
      <c r="H919" s="196"/>
    </row>
    <row r="920" spans="1:8" ht="12.75" customHeight="1">
      <c r="A920" s="194">
        <v>22</v>
      </c>
      <c r="B920" s="210" t="s">
        <v>230</v>
      </c>
      <c r="C920" s="191">
        <v>249.62</v>
      </c>
      <c r="D920" s="191">
        <v>14.13</v>
      </c>
      <c r="E920" s="191">
        <v>229.26</v>
      </c>
      <c r="F920" s="191">
        <f t="shared" si="31"/>
        <v>243.39</v>
      </c>
      <c r="G920" s="203">
        <f t="shared" si="32"/>
        <v>0.9750420639371844</v>
      </c>
      <c r="H920" s="196"/>
    </row>
    <row r="921" spans="1:8" ht="12.75" customHeight="1">
      <c r="A921" s="194">
        <v>23</v>
      </c>
      <c r="B921" s="210" t="s">
        <v>231</v>
      </c>
      <c r="C921" s="191">
        <v>273.59</v>
      </c>
      <c r="D921" s="191">
        <v>15.49</v>
      </c>
      <c r="E921" s="191">
        <v>251.27</v>
      </c>
      <c r="F921" s="191">
        <f t="shared" si="31"/>
        <v>266.76</v>
      </c>
      <c r="G921" s="203">
        <f t="shared" si="32"/>
        <v>0.975035637267444</v>
      </c>
      <c r="H921" s="196"/>
    </row>
    <row r="922" spans="1:8" ht="12.75" customHeight="1">
      <c r="A922" s="194">
        <v>24</v>
      </c>
      <c r="B922" s="210" t="s">
        <v>232</v>
      </c>
      <c r="C922" s="191">
        <v>219.23</v>
      </c>
      <c r="D922" s="191">
        <v>12.41</v>
      </c>
      <c r="E922" s="191">
        <v>201.35</v>
      </c>
      <c r="F922" s="191">
        <f t="shared" si="31"/>
        <v>213.76</v>
      </c>
      <c r="G922" s="203">
        <f t="shared" si="32"/>
        <v>0.9750490352597728</v>
      </c>
      <c r="H922" s="196"/>
    </row>
    <row r="923" spans="1:8" ht="12.75" customHeight="1">
      <c r="A923" s="194">
        <v>25</v>
      </c>
      <c r="B923" s="210" t="s">
        <v>233</v>
      </c>
      <c r="C923" s="191">
        <v>79.94</v>
      </c>
      <c r="D923" s="191">
        <v>4.53</v>
      </c>
      <c r="E923" s="191">
        <v>73.42</v>
      </c>
      <c r="F923" s="191">
        <f t="shared" si="31"/>
        <v>77.95</v>
      </c>
      <c r="G923" s="203">
        <f t="shared" si="32"/>
        <v>0.9751063297473106</v>
      </c>
      <c r="H923" s="196"/>
    </row>
    <row r="924" spans="1:8" ht="12.75" customHeight="1">
      <c r="A924" s="194">
        <v>26</v>
      </c>
      <c r="B924" s="210" t="s">
        <v>234</v>
      </c>
      <c r="C924" s="191">
        <v>241.97</v>
      </c>
      <c r="D924" s="191">
        <v>13.7</v>
      </c>
      <c r="E924" s="191">
        <v>222.24</v>
      </c>
      <c r="F924" s="191">
        <f t="shared" si="31"/>
        <v>235.94</v>
      </c>
      <c r="G924" s="203">
        <f t="shared" si="32"/>
        <v>0.9750795553167748</v>
      </c>
      <c r="H924" s="196"/>
    </row>
    <row r="925" spans="1:8" ht="12.75" customHeight="1">
      <c r="A925" s="194">
        <v>27</v>
      </c>
      <c r="B925" s="210" t="s">
        <v>235</v>
      </c>
      <c r="C925" s="191">
        <v>334.04</v>
      </c>
      <c r="D925" s="191">
        <v>18.91</v>
      </c>
      <c r="E925" s="191">
        <v>306.79</v>
      </c>
      <c r="F925" s="191">
        <f t="shared" si="31"/>
        <v>325.70000000000005</v>
      </c>
      <c r="G925" s="203">
        <f t="shared" si="32"/>
        <v>0.9750329301880015</v>
      </c>
      <c r="H925" s="196"/>
    </row>
    <row r="926" spans="1:8" ht="12.75" customHeight="1">
      <c r="A926" s="194">
        <v>28</v>
      </c>
      <c r="B926" s="210" t="s">
        <v>236</v>
      </c>
      <c r="C926" s="191">
        <v>87.58</v>
      </c>
      <c r="D926" s="191">
        <v>4.98</v>
      </c>
      <c r="E926" s="191">
        <v>80.42</v>
      </c>
      <c r="F926" s="191">
        <f t="shared" si="31"/>
        <v>85.4</v>
      </c>
      <c r="G926" s="203">
        <f t="shared" si="32"/>
        <v>0.9751084722539394</v>
      </c>
      <c r="H926" s="196"/>
    </row>
    <row r="927" spans="1:8" ht="12.75" customHeight="1">
      <c r="A927" s="194">
        <v>29</v>
      </c>
      <c r="B927" s="210" t="s">
        <v>237</v>
      </c>
      <c r="C927" s="191">
        <v>350.78</v>
      </c>
      <c r="D927" s="191">
        <v>20.07</v>
      </c>
      <c r="E927" s="191">
        <v>322.17</v>
      </c>
      <c r="F927" s="191">
        <f t="shared" si="31"/>
        <v>342.24</v>
      </c>
      <c r="G927" s="203">
        <f t="shared" si="32"/>
        <v>0.9756542562289755</v>
      </c>
      <c r="H927" s="196"/>
    </row>
    <row r="928" spans="1:8" ht="12.75" customHeight="1">
      <c r="A928" s="194">
        <v>30</v>
      </c>
      <c r="B928" s="210" t="s">
        <v>238</v>
      </c>
      <c r="C928" s="191">
        <v>184.97</v>
      </c>
      <c r="D928" s="191">
        <v>10.47</v>
      </c>
      <c r="E928" s="191">
        <v>169.89</v>
      </c>
      <c r="F928" s="191">
        <f t="shared" si="31"/>
        <v>180.35999999999999</v>
      </c>
      <c r="G928" s="203">
        <f t="shared" si="32"/>
        <v>0.9750770395199221</v>
      </c>
      <c r="H928" s="196"/>
    </row>
    <row r="929" spans="1:8" ht="12.75" customHeight="1">
      <c r="A929" s="194">
        <v>31</v>
      </c>
      <c r="B929" s="210" t="s">
        <v>239</v>
      </c>
      <c r="C929" s="191">
        <v>169.22</v>
      </c>
      <c r="D929" s="191">
        <v>9.68</v>
      </c>
      <c r="E929" s="191">
        <v>155.42</v>
      </c>
      <c r="F929" s="191">
        <f t="shared" si="31"/>
        <v>165.1</v>
      </c>
      <c r="G929" s="203">
        <f t="shared" si="32"/>
        <v>0.9756529960997518</v>
      </c>
      <c r="H929" s="196"/>
    </row>
    <row r="930" spans="1:8" ht="12.75" customHeight="1">
      <c r="A930" s="194">
        <v>32</v>
      </c>
      <c r="B930" s="210" t="s">
        <v>240</v>
      </c>
      <c r="C930" s="191">
        <v>302.84</v>
      </c>
      <c r="D930" s="191">
        <v>17.15</v>
      </c>
      <c r="E930" s="191">
        <v>278.14</v>
      </c>
      <c r="F930" s="191">
        <f t="shared" si="31"/>
        <v>295.28999999999996</v>
      </c>
      <c r="G930" s="203">
        <f t="shared" si="32"/>
        <v>0.975069343547748</v>
      </c>
      <c r="H930" s="196"/>
    </row>
    <row r="931" spans="1:7" ht="12.75" customHeight="1">
      <c r="A931" s="194">
        <v>33</v>
      </c>
      <c r="B931" s="210" t="s">
        <v>241</v>
      </c>
      <c r="C931" s="191">
        <v>154.3</v>
      </c>
      <c r="D931" s="191">
        <v>8.75</v>
      </c>
      <c r="E931" s="191">
        <v>141.78</v>
      </c>
      <c r="F931" s="191">
        <f t="shared" si="31"/>
        <v>150.53</v>
      </c>
      <c r="G931" s="203">
        <f t="shared" si="32"/>
        <v>0.9755670771224886</v>
      </c>
    </row>
    <row r="932" spans="1:7" ht="15" customHeight="1">
      <c r="A932" s="34"/>
      <c r="B932" s="1" t="s">
        <v>27</v>
      </c>
      <c r="C932" s="164">
        <v>9113.1</v>
      </c>
      <c r="D932" s="164">
        <v>517.04</v>
      </c>
      <c r="E932" s="164">
        <v>8369.83</v>
      </c>
      <c r="F932" s="164">
        <f>D932+E932</f>
        <v>8886.869999999999</v>
      </c>
      <c r="G932" s="39">
        <f>F932/C932</f>
        <v>0.9751752970997792</v>
      </c>
    </row>
    <row r="933" spans="1:7" ht="13.5" customHeight="1">
      <c r="A933" s="72"/>
      <c r="B933" s="73"/>
      <c r="C933" s="74"/>
      <c r="D933" s="74"/>
      <c r="E933" s="75"/>
      <c r="F933" s="76"/>
      <c r="G933" s="77"/>
    </row>
    <row r="934" spans="1:7" ht="13.5" customHeight="1">
      <c r="A934" s="47" t="s">
        <v>75</v>
      </c>
      <c r="B934" s="101"/>
      <c r="C934" s="101"/>
      <c r="D934" s="101"/>
      <c r="E934" s="102"/>
      <c r="F934" s="102"/>
      <c r="G934" s="102"/>
    </row>
    <row r="935" spans="1:7" ht="13.5" customHeight="1">
      <c r="A935" s="47" t="s">
        <v>189</v>
      </c>
      <c r="B935" s="101"/>
      <c r="C935" s="101"/>
      <c r="D935" s="101"/>
      <c r="E935" s="102"/>
      <c r="F935" s="102"/>
      <c r="G935" s="102"/>
    </row>
    <row r="936" spans="1:7" ht="57">
      <c r="A936" s="16" t="s">
        <v>37</v>
      </c>
      <c r="B936" s="16" t="s">
        <v>38</v>
      </c>
      <c r="C936" s="16" t="s">
        <v>195</v>
      </c>
      <c r="D936" s="16" t="s">
        <v>76</v>
      </c>
      <c r="E936" s="16" t="s">
        <v>77</v>
      </c>
      <c r="F936" s="16" t="s">
        <v>78</v>
      </c>
      <c r="G936" s="104"/>
    </row>
    <row r="937" spans="1:7" ht="15">
      <c r="A937" s="103">
        <v>1</v>
      </c>
      <c r="B937" s="103">
        <v>2</v>
      </c>
      <c r="C937" s="103">
        <v>3</v>
      </c>
      <c r="D937" s="103">
        <v>4</v>
      </c>
      <c r="E937" s="103">
        <v>5</v>
      </c>
      <c r="F937" s="103">
        <v>6</v>
      </c>
      <c r="G937" s="104"/>
    </row>
    <row r="938" spans="1:7" ht="12.75" customHeight="1">
      <c r="A938" s="18">
        <v>1</v>
      </c>
      <c r="B938" s="210" t="s">
        <v>209</v>
      </c>
      <c r="C938" s="191">
        <v>367.59</v>
      </c>
      <c r="D938" s="191">
        <v>358.42</v>
      </c>
      <c r="E938" s="191">
        <v>331.08</v>
      </c>
      <c r="F938" s="220">
        <f>E938/C938</f>
        <v>0.9006773851301723</v>
      </c>
      <c r="G938" s="31"/>
    </row>
    <row r="939" spans="1:7" ht="12.75" customHeight="1">
      <c r="A939" s="18">
        <v>2</v>
      </c>
      <c r="B939" s="210" t="s">
        <v>210</v>
      </c>
      <c r="C939" s="191">
        <v>224.32</v>
      </c>
      <c r="D939" s="191">
        <v>218.73</v>
      </c>
      <c r="E939" s="191">
        <v>202.05</v>
      </c>
      <c r="F939" s="220">
        <f aca="true" t="shared" si="33" ref="F939:F971">E939/C939</f>
        <v>0.9007221825962911</v>
      </c>
      <c r="G939" s="31"/>
    </row>
    <row r="940" spans="1:7" ht="12.75" customHeight="1">
      <c r="A940" s="18">
        <v>3</v>
      </c>
      <c r="B940" s="210" t="s">
        <v>211</v>
      </c>
      <c r="C940" s="191">
        <v>414.3</v>
      </c>
      <c r="D940" s="191">
        <v>403.96999999999997</v>
      </c>
      <c r="E940" s="191">
        <v>373.15</v>
      </c>
      <c r="F940" s="220">
        <f t="shared" si="33"/>
        <v>0.9006758387641804</v>
      </c>
      <c r="G940" s="31"/>
    </row>
    <row r="941" spans="1:7" ht="12.75" customHeight="1">
      <c r="A941" s="18">
        <v>4</v>
      </c>
      <c r="B941" s="210" t="s">
        <v>212</v>
      </c>
      <c r="C941" s="191">
        <v>325.12</v>
      </c>
      <c r="D941" s="191">
        <v>317.01000000000005</v>
      </c>
      <c r="E941" s="191">
        <v>292.83</v>
      </c>
      <c r="F941" s="220">
        <f t="shared" si="33"/>
        <v>0.9006828248031495</v>
      </c>
      <c r="G941" s="31"/>
    </row>
    <row r="942" spans="1:7" ht="12.75" customHeight="1">
      <c r="A942" s="18">
        <v>5</v>
      </c>
      <c r="B942" s="210" t="s">
        <v>213</v>
      </c>
      <c r="C942" s="191">
        <v>710</v>
      </c>
      <c r="D942" s="191">
        <v>692.58</v>
      </c>
      <c r="E942" s="191">
        <v>639.51</v>
      </c>
      <c r="F942" s="220">
        <f t="shared" si="33"/>
        <v>0.9007183098591549</v>
      </c>
      <c r="G942" s="31"/>
    </row>
    <row r="943" spans="1:7" ht="12.75" customHeight="1">
      <c r="A943" s="18">
        <v>6</v>
      </c>
      <c r="B943" s="210" t="s">
        <v>214</v>
      </c>
      <c r="C943" s="191">
        <v>292.08</v>
      </c>
      <c r="D943" s="191">
        <v>284.8</v>
      </c>
      <c r="E943" s="191">
        <v>263.07</v>
      </c>
      <c r="F943" s="220">
        <f t="shared" si="33"/>
        <v>0.9006778964667215</v>
      </c>
      <c r="G943" s="31"/>
    </row>
    <row r="944" spans="1:7" ht="12.75" customHeight="1">
      <c r="A944" s="18">
        <v>7</v>
      </c>
      <c r="B944" s="210" t="s">
        <v>215</v>
      </c>
      <c r="C944" s="191">
        <v>195.35</v>
      </c>
      <c r="D944" s="191">
        <v>190.48</v>
      </c>
      <c r="E944" s="191">
        <v>175.95</v>
      </c>
      <c r="F944" s="220">
        <f t="shared" si="33"/>
        <v>0.9006910673150754</v>
      </c>
      <c r="G944" s="31"/>
    </row>
    <row r="945" spans="1:7" ht="12.75" customHeight="1">
      <c r="A945" s="18">
        <v>8</v>
      </c>
      <c r="B945" s="210" t="s">
        <v>216</v>
      </c>
      <c r="C945" s="191">
        <v>284.59</v>
      </c>
      <c r="D945" s="191">
        <v>277.62</v>
      </c>
      <c r="E945" s="191">
        <v>256.34</v>
      </c>
      <c r="F945" s="220">
        <f t="shared" si="33"/>
        <v>0.9007343898239573</v>
      </c>
      <c r="G945" s="31"/>
    </row>
    <row r="946" spans="1:7" ht="12.75" customHeight="1">
      <c r="A946" s="18">
        <v>9</v>
      </c>
      <c r="B946" s="210" t="s">
        <v>217</v>
      </c>
      <c r="C946" s="191">
        <v>497.53</v>
      </c>
      <c r="D946" s="191">
        <v>485.13</v>
      </c>
      <c r="E946" s="191">
        <v>448.12</v>
      </c>
      <c r="F946" s="220">
        <f t="shared" si="33"/>
        <v>0.9006894056639801</v>
      </c>
      <c r="G946" s="31"/>
    </row>
    <row r="947" spans="1:7" ht="12.75" customHeight="1">
      <c r="A947" s="18">
        <v>10</v>
      </c>
      <c r="B947" s="210" t="s">
        <v>218</v>
      </c>
      <c r="C947" s="191">
        <v>115.23</v>
      </c>
      <c r="D947" s="191">
        <v>112.35</v>
      </c>
      <c r="E947" s="191">
        <v>103.79</v>
      </c>
      <c r="F947" s="220">
        <f t="shared" si="33"/>
        <v>0.9007202985333681</v>
      </c>
      <c r="G947" s="31"/>
    </row>
    <row r="948" spans="1:7" ht="12.75" customHeight="1">
      <c r="A948" s="18">
        <v>11</v>
      </c>
      <c r="B948" s="210" t="s">
        <v>219</v>
      </c>
      <c r="C948" s="191">
        <v>109.94</v>
      </c>
      <c r="D948" s="191">
        <v>107.2</v>
      </c>
      <c r="E948" s="191">
        <v>99.03</v>
      </c>
      <c r="F948" s="220">
        <f t="shared" si="33"/>
        <v>0.9007640531198836</v>
      </c>
      <c r="G948" s="31"/>
    </row>
    <row r="949" spans="1:7" ht="12.75" customHeight="1">
      <c r="A949" s="18">
        <v>12</v>
      </c>
      <c r="B949" s="210" t="s">
        <v>220</v>
      </c>
      <c r="C949" s="191">
        <v>376.83</v>
      </c>
      <c r="D949" s="191">
        <v>367.43</v>
      </c>
      <c r="E949" s="191">
        <v>339.41</v>
      </c>
      <c r="F949" s="220">
        <f t="shared" si="33"/>
        <v>0.9006979274473902</v>
      </c>
      <c r="G949" s="31"/>
    </row>
    <row r="950" spans="1:7" ht="12.75" customHeight="1">
      <c r="A950" s="18">
        <v>13</v>
      </c>
      <c r="B950" s="210" t="s">
        <v>221</v>
      </c>
      <c r="C950" s="191">
        <v>512.88</v>
      </c>
      <c r="D950" s="191">
        <v>500.21000000000004</v>
      </c>
      <c r="E950" s="191">
        <v>461.95</v>
      </c>
      <c r="F950" s="220">
        <f t="shared" si="33"/>
        <v>0.9006980190297925</v>
      </c>
      <c r="G950" s="31"/>
    </row>
    <row r="951" spans="1:7" ht="12.75" customHeight="1">
      <c r="A951" s="18">
        <v>14</v>
      </c>
      <c r="B951" s="210" t="s">
        <v>222</v>
      </c>
      <c r="C951" s="191">
        <v>192.99</v>
      </c>
      <c r="D951" s="191">
        <v>188.18</v>
      </c>
      <c r="E951" s="191">
        <v>173.83</v>
      </c>
      <c r="F951" s="220">
        <f t="shared" si="33"/>
        <v>0.9007202445722576</v>
      </c>
      <c r="G951" s="31"/>
    </row>
    <row r="952" spans="1:7" ht="12.75" customHeight="1">
      <c r="A952" s="18">
        <v>15</v>
      </c>
      <c r="B952" s="210" t="s">
        <v>223</v>
      </c>
      <c r="C952" s="191">
        <v>206.02</v>
      </c>
      <c r="D952" s="191">
        <v>200.87</v>
      </c>
      <c r="E952" s="191">
        <v>185.56</v>
      </c>
      <c r="F952" s="220">
        <f t="shared" si="33"/>
        <v>0.9006892534705369</v>
      </c>
      <c r="G952" s="31"/>
    </row>
    <row r="953" spans="1:7" ht="12.75" customHeight="1">
      <c r="A953" s="18">
        <v>16</v>
      </c>
      <c r="B953" s="210" t="s">
        <v>224</v>
      </c>
      <c r="C953" s="191">
        <v>95.01</v>
      </c>
      <c r="D953" s="191">
        <v>92.56</v>
      </c>
      <c r="E953" s="191">
        <v>85.5</v>
      </c>
      <c r="F953" s="220">
        <f t="shared" si="33"/>
        <v>0.8999052731291443</v>
      </c>
      <c r="G953" s="31"/>
    </row>
    <row r="954" spans="1:7" ht="12.75" customHeight="1">
      <c r="A954" s="18">
        <v>17</v>
      </c>
      <c r="B954" s="210" t="s">
        <v>225</v>
      </c>
      <c r="C954" s="191">
        <v>317.19</v>
      </c>
      <c r="D954" s="191">
        <v>309.28</v>
      </c>
      <c r="E954" s="191">
        <v>285.69</v>
      </c>
      <c r="F954" s="220">
        <f t="shared" si="33"/>
        <v>0.9006904379078785</v>
      </c>
      <c r="G954" s="31"/>
    </row>
    <row r="955" spans="1:7" ht="12.75" customHeight="1">
      <c r="A955" s="18">
        <v>18</v>
      </c>
      <c r="B955" s="210" t="s">
        <v>226</v>
      </c>
      <c r="C955" s="191">
        <v>239.8</v>
      </c>
      <c r="D955" s="191">
        <v>233.82000000000002</v>
      </c>
      <c r="E955" s="191">
        <v>215.99</v>
      </c>
      <c r="F955" s="220">
        <f t="shared" si="33"/>
        <v>0.9007089241034195</v>
      </c>
      <c r="G955" s="31"/>
    </row>
    <row r="956" spans="1:7" ht="12.75" customHeight="1">
      <c r="A956" s="18">
        <v>19</v>
      </c>
      <c r="B956" s="210" t="s">
        <v>227</v>
      </c>
      <c r="C956" s="191">
        <v>250.09</v>
      </c>
      <c r="D956" s="191">
        <v>243.85</v>
      </c>
      <c r="E956" s="191">
        <v>225.25</v>
      </c>
      <c r="F956" s="220">
        <f t="shared" si="33"/>
        <v>0.900675756727578</v>
      </c>
      <c r="G956" s="31"/>
    </row>
    <row r="957" spans="1:7" ht="12.75" customHeight="1">
      <c r="A957" s="18">
        <v>20</v>
      </c>
      <c r="B957" s="210" t="s">
        <v>228</v>
      </c>
      <c r="C957" s="191">
        <v>352.2</v>
      </c>
      <c r="D957" s="191">
        <v>343.42</v>
      </c>
      <c r="E957" s="191">
        <v>317.22</v>
      </c>
      <c r="F957" s="220">
        <f t="shared" si="33"/>
        <v>0.9006814310051109</v>
      </c>
      <c r="G957" s="31"/>
    </row>
    <row r="958" spans="1:7" ht="12.75" customHeight="1">
      <c r="A958" s="18">
        <v>21</v>
      </c>
      <c r="B958" s="210" t="s">
        <v>229</v>
      </c>
      <c r="C958" s="191">
        <v>385.98</v>
      </c>
      <c r="D958" s="191">
        <v>376.56</v>
      </c>
      <c r="E958" s="191">
        <v>347.67</v>
      </c>
      <c r="F958" s="220">
        <f t="shared" si="33"/>
        <v>0.9007461526503964</v>
      </c>
      <c r="G958" s="31"/>
    </row>
    <row r="959" spans="1:7" ht="12.75" customHeight="1">
      <c r="A959" s="18">
        <v>22</v>
      </c>
      <c r="B959" s="210" t="s">
        <v>230</v>
      </c>
      <c r="C959" s="191">
        <v>249.62</v>
      </c>
      <c r="D959" s="191">
        <v>243.39</v>
      </c>
      <c r="E959" s="191">
        <v>224.83</v>
      </c>
      <c r="F959" s="220">
        <f t="shared" si="33"/>
        <v>0.9006890473519751</v>
      </c>
      <c r="G959" s="31"/>
    </row>
    <row r="960" spans="1:7" ht="12.75" customHeight="1">
      <c r="A960" s="18">
        <v>23</v>
      </c>
      <c r="B960" s="210" t="s">
        <v>231</v>
      </c>
      <c r="C960" s="191">
        <v>273.59</v>
      </c>
      <c r="D960" s="191">
        <v>266.76</v>
      </c>
      <c r="E960" s="191">
        <v>246.42</v>
      </c>
      <c r="F960" s="220">
        <f t="shared" si="33"/>
        <v>0.9006908147227604</v>
      </c>
      <c r="G960" s="31"/>
    </row>
    <row r="961" spans="1:7" ht="12.75" customHeight="1">
      <c r="A961" s="18">
        <v>24</v>
      </c>
      <c r="B961" s="210" t="s">
        <v>232</v>
      </c>
      <c r="C961" s="191">
        <v>219.23</v>
      </c>
      <c r="D961" s="191">
        <v>213.76</v>
      </c>
      <c r="E961" s="191">
        <v>197.46</v>
      </c>
      <c r="F961" s="220">
        <f t="shared" si="33"/>
        <v>0.9006978971856042</v>
      </c>
      <c r="G961" s="31"/>
    </row>
    <row r="962" spans="1:8" ht="12.75" customHeight="1">
      <c r="A962" s="18">
        <v>25</v>
      </c>
      <c r="B962" s="210" t="s">
        <v>233</v>
      </c>
      <c r="C962" s="191">
        <v>79.94</v>
      </c>
      <c r="D962" s="191">
        <v>77.95</v>
      </c>
      <c r="E962" s="191">
        <v>72</v>
      </c>
      <c r="F962" s="220">
        <f t="shared" si="33"/>
        <v>0.9006755066299725</v>
      </c>
      <c r="G962" s="31"/>
      <c r="H962" s="10" t="s">
        <v>12</v>
      </c>
    </row>
    <row r="963" spans="1:7" ht="12.75" customHeight="1">
      <c r="A963" s="18">
        <v>26</v>
      </c>
      <c r="B963" s="210" t="s">
        <v>234</v>
      </c>
      <c r="C963" s="191">
        <v>241.97</v>
      </c>
      <c r="D963" s="191">
        <v>235.94</v>
      </c>
      <c r="E963" s="191">
        <v>217.94</v>
      </c>
      <c r="F963" s="220">
        <f t="shared" si="33"/>
        <v>0.9006901682026698</v>
      </c>
      <c r="G963" s="31"/>
    </row>
    <row r="964" spans="1:7" ht="12.75" customHeight="1">
      <c r="A964" s="18">
        <v>27</v>
      </c>
      <c r="B964" s="210" t="s">
        <v>235</v>
      </c>
      <c r="C964" s="191">
        <v>334.04</v>
      </c>
      <c r="D964" s="191">
        <v>325.70000000000005</v>
      </c>
      <c r="E964" s="191">
        <v>300.86</v>
      </c>
      <c r="F964" s="220">
        <f t="shared" si="33"/>
        <v>0.9006705783738475</v>
      </c>
      <c r="G964" s="31"/>
    </row>
    <row r="965" spans="1:7" ht="12.75" customHeight="1">
      <c r="A965" s="18">
        <v>28</v>
      </c>
      <c r="B965" s="210" t="s">
        <v>236</v>
      </c>
      <c r="C965" s="191">
        <v>87.58</v>
      </c>
      <c r="D965" s="191">
        <v>85.4</v>
      </c>
      <c r="E965" s="191">
        <v>78.57</v>
      </c>
      <c r="F965" s="220">
        <f t="shared" si="33"/>
        <v>0.8971226307376112</v>
      </c>
      <c r="G965" s="31"/>
    </row>
    <row r="966" spans="1:7" ht="12.75" customHeight="1">
      <c r="A966" s="18">
        <v>29</v>
      </c>
      <c r="B966" s="210" t="s">
        <v>237</v>
      </c>
      <c r="C966" s="191">
        <v>350.78</v>
      </c>
      <c r="D966" s="191">
        <v>342.24</v>
      </c>
      <c r="E966" s="191">
        <v>315.96</v>
      </c>
      <c r="F966" s="220">
        <f t="shared" si="33"/>
        <v>0.9007355037345345</v>
      </c>
      <c r="G966" s="31"/>
    </row>
    <row r="967" spans="1:7" ht="12.75" customHeight="1">
      <c r="A967" s="18">
        <v>30</v>
      </c>
      <c r="B967" s="210" t="s">
        <v>238</v>
      </c>
      <c r="C967" s="191">
        <v>184.97</v>
      </c>
      <c r="D967" s="191">
        <v>180.35999999999999</v>
      </c>
      <c r="E967" s="191">
        <v>166.6</v>
      </c>
      <c r="F967" s="220">
        <f t="shared" si="33"/>
        <v>0.9006865978266746</v>
      </c>
      <c r="G967" s="31"/>
    </row>
    <row r="968" spans="1:7" ht="12.75" customHeight="1">
      <c r="A968" s="18">
        <v>31</v>
      </c>
      <c r="B968" s="210" t="s">
        <v>239</v>
      </c>
      <c r="C968" s="191">
        <v>169.22</v>
      </c>
      <c r="D968" s="191">
        <v>165.1</v>
      </c>
      <c r="E968" s="191">
        <v>152.49</v>
      </c>
      <c r="F968" s="220">
        <f t="shared" si="33"/>
        <v>0.9011346176574874</v>
      </c>
      <c r="G968" s="31"/>
    </row>
    <row r="969" spans="1:7" ht="12.75" customHeight="1">
      <c r="A969" s="18">
        <v>32</v>
      </c>
      <c r="B969" s="210" t="s">
        <v>240</v>
      </c>
      <c r="C969" s="191">
        <v>302.84</v>
      </c>
      <c r="D969" s="191">
        <v>295.28999999999996</v>
      </c>
      <c r="E969" s="191">
        <v>272.77</v>
      </c>
      <c r="F969" s="220">
        <f t="shared" si="33"/>
        <v>0.900706643772289</v>
      </c>
      <c r="G969" s="31"/>
    </row>
    <row r="970" spans="1:7" ht="12.75" customHeight="1">
      <c r="A970" s="18">
        <v>33</v>
      </c>
      <c r="B970" s="210" t="s">
        <v>241</v>
      </c>
      <c r="C970" s="191">
        <v>154.3</v>
      </c>
      <c r="D970" s="191">
        <v>150.53</v>
      </c>
      <c r="E970" s="191">
        <v>138.98</v>
      </c>
      <c r="F970" s="220">
        <f t="shared" si="33"/>
        <v>0.9007128969539856</v>
      </c>
      <c r="G970" s="31"/>
    </row>
    <row r="971" spans="1:8" ht="14.25" customHeight="1">
      <c r="A971" s="34"/>
      <c r="B971" s="1" t="s">
        <v>27</v>
      </c>
      <c r="C971" s="164">
        <v>9113.1</v>
      </c>
      <c r="D971" s="164">
        <v>8886.869999999999</v>
      </c>
      <c r="E971" s="164">
        <v>8207.79</v>
      </c>
      <c r="F971" s="173">
        <f t="shared" si="33"/>
        <v>0.9006583928630214</v>
      </c>
      <c r="G971" s="31"/>
      <c r="H971" s="10" t="s">
        <v>12</v>
      </c>
    </row>
    <row r="972" spans="1:7" ht="13.5" customHeight="1">
      <c r="A972" s="105"/>
      <c r="B972" s="3"/>
      <c r="C972" s="4"/>
      <c r="D972" s="106"/>
      <c r="E972" s="107"/>
      <c r="F972" s="106"/>
      <c r="G972" s="134"/>
    </row>
    <row r="973" spans="1:7" ht="13.5" customHeight="1">
      <c r="A973" s="47" t="s">
        <v>79</v>
      </c>
      <c r="B973" s="101"/>
      <c r="C973" s="101"/>
      <c r="D973" s="101"/>
      <c r="E973" s="102"/>
      <c r="F973" s="102"/>
      <c r="G973" s="102"/>
    </row>
    <row r="974" spans="1:7" ht="13.5" customHeight="1">
      <c r="A974" s="47" t="s">
        <v>189</v>
      </c>
      <c r="B974" s="101"/>
      <c r="C974" s="101"/>
      <c r="D974" s="101"/>
      <c r="E974" s="102"/>
      <c r="F974" s="102"/>
      <c r="G974" s="102"/>
    </row>
    <row r="975" spans="1:7" ht="49.5" customHeight="1">
      <c r="A975" s="16" t="s">
        <v>37</v>
      </c>
      <c r="B975" s="16" t="s">
        <v>38</v>
      </c>
      <c r="C975" s="16" t="s">
        <v>195</v>
      </c>
      <c r="D975" s="16" t="s">
        <v>76</v>
      </c>
      <c r="E975" s="16" t="s">
        <v>196</v>
      </c>
      <c r="F975" s="16" t="s">
        <v>197</v>
      </c>
      <c r="G975" s="108"/>
    </row>
    <row r="976" spans="1:7" ht="14.25" customHeight="1">
      <c r="A976" s="103">
        <v>1</v>
      </c>
      <c r="B976" s="103">
        <v>2</v>
      </c>
      <c r="C976" s="103">
        <v>3</v>
      </c>
      <c r="D976" s="103">
        <v>4</v>
      </c>
      <c r="E976" s="103">
        <v>5</v>
      </c>
      <c r="F976" s="103">
        <v>6</v>
      </c>
      <c r="G976" s="108"/>
    </row>
    <row r="977" spans="1:7" ht="12.75" customHeight="1">
      <c r="A977" s="18">
        <v>1</v>
      </c>
      <c r="B977" s="210" t="s">
        <v>209</v>
      </c>
      <c r="C977" s="171">
        <v>367.59</v>
      </c>
      <c r="D977" s="191">
        <v>358.42</v>
      </c>
      <c r="E977" s="171">
        <v>27.34</v>
      </c>
      <c r="F977" s="172">
        <f>E977/C977</f>
        <v>0.07437634320846596</v>
      </c>
      <c r="G977" s="31"/>
    </row>
    <row r="978" spans="1:7" ht="12.75" customHeight="1">
      <c r="A978" s="18">
        <v>2</v>
      </c>
      <c r="B978" s="210" t="s">
        <v>210</v>
      </c>
      <c r="C978" s="171">
        <v>224.32</v>
      </c>
      <c r="D978" s="191">
        <v>218.73</v>
      </c>
      <c r="E978" s="171">
        <v>16.68</v>
      </c>
      <c r="F978" s="172">
        <f aca="true" t="shared" si="34" ref="F978:F1009">E978/C978</f>
        <v>0.07435805991440798</v>
      </c>
      <c r="G978" s="31"/>
    </row>
    <row r="979" spans="1:7" ht="12.75" customHeight="1">
      <c r="A979" s="18">
        <v>3</v>
      </c>
      <c r="B979" s="210" t="s">
        <v>211</v>
      </c>
      <c r="C979" s="171">
        <v>414.3</v>
      </c>
      <c r="D979" s="191">
        <v>403.96999999999997</v>
      </c>
      <c r="E979" s="171">
        <v>30.81</v>
      </c>
      <c r="F979" s="172">
        <f t="shared" si="34"/>
        <v>0.07436640115858073</v>
      </c>
      <c r="G979" s="31"/>
    </row>
    <row r="980" spans="1:7" ht="12.75" customHeight="1">
      <c r="A980" s="18">
        <v>4</v>
      </c>
      <c r="B980" s="210" t="s">
        <v>212</v>
      </c>
      <c r="C980" s="171">
        <v>325.12</v>
      </c>
      <c r="D980" s="191">
        <v>317.01000000000005</v>
      </c>
      <c r="E980" s="171">
        <v>24.18</v>
      </c>
      <c r="F980" s="172">
        <f t="shared" si="34"/>
        <v>0.07437253937007873</v>
      </c>
      <c r="G980" s="31"/>
    </row>
    <row r="981" spans="1:7" ht="12.75" customHeight="1">
      <c r="A981" s="18">
        <v>5</v>
      </c>
      <c r="B981" s="210" t="s">
        <v>213</v>
      </c>
      <c r="C981" s="171">
        <v>710</v>
      </c>
      <c r="D981" s="191">
        <v>692.58</v>
      </c>
      <c r="E981" s="171">
        <v>53.07</v>
      </c>
      <c r="F981" s="172">
        <f t="shared" si="34"/>
        <v>0.07474647887323943</v>
      </c>
      <c r="G981" s="31"/>
    </row>
    <row r="982" spans="1:7" ht="12.75" customHeight="1">
      <c r="A982" s="18">
        <v>6</v>
      </c>
      <c r="B982" s="210" t="s">
        <v>214</v>
      </c>
      <c r="C982" s="171">
        <v>292.08</v>
      </c>
      <c r="D982" s="191">
        <v>284.8</v>
      </c>
      <c r="E982" s="171">
        <v>21.72</v>
      </c>
      <c r="F982" s="172">
        <f t="shared" si="34"/>
        <v>0.07436318816762531</v>
      </c>
      <c r="G982" s="31"/>
    </row>
    <row r="983" spans="1:7" ht="12.75" customHeight="1">
      <c r="A983" s="18">
        <v>7</v>
      </c>
      <c r="B983" s="210" t="s">
        <v>215</v>
      </c>
      <c r="C983" s="171">
        <v>195.35</v>
      </c>
      <c r="D983" s="191">
        <v>190.48</v>
      </c>
      <c r="E983" s="171">
        <v>14.53</v>
      </c>
      <c r="F983" s="172">
        <f t="shared" si="34"/>
        <v>0.07437931917071922</v>
      </c>
      <c r="G983" s="31"/>
    </row>
    <row r="984" spans="1:7" ht="12.75" customHeight="1">
      <c r="A984" s="18">
        <v>8</v>
      </c>
      <c r="B984" s="210" t="s">
        <v>216</v>
      </c>
      <c r="C984" s="171">
        <v>284.59</v>
      </c>
      <c r="D984" s="191">
        <v>277.62</v>
      </c>
      <c r="E984" s="171">
        <v>21.28</v>
      </c>
      <c r="F984" s="172">
        <f t="shared" si="34"/>
        <v>0.07477423662110405</v>
      </c>
      <c r="G984" s="31"/>
    </row>
    <row r="985" spans="1:7" ht="12.75" customHeight="1">
      <c r="A985" s="18">
        <v>9</v>
      </c>
      <c r="B985" s="210" t="s">
        <v>217</v>
      </c>
      <c r="C985" s="171">
        <v>497.53</v>
      </c>
      <c r="D985" s="191">
        <v>485.13</v>
      </c>
      <c r="E985" s="171">
        <v>37.01</v>
      </c>
      <c r="F985" s="172">
        <f t="shared" si="34"/>
        <v>0.07438747412216348</v>
      </c>
      <c r="G985" s="31"/>
    </row>
    <row r="986" spans="1:7" ht="12.75" customHeight="1">
      <c r="A986" s="18">
        <v>10</v>
      </c>
      <c r="B986" s="210" t="s">
        <v>218</v>
      </c>
      <c r="C986" s="171">
        <v>115.23</v>
      </c>
      <c r="D986" s="191">
        <v>112.35</v>
      </c>
      <c r="E986" s="171">
        <v>8.57</v>
      </c>
      <c r="F986" s="172">
        <f t="shared" si="34"/>
        <v>0.07437299314414648</v>
      </c>
      <c r="G986" s="31"/>
    </row>
    <row r="987" spans="1:7" ht="12.75" customHeight="1">
      <c r="A987" s="18">
        <v>11</v>
      </c>
      <c r="B987" s="210" t="s">
        <v>219</v>
      </c>
      <c r="C987" s="171">
        <v>109.94</v>
      </c>
      <c r="D987" s="191">
        <v>107.2</v>
      </c>
      <c r="E987" s="171">
        <v>8.18</v>
      </c>
      <c r="F987" s="172">
        <f t="shared" si="34"/>
        <v>0.0744042204839003</v>
      </c>
      <c r="G987" s="31"/>
    </row>
    <row r="988" spans="1:7" ht="12.75" customHeight="1">
      <c r="A988" s="18">
        <v>12</v>
      </c>
      <c r="B988" s="210" t="s">
        <v>220</v>
      </c>
      <c r="C988" s="171">
        <v>376.83</v>
      </c>
      <c r="D988" s="191">
        <v>367.43</v>
      </c>
      <c r="E988" s="171">
        <v>28.03</v>
      </c>
      <c r="F988" s="172">
        <f t="shared" si="34"/>
        <v>0.07438367433590744</v>
      </c>
      <c r="G988" s="31"/>
    </row>
    <row r="989" spans="1:7" ht="12.75" customHeight="1">
      <c r="A989" s="18">
        <v>13</v>
      </c>
      <c r="B989" s="210" t="s">
        <v>221</v>
      </c>
      <c r="C989" s="171">
        <v>512.88</v>
      </c>
      <c r="D989" s="191">
        <v>500.21000000000004</v>
      </c>
      <c r="E989" s="171">
        <v>38.26</v>
      </c>
      <c r="F989" s="172">
        <f t="shared" si="34"/>
        <v>0.07459834659179534</v>
      </c>
      <c r="G989" s="31"/>
    </row>
    <row r="990" spans="1:7" ht="12.75" customHeight="1">
      <c r="A990" s="18">
        <v>14</v>
      </c>
      <c r="B990" s="210" t="s">
        <v>222</v>
      </c>
      <c r="C990" s="171">
        <v>192.99</v>
      </c>
      <c r="D990" s="191">
        <v>188.18</v>
      </c>
      <c r="E990" s="171">
        <v>14.35</v>
      </c>
      <c r="F990" s="172">
        <f t="shared" si="34"/>
        <v>0.07435618425825172</v>
      </c>
      <c r="G990" s="31"/>
    </row>
    <row r="991" spans="1:7" ht="12.75" customHeight="1">
      <c r="A991" s="18">
        <v>15</v>
      </c>
      <c r="B991" s="210" t="s">
        <v>223</v>
      </c>
      <c r="C991" s="171">
        <v>206.02</v>
      </c>
      <c r="D991" s="191">
        <v>200.87</v>
      </c>
      <c r="E991" s="171">
        <v>15.32</v>
      </c>
      <c r="F991" s="172">
        <f t="shared" si="34"/>
        <v>0.07436171245510144</v>
      </c>
      <c r="G991" s="31"/>
    </row>
    <row r="992" spans="1:7" ht="12.75" customHeight="1">
      <c r="A992" s="18">
        <v>16</v>
      </c>
      <c r="B992" s="210" t="s">
        <v>224</v>
      </c>
      <c r="C992" s="171">
        <v>95.01</v>
      </c>
      <c r="D992" s="191">
        <v>92.56</v>
      </c>
      <c r="E992" s="171">
        <v>7.06</v>
      </c>
      <c r="F992" s="172">
        <f t="shared" si="34"/>
        <v>0.07430796758235975</v>
      </c>
      <c r="G992" s="31"/>
    </row>
    <row r="993" spans="1:7" ht="12.75" customHeight="1">
      <c r="A993" s="18">
        <v>17</v>
      </c>
      <c r="B993" s="210" t="s">
        <v>225</v>
      </c>
      <c r="C993" s="171">
        <v>317.19</v>
      </c>
      <c r="D993" s="191">
        <v>309.28</v>
      </c>
      <c r="E993" s="171">
        <v>23.59</v>
      </c>
      <c r="F993" s="172">
        <f t="shared" si="34"/>
        <v>0.07437182761121094</v>
      </c>
      <c r="G993" s="31"/>
    </row>
    <row r="994" spans="1:7" ht="12.75" customHeight="1">
      <c r="A994" s="18">
        <v>18</v>
      </c>
      <c r="B994" s="210" t="s">
        <v>226</v>
      </c>
      <c r="C994" s="171">
        <v>239.8</v>
      </c>
      <c r="D994" s="191">
        <v>233.82000000000002</v>
      </c>
      <c r="E994" s="171">
        <v>17.84</v>
      </c>
      <c r="F994" s="172">
        <f t="shared" si="34"/>
        <v>0.074395329441201</v>
      </c>
      <c r="G994" s="31"/>
    </row>
    <row r="995" spans="1:7" ht="12.75" customHeight="1">
      <c r="A995" s="18">
        <v>19</v>
      </c>
      <c r="B995" s="210" t="s">
        <v>227</v>
      </c>
      <c r="C995" s="171">
        <v>250.09</v>
      </c>
      <c r="D995" s="191">
        <v>243.85</v>
      </c>
      <c r="E995" s="171">
        <v>18.6</v>
      </c>
      <c r="F995" s="172">
        <f t="shared" si="34"/>
        <v>0.07437322563877005</v>
      </c>
      <c r="G995" s="31"/>
    </row>
    <row r="996" spans="1:7" ht="12.75" customHeight="1">
      <c r="A996" s="18">
        <v>20</v>
      </c>
      <c r="B996" s="210" t="s">
        <v>228</v>
      </c>
      <c r="C996" s="171">
        <v>352.2</v>
      </c>
      <c r="D996" s="191">
        <v>343.42</v>
      </c>
      <c r="E996" s="171">
        <v>26.2</v>
      </c>
      <c r="F996" s="172">
        <f t="shared" si="34"/>
        <v>0.07438955139125497</v>
      </c>
      <c r="G996" s="31"/>
    </row>
    <row r="997" spans="1:7" ht="12.75" customHeight="1">
      <c r="A997" s="18">
        <v>21</v>
      </c>
      <c r="B997" s="210" t="s">
        <v>229</v>
      </c>
      <c r="C997" s="171">
        <v>385.98</v>
      </c>
      <c r="D997" s="191">
        <v>376.56</v>
      </c>
      <c r="E997" s="171">
        <v>28.89</v>
      </c>
      <c r="F997" s="172">
        <f t="shared" si="34"/>
        <v>0.07484843774288823</v>
      </c>
      <c r="G997" s="31"/>
    </row>
    <row r="998" spans="1:7" ht="12.75" customHeight="1">
      <c r="A998" s="18">
        <v>22</v>
      </c>
      <c r="B998" s="210" t="s">
        <v>230</v>
      </c>
      <c r="C998" s="171">
        <v>249.62</v>
      </c>
      <c r="D998" s="191">
        <v>243.39</v>
      </c>
      <c r="E998" s="171">
        <v>18.57</v>
      </c>
      <c r="F998" s="172">
        <f t="shared" si="34"/>
        <v>0.0743930774777662</v>
      </c>
      <c r="G998" s="31"/>
    </row>
    <row r="999" spans="1:7" ht="12.75" customHeight="1">
      <c r="A999" s="18">
        <v>23</v>
      </c>
      <c r="B999" s="210" t="s">
        <v>231</v>
      </c>
      <c r="C999" s="171">
        <v>273.59</v>
      </c>
      <c r="D999" s="191">
        <v>266.76</v>
      </c>
      <c r="E999" s="171">
        <v>20.35</v>
      </c>
      <c r="F999" s="172">
        <f t="shared" si="34"/>
        <v>0.07438137358821595</v>
      </c>
      <c r="G999" s="31"/>
    </row>
    <row r="1000" spans="1:7" ht="12.75" customHeight="1">
      <c r="A1000" s="18">
        <v>24</v>
      </c>
      <c r="B1000" s="210" t="s">
        <v>232</v>
      </c>
      <c r="C1000" s="171">
        <v>219.23</v>
      </c>
      <c r="D1000" s="191">
        <v>213.76</v>
      </c>
      <c r="E1000" s="171">
        <v>16.31</v>
      </c>
      <c r="F1000" s="172">
        <f t="shared" si="34"/>
        <v>0.0743967522693062</v>
      </c>
      <c r="G1000" s="31"/>
    </row>
    <row r="1001" spans="1:7" ht="12.75" customHeight="1">
      <c r="A1001" s="18">
        <v>25</v>
      </c>
      <c r="B1001" s="210" t="s">
        <v>233</v>
      </c>
      <c r="C1001" s="171">
        <v>79.94</v>
      </c>
      <c r="D1001" s="191">
        <v>77.95</v>
      </c>
      <c r="E1001" s="171">
        <v>5.95</v>
      </c>
      <c r="F1001" s="172">
        <f t="shared" si="34"/>
        <v>0.07443082311733801</v>
      </c>
      <c r="G1001" s="31"/>
    </row>
    <row r="1002" spans="1:7" ht="12.75" customHeight="1">
      <c r="A1002" s="18">
        <v>26</v>
      </c>
      <c r="B1002" s="210" t="s">
        <v>234</v>
      </c>
      <c r="C1002" s="171">
        <v>241.97</v>
      </c>
      <c r="D1002" s="191">
        <v>235.94</v>
      </c>
      <c r="E1002" s="171">
        <v>18</v>
      </c>
      <c r="F1002" s="172">
        <f t="shared" si="34"/>
        <v>0.07438938711410506</v>
      </c>
      <c r="G1002" s="31"/>
    </row>
    <row r="1003" spans="1:7" ht="12.75" customHeight="1">
      <c r="A1003" s="18">
        <v>27</v>
      </c>
      <c r="B1003" s="210" t="s">
        <v>235</v>
      </c>
      <c r="C1003" s="171">
        <v>334.04</v>
      </c>
      <c r="D1003" s="191">
        <v>325.70000000000005</v>
      </c>
      <c r="E1003" s="171">
        <v>24.84</v>
      </c>
      <c r="F1003" s="172">
        <f t="shared" si="34"/>
        <v>0.07436235181415399</v>
      </c>
      <c r="G1003" s="31"/>
    </row>
    <row r="1004" spans="1:7" ht="12.75" customHeight="1">
      <c r="A1004" s="18">
        <v>28</v>
      </c>
      <c r="B1004" s="210" t="s">
        <v>236</v>
      </c>
      <c r="C1004" s="171">
        <v>87.58</v>
      </c>
      <c r="D1004" s="191">
        <v>85.4</v>
      </c>
      <c r="E1004" s="171">
        <v>6.83</v>
      </c>
      <c r="F1004" s="172">
        <f t="shared" si="34"/>
        <v>0.07798584151632793</v>
      </c>
      <c r="G1004" s="31"/>
    </row>
    <row r="1005" spans="1:7" ht="12.75" customHeight="1">
      <c r="A1005" s="18">
        <v>29</v>
      </c>
      <c r="B1005" s="210" t="s">
        <v>237</v>
      </c>
      <c r="C1005" s="171">
        <v>350.78</v>
      </c>
      <c r="D1005" s="191">
        <v>342.24</v>
      </c>
      <c r="E1005" s="171">
        <v>26.28</v>
      </c>
      <c r="F1005" s="172">
        <f t="shared" si="34"/>
        <v>0.07491875249444097</v>
      </c>
      <c r="G1005" s="31"/>
    </row>
    <row r="1006" spans="1:8" ht="12.75" customHeight="1">
      <c r="A1006" s="18">
        <v>30</v>
      </c>
      <c r="B1006" s="210" t="s">
        <v>238</v>
      </c>
      <c r="C1006" s="171">
        <v>184.97</v>
      </c>
      <c r="D1006" s="191">
        <v>180.35999999999999</v>
      </c>
      <c r="E1006" s="171">
        <v>13.76</v>
      </c>
      <c r="F1006" s="172">
        <f t="shared" si="34"/>
        <v>0.07439044169324756</v>
      </c>
      <c r="G1006" s="31"/>
      <c r="H1006" s="10" t="s">
        <v>12</v>
      </c>
    </row>
    <row r="1007" spans="1:7" ht="12.75" customHeight="1">
      <c r="A1007" s="18">
        <v>31</v>
      </c>
      <c r="B1007" s="210" t="s">
        <v>239</v>
      </c>
      <c r="C1007" s="171">
        <v>169.22</v>
      </c>
      <c r="D1007" s="191">
        <v>165.1</v>
      </c>
      <c r="E1007" s="171">
        <v>12.61</v>
      </c>
      <c r="F1007" s="172">
        <f t="shared" si="34"/>
        <v>0.0745183784422645</v>
      </c>
      <c r="G1007" s="31"/>
    </row>
    <row r="1008" spans="1:7" ht="12.75" customHeight="1">
      <c r="A1008" s="18">
        <v>32</v>
      </c>
      <c r="B1008" s="210" t="s">
        <v>240</v>
      </c>
      <c r="C1008" s="171">
        <v>302.84</v>
      </c>
      <c r="D1008" s="191">
        <v>295.28999999999996</v>
      </c>
      <c r="E1008" s="171">
        <v>22.52</v>
      </c>
      <c r="F1008" s="172">
        <f t="shared" si="34"/>
        <v>0.07436269977545899</v>
      </c>
      <c r="G1008" s="31"/>
    </row>
    <row r="1009" spans="1:7" ht="12.75" customHeight="1">
      <c r="A1009" s="18">
        <v>33</v>
      </c>
      <c r="B1009" s="210" t="s">
        <v>241</v>
      </c>
      <c r="C1009" s="171">
        <v>154.3</v>
      </c>
      <c r="D1009" s="191">
        <v>150.53</v>
      </c>
      <c r="E1009" s="171">
        <v>11.55</v>
      </c>
      <c r="F1009" s="172">
        <f t="shared" si="34"/>
        <v>0.07485418016850291</v>
      </c>
      <c r="G1009" s="31"/>
    </row>
    <row r="1010" spans="1:7" ht="12.75" customHeight="1">
      <c r="A1010" s="34"/>
      <c r="B1010" s="1" t="s">
        <v>27</v>
      </c>
      <c r="C1010" s="164">
        <v>9113.1</v>
      </c>
      <c r="D1010" s="164">
        <v>8886.869999999999</v>
      </c>
      <c r="E1010" s="164">
        <v>679.08</v>
      </c>
      <c r="F1010" s="173">
        <f>E1010/C1010</f>
        <v>0.07451690423675808</v>
      </c>
      <c r="G1010" s="31"/>
    </row>
    <row r="1011" spans="1:7" ht="12.75" customHeight="1">
      <c r="A1011" s="40"/>
      <c r="B1011" s="2"/>
      <c r="C1011" s="179"/>
      <c r="D1011" s="179"/>
      <c r="E1011" s="179"/>
      <c r="F1011" s="185"/>
      <c r="G1011" s="31"/>
    </row>
    <row r="1012" ht="24" customHeight="1">
      <c r="A1012" s="47" t="s">
        <v>80</v>
      </c>
    </row>
    <row r="1013" ht="9" customHeight="1"/>
    <row r="1014" ht="14.25">
      <c r="A1014" s="9" t="s">
        <v>81</v>
      </c>
    </row>
    <row r="1015" spans="1:7" ht="30" customHeight="1">
      <c r="A1015" s="194" t="s">
        <v>20</v>
      </c>
      <c r="B1015" s="194"/>
      <c r="C1015" s="195" t="s">
        <v>34</v>
      </c>
      <c r="D1015" s="195" t="s">
        <v>35</v>
      </c>
      <c r="E1015" s="195" t="s">
        <v>6</v>
      </c>
      <c r="F1015" s="195" t="s">
        <v>28</v>
      </c>
      <c r="G1015" s="196"/>
    </row>
    <row r="1016" spans="1:7" ht="13.5" customHeight="1">
      <c r="A1016" s="277">
        <v>1</v>
      </c>
      <c r="B1016" s="277">
        <v>2</v>
      </c>
      <c r="C1016" s="277">
        <v>3</v>
      </c>
      <c r="D1016" s="277">
        <v>4</v>
      </c>
      <c r="E1016" s="277" t="s">
        <v>36</v>
      </c>
      <c r="F1016" s="277">
        <v>6</v>
      </c>
      <c r="G1016" s="196"/>
    </row>
    <row r="1017" spans="1:7" ht="27" customHeight="1">
      <c r="A1017" s="197">
        <v>1</v>
      </c>
      <c r="B1017" s="198" t="s">
        <v>155</v>
      </c>
      <c r="C1017" s="202">
        <v>724.83</v>
      </c>
      <c r="D1017" s="202">
        <v>724.83</v>
      </c>
      <c r="E1017" s="199">
        <f>C1017-D1017</f>
        <v>0</v>
      </c>
      <c r="F1017" s="203">
        <f>E1017/C1017</f>
        <v>0</v>
      </c>
      <c r="G1017" s="204"/>
    </row>
    <row r="1018" spans="1:7" ht="42.75">
      <c r="A1018" s="197">
        <v>2</v>
      </c>
      <c r="B1018" s="198" t="s">
        <v>194</v>
      </c>
      <c r="C1018" s="202">
        <v>0</v>
      </c>
      <c r="D1018" s="202">
        <v>0</v>
      </c>
      <c r="E1018" s="199">
        <f>C1018-D1018</f>
        <v>0</v>
      </c>
      <c r="F1018" s="203">
        <v>0</v>
      </c>
      <c r="G1018" s="196"/>
    </row>
    <row r="1019" spans="1:7" ht="28.5">
      <c r="A1019" s="197">
        <v>3</v>
      </c>
      <c r="B1019" s="198" t="s">
        <v>198</v>
      </c>
      <c r="C1019" s="202">
        <v>724.83</v>
      </c>
      <c r="D1019" s="202">
        <v>724.83</v>
      </c>
      <c r="E1019" s="199">
        <f>C1019-D1019</f>
        <v>0</v>
      </c>
      <c r="F1019" s="203">
        <f>E1019/C1019</f>
        <v>0</v>
      </c>
      <c r="G1019" s="196"/>
    </row>
    <row r="1020" spans="1:7" ht="15.75" customHeight="1">
      <c r="A1020" s="197">
        <v>4</v>
      </c>
      <c r="B1020" s="205" t="s">
        <v>82</v>
      </c>
      <c r="C1020" s="206">
        <f>SUM(C1018:C1019)</f>
        <v>724.83</v>
      </c>
      <c r="D1020" s="206">
        <f>SUM(D1018:D1019)</f>
        <v>724.83</v>
      </c>
      <c r="E1020" s="199">
        <f>C1020-D1020</f>
        <v>0</v>
      </c>
      <c r="F1020" s="203">
        <f>E1020/C1020</f>
        <v>0</v>
      </c>
      <c r="G1020" s="196" t="s">
        <v>12</v>
      </c>
    </row>
    <row r="1021" spans="1:6" ht="15.75" customHeight="1">
      <c r="A1021" s="32"/>
      <c r="B1021" s="121"/>
      <c r="C1021" s="187"/>
      <c r="D1021" s="187"/>
      <c r="E1021" s="65"/>
      <c r="F1021" s="65"/>
    </row>
    <row r="1022" s="109" customFormat="1" ht="14.25">
      <c r="A1022" s="9" t="s">
        <v>199</v>
      </c>
    </row>
    <row r="1023" spans="5:7" ht="14.25">
      <c r="E1023" s="67" t="s">
        <v>123</v>
      </c>
      <c r="F1023" s="110" t="s">
        <v>200</v>
      </c>
      <c r="G1023" s="135"/>
    </row>
    <row r="1024" spans="1:7" ht="28.5">
      <c r="A1024" s="88" t="s">
        <v>20</v>
      </c>
      <c r="B1024" s="88" t="s">
        <v>83</v>
      </c>
      <c r="C1024" s="88" t="s">
        <v>201</v>
      </c>
      <c r="D1024" s="88" t="s">
        <v>42</v>
      </c>
      <c r="E1024" s="88" t="s">
        <v>84</v>
      </c>
      <c r="F1024" s="88" t="s">
        <v>85</v>
      </c>
      <c r="G1024" s="64"/>
    </row>
    <row r="1025" spans="1:7" ht="14.25">
      <c r="A1025" s="111">
        <v>1</v>
      </c>
      <c r="B1025" s="111">
        <v>2</v>
      </c>
      <c r="C1025" s="111">
        <v>3</v>
      </c>
      <c r="D1025" s="111">
        <v>4</v>
      </c>
      <c r="E1025" s="111">
        <v>5</v>
      </c>
      <c r="F1025" s="111">
        <v>6</v>
      </c>
      <c r="G1025" s="136"/>
    </row>
    <row r="1026" spans="1:7" ht="28.5">
      <c r="A1026" s="112">
        <v>1</v>
      </c>
      <c r="B1026" s="113" t="s">
        <v>86</v>
      </c>
      <c r="C1026" s="114">
        <f>C1017/2</f>
        <v>362.415</v>
      </c>
      <c r="D1026" s="114">
        <f>D1017/2</f>
        <v>362.415</v>
      </c>
      <c r="E1026" s="116"/>
      <c r="F1026" s="115">
        <f>E1026/C1026</f>
        <v>0</v>
      </c>
      <c r="G1026" s="137"/>
    </row>
    <row r="1027" spans="1:7" ht="89.25" customHeight="1">
      <c r="A1027" s="112">
        <v>2</v>
      </c>
      <c r="B1027" s="113" t="s">
        <v>87</v>
      </c>
      <c r="C1027" s="114">
        <f>C1026</f>
        <v>362.415</v>
      </c>
      <c r="D1027" s="114">
        <f>D1026</f>
        <v>362.415</v>
      </c>
      <c r="E1027" s="116"/>
      <c r="F1027" s="115">
        <f>E1027/C1027</f>
        <v>0</v>
      </c>
      <c r="G1027" s="138"/>
    </row>
    <row r="1028" spans="1:7" ht="15">
      <c r="A1028" s="286" t="s">
        <v>10</v>
      </c>
      <c r="B1028" s="286"/>
      <c r="C1028" s="117">
        <f>SUM(C1026:C1027)</f>
        <v>724.83</v>
      </c>
      <c r="D1028" s="117">
        <f>SUM(D1026:D1027)</f>
        <v>724.83</v>
      </c>
      <c r="E1028" s="118">
        <v>280.71</v>
      </c>
      <c r="F1028" s="115">
        <f>E1028/C1028</f>
        <v>0.38727701667977316</v>
      </c>
      <c r="G1028" s="139"/>
    </row>
    <row r="1029" spans="1:7" s="132" customFormat="1" ht="22.5" customHeight="1">
      <c r="A1029" s="287"/>
      <c r="B1029" s="287"/>
      <c r="C1029" s="287"/>
      <c r="D1029" s="287"/>
      <c r="E1029" s="287"/>
      <c r="F1029" s="287"/>
      <c r="G1029" s="287"/>
    </row>
    <row r="1030" spans="1:7" ht="14.25">
      <c r="A1030" s="121" t="s">
        <v>88</v>
      </c>
      <c r="B1030" s="26"/>
      <c r="C1030" s="26"/>
      <c r="D1030" s="119"/>
      <c r="E1030" s="26"/>
      <c r="F1030" s="26"/>
      <c r="G1030" s="120"/>
    </row>
    <row r="1031" spans="1:7" ht="14.25">
      <c r="A1031" s="121"/>
      <c r="B1031" s="26"/>
      <c r="C1031" s="26"/>
      <c r="D1031" s="119"/>
      <c r="E1031" s="26"/>
      <c r="F1031" s="26"/>
      <c r="G1031" s="120"/>
    </row>
    <row r="1032" ht="14.25">
      <c r="A1032" s="9" t="s">
        <v>89</v>
      </c>
    </row>
    <row r="1033" spans="1:6" ht="30" customHeight="1">
      <c r="A1033" s="18" t="s">
        <v>20</v>
      </c>
      <c r="B1033" s="88" t="s">
        <v>83</v>
      </c>
      <c r="C1033" s="52" t="s">
        <v>34</v>
      </c>
      <c r="D1033" s="52" t="s">
        <v>35</v>
      </c>
      <c r="E1033" s="52" t="s">
        <v>6</v>
      </c>
      <c r="F1033" s="52" t="s">
        <v>28</v>
      </c>
    </row>
    <row r="1034" spans="1:7" ht="13.5" customHeight="1">
      <c r="A1034" s="194">
        <v>1</v>
      </c>
      <c r="B1034" s="194">
        <v>2</v>
      </c>
      <c r="C1034" s="194">
        <v>3</v>
      </c>
      <c r="D1034" s="194">
        <v>4</v>
      </c>
      <c r="E1034" s="194" t="s">
        <v>36</v>
      </c>
      <c r="F1034" s="194">
        <v>6</v>
      </c>
      <c r="G1034" s="196"/>
    </row>
    <row r="1035" spans="1:7" ht="27" customHeight="1">
      <c r="A1035" s="197">
        <v>1</v>
      </c>
      <c r="B1035" s="198" t="s">
        <v>155</v>
      </c>
      <c r="C1035" s="199">
        <v>911.17</v>
      </c>
      <c r="D1035" s="199">
        <v>911.17</v>
      </c>
      <c r="E1035" s="199">
        <f>C1035-D1035</f>
        <v>0</v>
      </c>
      <c r="F1035" s="207">
        <v>0</v>
      </c>
      <c r="G1035" s="196"/>
    </row>
    <row r="1036" spans="1:7" ht="42.75">
      <c r="A1036" s="197">
        <v>2</v>
      </c>
      <c r="B1036" s="198" t="s">
        <v>194</v>
      </c>
      <c r="C1036" s="199">
        <v>0</v>
      </c>
      <c r="D1036" s="199">
        <v>0</v>
      </c>
      <c r="E1036" s="199">
        <f>C1036-D1036</f>
        <v>0</v>
      </c>
      <c r="F1036" s="203">
        <v>0</v>
      </c>
      <c r="G1036" s="196"/>
    </row>
    <row r="1037" spans="1:7" ht="28.5">
      <c r="A1037" s="197">
        <v>3</v>
      </c>
      <c r="B1037" s="198" t="s">
        <v>198</v>
      </c>
      <c r="C1037" s="199">
        <v>911.17</v>
      </c>
      <c r="D1037" s="199">
        <v>911.17</v>
      </c>
      <c r="E1037" s="199">
        <f>C1037-D1037</f>
        <v>0</v>
      </c>
      <c r="F1037" s="203">
        <f>E1037/C1037</f>
        <v>0</v>
      </c>
      <c r="G1037" s="196"/>
    </row>
    <row r="1038" spans="1:7" ht="15.75" customHeight="1">
      <c r="A1038" s="197">
        <v>4</v>
      </c>
      <c r="B1038" s="205" t="s">
        <v>82</v>
      </c>
      <c r="C1038" s="208">
        <f>SUM(C1036:C1037)</f>
        <v>911.17</v>
      </c>
      <c r="D1038" s="208">
        <v>911.17</v>
      </c>
      <c r="E1038" s="199">
        <f>C1038-D1038</f>
        <v>0</v>
      </c>
      <c r="F1038" s="209">
        <f>E1038/C1038</f>
        <v>0</v>
      </c>
      <c r="G1038" s="196"/>
    </row>
    <row r="1039" spans="1:6" ht="15.75" customHeight="1">
      <c r="A1039" s="32"/>
      <c r="B1039" s="121"/>
      <c r="C1039" s="85"/>
      <c r="D1039" s="85"/>
      <c r="E1039" s="65"/>
      <c r="F1039" s="38"/>
    </row>
    <row r="1040" s="109" customFormat="1" ht="14.25">
      <c r="A1040" s="9" t="s">
        <v>202</v>
      </c>
    </row>
    <row r="1041" spans="6:8" ht="14.25">
      <c r="F1041" s="110"/>
      <c r="G1041" s="67" t="s">
        <v>123</v>
      </c>
      <c r="H1041" s="186"/>
    </row>
    <row r="1042" spans="1:8" ht="57">
      <c r="A1042" s="88" t="s">
        <v>136</v>
      </c>
      <c r="B1042" s="88" t="s">
        <v>90</v>
      </c>
      <c r="C1042" s="88" t="s">
        <v>91</v>
      </c>
      <c r="D1042" s="88" t="s">
        <v>92</v>
      </c>
      <c r="E1042" s="88" t="s">
        <v>93</v>
      </c>
      <c r="F1042" s="88" t="s">
        <v>6</v>
      </c>
      <c r="G1042" s="88" t="s">
        <v>85</v>
      </c>
      <c r="H1042" s="88" t="s">
        <v>94</v>
      </c>
    </row>
    <row r="1043" spans="1:8" ht="14.25">
      <c r="A1043" s="123">
        <v>1</v>
      </c>
      <c r="B1043" s="123">
        <v>2</v>
      </c>
      <c r="C1043" s="123">
        <v>3</v>
      </c>
      <c r="D1043" s="123">
        <v>4</v>
      </c>
      <c r="E1043" s="123">
        <v>5</v>
      </c>
      <c r="F1043" s="123" t="s">
        <v>95</v>
      </c>
      <c r="G1043" s="123">
        <v>7</v>
      </c>
      <c r="H1043" s="124" t="s">
        <v>96</v>
      </c>
    </row>
    <row r="1044" spans="1:8" ht="18" customHeight="1">
      <c r="A1044" s="125">
        <f>C1035</f>
        <v>911.17</v>
      </c>
      <c r="B1044" s="125">
        <f>D1038</f>
        <v>911.17</v>
      </c>
      <c r="C1044" s="126">
        <f>C433</f>
        <v>120504.90000000002</v>
      </c>
      <c r="D1044" s="126">
        <f>(C1044*750)/100000</f>
        <v>903.7867500000001</v>
      </c>
      <c r="E1044" s="309">
        <v>903.7867500000002</v>
      </c>
      <c r="F1044" s="126">
        <f>D1044-E1044</f>
        <v>0</v>
      </c>
      <c r="G1044" s="115">
        <f>E1044/A1044</f>
        <v>0.9918969566601186</v>
      </c>
      <c r="H1044" s="126">
        <f>B1044-E1044</f>
        <v>7.383249999999748</v>
      </c>
    </row>
    <row r="1045" spans="1:8" ht="21" customHeight="1">
      <c r="A1045" s="140"/>
      <c r="B1045" s="140"/>
      <c r="C1045" s="141"/>
      <c r="D1045" s="141"/>
      <c r="E1045" s="142"/>
      <c r="F1045" s="141"/>
      <c r="G1045" s="143"/>
      <c r="H1045" s="141"/>
    </row>
    <row r="1046" spans="1:8" s="130" customFormat="1" ht="12.75">
      <c r="A1046" s="229" t="s">
        <v>203</v>
      </c>
      <c r="B1046" s="230"/>
      <c r="C1046" s="230"/>
      <c r="D1046" s="230"/>
      <c r="E1046" s="230"/>
      <c r="F1046" s="230"/>
      <c r="G1046" s="230"/>
      <c r="H1046" s="230"/>
    </row>
    <row r="1047" spans="1:8" s="130" customFormat="1" ht="14.25" customHeight="1">
      <c r="A1047" s="229"/>
      <c r="B1047" s="230"/>
      <c r="C1047" s="230"/>
      <c r="D1047" s="230"/>
      <c r="E1047" s="230"/>
      <c r="F1047" s="230"/>
      <c r="G1047" s="230"/>
      <c r="H1047" s="230"/>
    </row>
    <row r="1048" spans="1:8" s="130" customFormat="1" ht="12.75">
      <c r="A1048" s="231" t="s">
        <v>111</v>
      </c>
      <c r="B1048" s="230"/>
      <c r="C1048" s="230"/>
      <c r="D1048" s="230"/>
      <c r="E1048" s="230"/>
      <c r="F1048" s="230"/>
      <c r="G1048" s="230"/>
      <c r="H1048" s="230"/>
    </row>
    <row r="1049" spans="1:8" s="130" customFormat="1" ht="12.75">
      <c r="A1049" s="231"/>
      <c r="B1049" s="230"/>
      <c r="C1049" s="230"/>
      <c r="D1049" s="230"/>
      <c r="E1049" s="230"/>
      <c r="F1049" s="230"/>
      <c r="G1049" s="230"/>
      <c r="H1049" s="230"/>
    </row>
    <row r="1050" spans="1:8" s="130" customFormat="1" ht="12.75">
      <c r="A1050" s="232" t="s">
        <v>134</v>
      </c>
      <c r="B1050" s="230"/>
      <c r="C1050" s="230"/>
      <c r="D1050" s="230"/>
      <c r="E1050" s="230"/>
      <c r="F1050" s="230"/>
      <c r="G1050" s="230"/>
      <c r="H1050" s="230"/>
    </row>
    <row r="1051" spans="1:7" s="130" customFormat="1" ht="12.75">
      <c r="A1051" s="308" t="s">
        <v>242</v>
      </c>
      <c r="B1051" s="307"/>
      <c r="C1051" s="307"/>
      <c r="D1051" s="307"/>
      <c r="E1051" s="306"/>
      <c r="G1051" s="305"/>
    </row>
    <row r="1052" spans="1:11" s="130" customFormat="1" ht="12.75">
      <c r="A1052" s="308" t="s">
        <v>253</v>
      </c>
      <c r="B1052" s="307"/>
      <c r="C1052" s="307"/>
      <c r="D1052" s="307"/>
      <c r="E1052" s="306"/>
      <c r="G1052" s="305"/>
      <c r="I1052" s="130" t="s">
        <v>243</v>
      </c>
      <c r="J1052" s="130">
        <v>6318</v>
      </c>
      <c r="K1052" s="130">
        <v>3790.56</v>
      </c>
    </row>
    <row r="1053" spans="1:11" s="130" customFormat="1" ht="12.75">
      <c r="A1053" s="304" t="s">
        <v>129</v>
      </c>
      <c r="B1053" s="303" t="s">
        <v>130</v>
      </c>
      <c r="C1053" s="303" t="s">
        <v>131</v>
      </c>
      <c r="D1053" s="303" t="s">
        <v>132</v>
      </c>
      <c r="E1053" s="302" t="s">
        <v>244</v>
      </c>
      <c r="G1053" s="305"/>
      <c r="I1053" s="130" t="s">
        <v>245</v>
      </c>
      <c r="J1053" s="130">
        <v>0</v>
      </c>
      <c r="K1053" s="130">
        <v>0</v>
      </c>
    </row>
    <row r="1054" spans="1:11" s="130" customFormat="1" ht="12.75">
      <c r="A1054" s="310" t="s">
        <v>246</v>
      </c>
      <c r="B1054" s="311" t="s">
        <v>243</v>
      </c>
      <c r="C1054" s="311"/>
      <c r="D1054" s="311">
        <v>6318</v>
      </c>
      <c r="E1054" s="312">
        <v>3790.56</v>
      </c>
      <c r="G1054" s="305"/>
      <c r="I1054" s="130" t="s">
        <v>247</v>
      </c>
      <c r="J1054" s="130">
        <v>9303</v>
      </c>
      <c r="K1054" s="130">
        <v>5581.8</v>
      </c>
    </row>
    <row r="1055" spans="1:11" s="130" customFormat="1" ht="12.75">
      <c r="A1055" s="313"/>
      <c r="B1055" s="311" t="s">
        <v>247</v>
      </c>
      <c r="C1055" s="311"/>
      <c r="D1055" s="311">
        <v>9303</v>
      </c>
      <c r="E1055" s="312">
        <v>5581.8</v>
      </c>
      <c r="G1055" s="305"/>
      <c r="I1055" s="130" t="s">
        <v>249</v>
      </c>
      <c r="J1055" s="130">
        <v>0</v>
      </c>
      <c r="K1055" s="130">
        <v>0</v>
      </c>
    </row>
    <row r="1056" spans="1:11" s="130" customFormat="1" ht="12.75">
      <c r="A1056" s="313"/>
      <c r="B1056" s="311" t="s">
        <v>248</v>
      </c>
      <c r="C1056" s="311"/>
      <c r="D1056" s="311">
        <v>4247</v>
      </c>
      <c r="E1056" s="312">
        <v>4415.07</v>
      </c>
      <c r="G1056" s="305"/>
      <c r="I1056" s="130" t="s">
        <v>133</v>
      </c>
      <c r="J1056" s="130">
        <v>0</v>
      </c>
      <c r="K1056" s="130">
        <v>0</v>
      </c>
    </row>
    <row r="1057" spans="1:11" s="130" customFormat="1" ht="14.25" customHeight="1">
      <c r="A1057" s="313"/>
      <c r="B1057" s="311" t="s">
        <v>250</v>
      </c>
      <c r="C1057" s="311"/>
      <c r="D1057" s="311">
        <v>5209</v>
      </c>
      <c r="E1057" s="312">
        <v>9415.72</v>
      </c>
      <c r="G1057" s="305"/>
      <c r="I1057" s="130" t="s">
        <v>251</v>
      </c>
      <c r="J1057" s="130">
        <v>0</v>
      </c>
      <c r="K1057" s="130">
        <v>0</v>
      </c>
    </row>
    <row r="1058" spans="1:11" s="130" customFormat="1" ht="14.25" customHeight="1" thickBot="1">
      <c r="A1058" s="314"/>
      <c r="B1058" s="315" t="s">
        <v>252</v>
      </c>
      <c r="C1058" s="315"/>
      <c r="D1058" s="315">
        <v>25077</v>
      </c>
      <c r="E1058" s="316">
        <f>SUM(E1054:E1057)</f>
        <v>23203.15</v>
      </c>
      <c r="G1058" s="305"/>
      <c r="I1058" s="130" t="s">
        <v>250</v>
      </c>
      <c r="J1058" s="130">
        <v>5209</v>
      </c>
      <c r="K1058" s="130">
        <v>9415.72</v>
      </c>
    </row>
    <row r="1059" spans="1:8" s="130" customFormat="1" ht="13.5" customHeight="1">
      <c r="A1059" s="231"/>
      <c r="B1059" s="230"/>
      <c r="C1059" s="230"/>
      <c r="D1059" s="230"/>
      <c r="E1059" s="230"/>
      <c r="F1059" s="230"/>
      <c r="G1059" s="230"/>
      <c r="H1059" s="230"/>
    </row>
    <row r="1060" spans="1:8" s="130" customFormat="1" ht="12.75">
      <c r="A1060" s="231"/>
      <c r="B1060" s="230"/>
      <c r="C1060" s="230"/>
      <c r="D1060" s="230"/>
      <c r="E1060" s="230"/>
      <c r="F1060" s="230"/>
      <c r="G1060" s="230"/>
      <c r="H1060" s="230"/>
    </row>
    <row r="1061" spans="1:8" s="188" customFormat="1" ht="12.75">
      <c r="A1061" s="233" t="s">
        <v>135</v>
      </c>
      <c r="B1061" s="234"/>
      <c r="C1061" s="234"/>
      <c r="D1061" s="234"/>
      <c r="E1061" s="234"/>
      <c r="F1061" s="234"/>
      <c r="G1061" s="234"/>
      <c r="H1061" s="235"/>
    </row>
    <row r="1062" spans="1:8" s="188" customFormat="1" ht="12.75">
      <c r="A1062" s="281" t="s">
        <v>100</v>
      </c>
      <c r="B1062" s="283" t="s">
        <v>101</v>
      </c>
      <c r="C1062" s="284"/>
      <c r="D1062" s="285" t="s">
        <v>102</v>
      </c>
      <c r="E1062" s="285"/>
      <c r="F1062" s="285" t="s">
        <v>103</v>
      </c>
      <c r="G1062" s="285"/>
      <c r="H1062" s="235"/>
    </row>
    <row r="1063" spans="1:8" s="188" customFormat="1" ht="12.75">
      <c r="A1063" s="282"/>
      <c r="B1063" s="274" t="s">
        <v>104</v>
      </c>
      <c r="C1063" s="275" t="s">
        <v>105</v>
      </c>
      <c r="D1063" s="272" t="s">
        <v>104</v>
      </c>
      <c r="E1063" s="272" t="s">
        <v>105</v>
      </c>
      <c r="F1063" s="272" t="s">
        <v>104</v>
      </c>
      <c r="G1063" s="272" t="s">
        <v>105</v>
      </c>
      <c r="H1063" s="235"/>
    </row>
    <row r="1064" spans="1:8" s="188" customFormat="1" ht="12.75">
      <c r="A1064" s="236" t="s">
        <v>112</v>
      </c>
      <c r="B1064" s="237">
        <v>25077</v>
      </c>
      <c r="C1064" s="238">
        <v>23203.15</v>
      </c>
      <c r="D1064" s="237">
        <v>25077</v>
      </c>
      <c r="E1064" s="238">
        <v>23203.15</v>
      </c>
      <c r="F1064" s="239">
        <f>(B1064-D1064)/B1064</f>
        <v>0</v>
      </c>
      <c r="G1064" s="239">
        <f>(C1064-E1064)/C1064</f>
        <v>0</v>
      </c>
      <c r="H1064" s="235"/>
    </row>
    <row r="1065" spans="1:8" s="188" customFormat="1" ht="12.75">
      <c r="A1065" s="240"/>
      <c r="B1065" s="234"/>
      <c r="C1065" s="234"/>
      <c r="D1065" s="234"/>
      <c r="E1065" s="234"/>
      <c r="F1065" s="234"/>
      <c r="G1065" s="234"/>
      <c r="H1065" s="235"/>
    </row>
    <row r="1066" spans="1:8" s="188" customFormat="1" ht="12.75">
      <c r="A1066" s="233" t="s">
        <v>204</v>
      </c>
      <c r="B1066" s="234"/>
      <c r="C1066" s="234"/>
      <c r="D1066" s="234"/>
      <c r="E1066" s="234"/>
      <c r="F1066" s="234"/>
      <c r="G1066" s="234"/>
      <c r="H1066" s="235"/>
    </row>
    <row r="1067" spans="1:8" s="188" customFormat="1" ht="25.5" customHeight="1">
      <c r="A1067" s="280" t="s">
        <v>205</v>
      </c>
      <c r="B1067" s="280"/>
      <c r="C1067" s="280" t="s">
        <v>206</v>
      </c>
      <c r="D1067" s="280"/>
      <c r="E1067" s="280" t="s">
        <v>106</v>
      </c>
      <c r="F1067" s="280"/>
      <c r="G1067" s="234"/>
      <c r="H1067" s="235"/>
    </row>
    <row r="1068" spans="1:8" s="188" customFormat="1" ht="12.75">
      <c r="A1068" s="273" t="s">
        <v>104</v>
      </c>
      <c r="B1068" s="273" t="s">
        <v>107</v>
      </c>
      <c r="C1068" s="273" t="s">
        <v>104</v>
      </c>
      <c r="D1068" s="273" t="s">
        <v>107</v>
      </c>
      <c r="E1068" s="273" t="s">
        <v>104</v>
      </c>
      <c r="F1068" s="273" t="s">
        <v>108</v>
      </c>
      <c r="G1068" s="234"/>
      <c r="H1068" s="235" t="s">
        <v>12</v>
      </c>
    </row>
    <row r="1069" spans="1:8" s="188" customFormat="1" ht="12.75">
      <c r="A1069" s="241">
        <v>1</v>
      </c>
      <c r="B1069" s="241">
        <v>2</v>
      </c>
      <c r="C1069" s="241">
        <v>3</v>
      </c>
      <c r="D1069" s="241">
        <v>4</v>
      </c>
      <c r="E1069" s="241">
        <v>5</v>
      </c>
      <c r="F1069" s="241">
        <v>6</v>
      </c>
      <c r="G1069" s="242"/>
      <c r="H1069" s="243"/>
    </row>
    <row r="1070" spans="1:8" s="188" customFormat="1" ht="12.75">
      <c r="A1070" s="237">
        <v>25077</v>
      </c>
      <c r="B1070" s="238">
        <v>23203.15</v>
      </c>
      <c r="C1070" s="319">
        <v>24303</v>
      </c>
      <c r="D1070" s="319">
        <v>23203.15</v>
      </c>
      <c r="E1070" s="244">
        <f>C1070/A1070</f>
        <v>0.9691350640028712</v>
      </c>
      <c r="F1070" s="244">
        <f>D1070/B1070</f>
        <v>1</v>
      </c>
      <c r="G1070" s="234"/>
      <c r="H1070" s="235"/>
    </row>
    <row r="1071" spans="1:8" s="188" customFormat="1" ht="12.75">
      <c r="A1071" s="245"/>
      <c r="B1071" s="246"/>
      <c r="C1071" s="247"/>
      <c r="D1071" s="247"/>
      <c r="E1071" s="248"/>
      <c r="F1071" s="249"/>
      <c r="G1071" s="250" t="s">
        <v>12</v>
      </c>
      <c r="H1071" s="235" t="s">
        <v>12</v>
      </c>
    </row>
    <row r="1072" spans="1:8" s="188" customFormat="1" ht="12.75">
      <c r="A1072" s="251" t="s">
        <v>109</v>
      </c>
      <c r="B1072" s="234"/>
      <c r="C1072" s="234"/>
      <c r="D1072" s="234" t="s">
        <v>12</v>
      </c>
      <c r="E1072" s="234"/>
      <c r="F1072" s="234"/>
      <c r="G1072" s="234"/>
      <c r="H1072" s="235"/>
    </row>
    <row r="1073" spans="1:8" s="188" customFormat="1" ht="12.75">
      <c r="A1073" s="233"/>
      <c r="B1073" s="234"/>
      <c r="C1073" s="234"/>
      <c r="D1073" s="234"/>
      <c r="E1073" s="234"/>
      <c r="F1073" s="234"/>
      <c r="G1073" s="234"/>
      <c r="H1073" s="235"/>
    </row>
    <row r="1074" spans="1:8" s="188" customFormat="1" ht="12.75">
      <c r="A1074" s="233" t="s">
        <v>127</v>
      </c>
      <c r="B1074" s="234"/>
      <c r="C1074" s="234"/>
      <c r="D1074" s="234"/>
      <c r="E1074" s="234"/>
      <c r="F1074" s="234"/>
      <c r="G1074" s="234"/>
      <c r="H1074" s="235"/>
    </row>
    <row r="1075" spans="1:8" s="188" customFormat="1" ht="12.75">
      <c r="A1075" s="281" t="s">
        <v>100</v>
      </c>
      <c r="B1075" s="283" t="s">
        <v>101</v>
      </c>
      <c r="C1075" s="284"/>
      <c r="D1075" s="285" t="s">
        <v>102</v>
      </c>
      <c r="E1075" s="285"/>
      <c r="F1075" s="285" t="s">
        <v>103</v>
      </c>
      <c r="G1075" s="285"/>
      <c r="H1075" s="235"/>
    </row>
    <row r="1076" spans="1:8" s="188" customFormat="1" ht="12.75">
      <c r="A1076" s="282"/>
      <c r="B1076" s="274" t="s">
        <v>104</v>
      </c>
      <c r="C1076" s="275" t="s">
        <v>105</v>
      </c>
      <c r="D1076" s="272" t="s">
        <v>104</v>
      </c>
      <c r="E1076" s="272" t="s">
        <v>105</v>
      </c>
      <c r="F1076" s="272" t="s">
        <v>104</v>
      </c>
      <c r="G1076" s="272" t="s">
        <v>105</v>
      </c>
      <c r="H1076" s="235"/>
    </row>
    <row r="1077" spans="1:8" s="188" customFormat="1" ht="12.75">
      <c r="A1077" s="252" t="s">
        <v>255</v>
      </c>
      <c r="B1077" s="192">
        <v>33540</v>
      </c>
      <c r="C1077" s="191">
        <v>1645.72</v>
      </c>
      <c r="D1077" s="253">
        <v>33540</v>
      </c>
      <c r="E1077" s="254">
        <v>1645.72</v>
      </c>
      <c r="F1077" s="239">
        <f>(B1077-D1077)/100</f>
        <v>0</v>
      </c>
      <c r="G1077" s="239">
        <f>(C1077-E1077)/100</f>
        <v>0</v>
      </c>
      <c r="H1077" s="235"/>
    </row>
    <row r="1078" spans="1:8" s="188" customFormat="1" ht="12.75">
      <c r="A1078" s="252" t="s">
        <v>256</v>
      </c>
      <c r="B1078" s="192">
        <v>29868</v>
      </c>
      <c r="C1078" s="191">
        <v>1493.4</v>
      </c>
      <c r="D1078" s="253">
        <v>29868</v>
      </c>
      <c r="E1078" s="254">
        <v>1493.4</v>
      </c>
      <c r="F1078" s="239">
        <f>(B1078-D1078)/100</f>
        <v>0</v>
      </c>
      <c r="G1078" s="239">
        <f>(C1078-E1078)/100</f>
        <v>0</v>
      </c>
      <c r="H1078" s="235"/>
    </row>
    <row r="1079" spans="1:8" s="188" customFormat="1" ht="12.75">
      <c r="A1079" s="240"/>
      <c r="B1079" s="234"/>
      <c r="C1079" s="234"/>
      <c r="D1079" s="234"/>
      <c r="E1079" s="234"/>
      <c r="F1079" s="234"/>
      <c r="G1079" s="234"/>
      <c r="H1079" s="235"/>
    </row>
    <row r="1080" spans="1:8" s="188" customFormat="1" ht="12.75">
      <c r="A1080" s="233" t="s">
        <v>207</v>
      </c>
      <c r="B1080" s="234"/>
      <c r="C1080" s="234"/>
      <c r="D1080" s="234"/>
      <c r="E1080" s="234"/>
      <c r="F1080" s="234"/>
      <c r="G1080" s="234"/>
      <c r="H1080" s="235"/>
    </row>
    <row r="1081" spans="1:8" s="188" customFormat="1" ht="24" customHeight="1">
      <c r="A1081" s="311"/>
      <c r="B1081" s="318" t="s">
        <v>121</v>
      </c>
      <c r="C1081" s="317"/>
      <c r="D1081" s="318" t="s">
        <v>254</v>
      </c>
      <c r="E1081" s="317"/>
      <c r="F1081" s="318" t="s">
        <v>106</v>
      </c>
      <c r="G1081" s="317"/>
      <c r="H1081" s="235"/>
    </row>
    <row r="1082" spans="1:8" s="188" customFormat="1" ht="12.75">
      <c r="A1082" s="311"/>
      <c r="B1082" s="279" t="s">
        <v>104</v>
      </c>
      <c r="C1082" s="279" t="s">
        <v>107</v>
      </c>
      <c r="D1082" s="279" t="s">
        <v>104</v>
      </c>
      <c r="E1082" s="279" t="s">
        <v>107</v>
      </c>
      <c r="F1082" s="279" t="s">
        <v>104</v>
      </c>
      <c r="G1082" s="279" t="s">
        <v>108</v>
      </c>
      <c r="H1082" s="235"/>
    </row>
    <row r="1083" spans="1:8" s="188" customFormat="1" ht="12.75">
      <c r="A1083" s="241">
        <v>1</v>
      </c>
      <c r="B1083" s="241">
        <v>2</v>
      </c>
      <c r="C1083" s="241">
        <v>3</v>
      </c>
      <c r="D1083" s="241">
        <v>4</v>
      </c>
      <c r="E1083" s="241">
        <v>5</v>
      </c>
      <c r="F1083" s="241">
        <v>6</v>
      </c>
      <c r="G1083" s="241">
        <v>7</v>
      </c>
      <c r="H1083" s="243"/>
    </row>
    <row r="1084" spans="1:8" s="130" customFormat="1" ht="12.75">
      <c r="A1084" s="252" t="s">
        <v>110</v>
      </c>
      <c r="B1084" s="192">
        <v>33540</v>
      </c>
      <c r="C1084" s="191">
        <v>1645.72</v>
      </c>
      <c r="D1084" s="191">
        <v>33540</v>
      </c>
      <c r="E1084" s="255">
        <v>1645.72</v>
      </c>
      <c r="F1084" s="131">
        <v>1</v>
      </c>
      <c r="G1084" s="131">
        <f>D1084/B1084</f>
        <v>1</v>
      </c>
      <c r="H1084" s="256"/>
    </row>
    <row r="1085" spans="1:8" s="130" customFormat="1" ht="12.75">
      <c r="A1085" s="252" t="s">
        <v>257</v>
      </c>
      <c r="B1085" s="192">
        <v>29868</v>
      </c>
      <c r="C1085" s="191">
        <v>1493.4</v>
      </c>
      <c r="D1085" s="255">
        <v>27000</v>
      </c>
      <c r="E1085" s="255">
        <v>1195.27</v>
      </c>
      <c r="F1085" s="320">
        <f>D1085/B1085*100</f>
        <v>90.39775010044194</v>
      </c>
      <c r="G1085" s="320">
        <f>E1085/C1085*100</f>
        <v>80.03682871300389</v>
      </c>
      <c r="H1085" s="257"/>
    </row>
    <row r="1087" ht="13.5">
      <c r="F1087" s="10" t="s">
        <v>12</v>
      </c>
    </row>
  </sheetData>
  <sheetProtection/>
  <mergeCells count="37"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4:C34"/>
    <mergeCell ref="A35:G35"/>
    <mergeCell ref="A73:H73"/>
    <mergeCell ref="A112:H112"/>
    <mergeCell ref="A151:G151"/>
    <mergeCell ref="A189:F189"/>
    <mergeCell ref="A228:G228"/>
    <mergeCell ref="A266:F266"/>
    <mergeCell ref="A1028:B1028"/>
    <mergeCell ref="A1029:G1029"/>
    <mergeCell ref="A1062:A1063"/>
    <mergeCell ref="B1062:C1062"/>
    <mergeCell ref="D1062:E1062"/>
    <mergeCell ref="F1062:G1062"/>
    <mergeCell ref="A1051:E1051"/>
    <mergeCell ref="A1052:E1052"/>
    <mergeCell ref="A1054:A1058"/>
    <mergeCell ref="A1067:B1067"/>
    <mergeCell ref="C1067:D1067"/>
    <mergeCell ref="E1067:F1067"/>
    <mergeCell ref="A1075:A1076"/>
    <mergeCell ref="B1075:C1075"/>
    <mergeCell ref="D1075:E1075"/>
    <mergeCell ref="F1075:G1075"/>
    <mergeCell ref="B1081:C1081"/>
    <mergeCell ref="D1081:E1081"/>
    <mergeCell ref="F1081:G1081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110" max="7" man="1"/>
    <brk id="226" max="7" man="1"/>
    <brk id="341" max="7" man="1"/>
    <brk id="474" max="7" man="1"/>
    <brk id="606" max="7" man="1"/>
    <brk id="731" max="7" man="1"/>
    <brk id="852" max="7" man="1"/>
    <brk id="933" max="7" man="1"/>
    <brk id="1028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2015-02-05T07:37:53Z</cp:lastPrinted>
  <dcterms:created xsi:type="dcterms:W3CDTF">2013-03-29T17:24:29Z</dcterms:created>
  <dcterms:modified xsi:type="dcterms:W3CDTF">2018-06-01T08:59:55Z</dcterms:modified>
  <cp:category/>
  <cp:version/>
  <cp:contentType/>
  <cp:contentStatus/>
</cp:coreProperties>
</file>