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ajasthan" sheetId="1" r:id="rId1"/>
  </sheets>
  <definedNames>
    <definedName name="_xlnm.Print_Area" localSheetId="0">Rajasthan!$A$1:$H$1103</definedName>
  </definedNames>
  <calcPr calcId="145621"/>
</workbook>
</file>

<file path=xl/calcChain.xml><?xml version="1.0" encoding="utf-8"?>
<calcChain xmlns="http://schemas.openxmlformats.org/spreadsheetml/2006/main">
  <c r="D16" i="1" l="1"/>
  <c r="E16" i="1" s="1"/>
  <c r="D17" i="1"/>
  <c r="E17" i="1"/>
  <c r="D18" i="1"/>
  <c r="E18" i="1"/>
  <c r="B19" i="1"/>
  <c r="C19" i="1"/>
  <c r="D19" i="1"/>
  <c r="E19" i="1" s="1"/>
  <c r="D23" i="1"/>
  <c r="E23" i="1"/>
  <c r="D24" i="1"/>
  <c r="E24" i="1" s="1"/>
  <c r="D25" i="1"/>
  <c r="E25" i="1"/>
  <c r="B29" i="1"/>
  <c r="B30" i="1"/>
  <c r="D30" i="1"/>
  <c r="E30" i="1" s="1"/>
  <c r="B31" i="1"/>
  <c r="D31" i="1"/>
  <c r="E31" i="1"/>
  <c r="C32" i="1"/>
  <c r="E38" i="1"/>
  <c r="F38" i="1"/>
  <c r="E39" i="1"/>
  <c r="F39" i="1" s="1"/>
  <c r="E40" i="1"/>
  <c r="F40" i="1"/>
  <c r="E41" i="1"/>
  <c r="F41" i="1" s="1"/>
  <c r="E42" i="1"/>
  <c r="F42" i="1"/>
  <c r="E43" i="1"/>
  <c r="F43" i="1" s="1"/>
  <c r="E44" i="1"/>
  <c r="F44" i="1"/>
  <c r="E45" i="1"/>
  <c r="F45" i="1" s="1"/>
  <c r="E46" i="1"/>
  <c r="F46" i="1"/>
  <c r="E47" i="1"/>
  <c r="F47" i="1" s="1"/>
  <c r="E48" i="1"/>
  <c r="F48" i="1"/>
  <c r="E49" i="1"/>
  <c r="F49" i="1" s="1"/>
  <c r="E50" i="1"/>
  <c r="F50" i="1"/>
  <c r="E51" i="1"/>
  <c r="F51" i="1" s="1"/>
  <c r="E52" i="1"/>
  <c r="F52" i="1"/>
  <c r="E53" i="1"/>
  <c r="F53" i="1" s="1"/>
  <c r="E54" i="1"/>
  <c r="F54" i="1"/>
  <c r="E55" i="1"/>
  <c r="F55" i="1" s="1"/>
  <c r="E56" i="1"/>
  <c r="F56" i="1"/>
  <c r="E57" i="1"/>
  <c r="F57" i="1" s="1"/>
  <c r="E58" i="1"/>
  <c r="F58" i="1"/>
  <c r="E59" i="1"/>
  <c r="F59" i="1" s="1"/>
  <c r="E60" i="1"/>
  <c r="F60" i="1"/>
  <c r="E61" i="1"/>
  <c r="F61" i="1" s="1"/>
  <c r="E62" i="1"/>
  <c r="F62" i="1"/>
  <c r="E63" i="1"/>
  <c r="F63" i="1" s="1"/>
  <c r="E64" i="1"/>
  <c r="F64" i="1"/>
  <c r="E65" i="1"/>
  <c r="F65" i="1" s="1"/>
  <c r="E66" i="1"/>
  <c r="F66" i="1"/>
  <c r="E67" i="1"/>
  <c r="F67" i="1" s="1"/>
  <c r="E68" i="1"/>
  <c r="F68" i="1"/>
  <c r="E69" i="1"/>
  <c r="F69" i="1" s="1"/>
  <c r="E70" i="1"/>
  <c r="F70" i="1"/>
  <c r="C71" i="1"/>
  <c r="E71" i="1" s="1"/>
  <c r="F71" i="1" s="1"/>
  <c r="D71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C109" i="1"/>
  <c r="E109" i="1" s="1"/>
  <c r="D109" i="1"/>
  <c r="E115" i="1"/>
  <c r="F115" i="1"/>
  <c r="E116" i="1"/>
  <c r="F116" i="1" s="1"/>
  <c r="E117" i="1"/>
  <c r="F117" i="1" s="1"/>
  <c r="E118" i="1"/>
  <c r="F118" i="1" s="1"/>
  <c r="E119" i="1"/>
  <c r="F119" i="1"/>
  <c r="E120" i="1"/>
  <c r="F120" i="1" s="1"/>
  <c r="E121" i="1"/>
  <c r="F121" i="1"/>
  <c r="E122" i="1"/>
  <c r="F122" i="1" s="1"/>
  <c r="E123" i="1"/>
  <c r="F123" i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/>
  <c r="E130" i="1"/>
  <c r="F130" i="1" s="1"/>
  <c r="E131" i="1"/>
  <c r="F131" i="1"/>
  <c r="E132" i="1"/>
  <c r="F132" i="1" s="1"/>
  <c r="E133" i="1"/>
  <c r="F133" i="1" s="1"/>
  <c r="E134" i="1"/>
  <c r="F134" i="1" s="1"/>
  <c r="E135" i="1"/>
  <c r="F135" i="1"/>
  <c r="E136" i="1"/>
  <c r="F136" i="1" s="1"/>
  <c r="E137" i="1"/>
  <c r="F137" i="1"/>
  <c r="E138" i="1"/>
  <c r="F138" i="1" s="1"/>
  <c r="E139" i="1"/>
  <c r="F139" i="1"/>
  <c r="E140" i="1"/>
  <c r="F140" i="1" s="1"/>
  <c r="E141" i="1"/>
  <c r="F141" i="1" s="1"/>
  <c r="E142" i="1"/>
  <c r="F142" i="1" s="1"/>
  <c r="E143" i="1"/>
  <c r="F143" i="1"/>
  <c r="E144" i="1"/>
  <c r="F144" i="1" s="1"/>
  <c r="E145" i="1"/>
  <c r="F145" i="1"/>
  <c r="E146" i="1"/>
  <c r="F146" i="1" s="1"/>
  <c r="E147" i="1"/>
  <c r="F147" i="1"/>
  <c r="C148" i="1"/>
  <c r="D148" i="1"/>
  <c r="E148" i="1"/>
  <c r="F148" i="1"/>
  <c r="E154" i="1"/>
  <c r="F154" i="1" s="1"/>
  <c r="E155" i="1"/>
  <c r="F155" i="1" s="1"/>
  <c r="E156" i="1"/>
  <c r="F156" i="1" s="1"/>
  <c r="E157" i="1"/>
  <c r="F157" i="1"/>
  <c r="E158" i="1"/>
  <c r="F158" i="1" s="1"/>
  <c r="E159" i="1"/>
  <c r="F159" i="1"/>
  <c r="E160" i="1"/>
  <c r="F160" i="1" s="1"/>
  <c r="E161" i="1"/>
  <c r="F161" i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/>
  <c r="E168" i="1"/>
  <c r="F168" i="1" s="1"/>
  <c r="E169" i="1"/>
  <c r="F169" i="1"/>
  <c r="E170" i="1"/>
  <c r="F170" i="1" s="1"/>
  <c r="E171" i="1"/>
  <c r="F171" i="1" s="1"/>
  <c r="E172" i="1"/>
  <c r="F172" i="1" s="1"/>
  <c r="E173" i="1"/>
  <c r="F173" i="1"/>
  <c r="E174" i="1"/>
  <c r="F174" i="1" s="1"/>
  <c r="E175" i="1"/>
  <c r="F175" i="1"/>
  <c r="E176" i="1"/>
  <c r="F176" i="1" s="1"/>
  <c r="E177" i="1"/>
  <c r="F177" i="1"/>
  <c r="E178" i="1"/>
  <c r="F178" i="1" s="1"/>
  <c r="E179" i="1"/>
  <c r="F179" i="1" s="1"/>
  <c r="E180" i="1"/>
  <c r="F180" i="1" s="1"/>
  <c r="E181" i="1"/>
  <c r="F181" i="1"/>
  <c r="E182" i="1"/>
  <c r="F182" i="1" s="1"/>
  <c r="E183" i="1"/>
  <c r="F183" i="1"/>
  <c r="E184" i="1"/>
  <c r="F184" i="1" s="1"/>
  <c r="E185" i="1"/>
  <c r="F185" i="1"/>
  <c r="E186" i="1"/>
  <c r="F186" i="1" s="1"/>
  <c r="C187" i="1"/>
  <c r="D187" i="1"/>
  <c r="E192" i="1"/>
  <c r="F192" i="1"/>
  <c r="E193" i="1"/>
  <c r="F193" i="1" s="1"/>
  <c r="E194" i="1"/>
  <c r="F194" i="1"/>
  <c r="E195" i="1"/>
  <c r="F195" i="1" s="1"/>
  <c r="E196" i="1"/>
  <c r="F196" i="1" s="1"/>
  <c r="E197" i="1"/>
  <c r="F197" i="1" s="1"/>
  <c r="E198" i="1"/>
  <c r="F198" i="1"/>
  <c r="E199" i="1"/>
  <c r="F199" i="1" s="1"/>
  <c r="E200" i="1"/>
  <c r="F200" i="1"/>
  <c r="E201" i="1"/>
  <c r="F201" i="1" s="1"/>
  <c r="E202" i="1"/>
  <c r="F202" i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/>
  <c r="E209" i="1"/>
  <c r="F209" i="1" s="1"/>
  <c r="E210" i="1"/>
  <c r="F210" i="1"/>
  <c r="E211" i="1"/>
  <c r="F211" i="1" s="1"/>
  <c r="E212" i="1"/>
  <c r="F212" i="1" s="1"/>
  <c r="E213" i="1"/>
  <c r="F213" i="1" s="1"/>
  <c r="E214" i="1"/>
  <c r="F214" i="1"/>
  <c r="E215" i="1"/>
  <c r="F215" i="1" s="1"/>
  <c r="E216" i="1"/>
  <c r="F216" i="1"/>
  <c r="E217" i="1"/>
  <c r="F217" i="1" s="1"/>
  <c r="E218" i="1"/>
  <c r="F218" i="1"/>
  <c r="E219" i="1"/>
  <c r="F219" i="1" s="1"/>
  <c r="E220" i="1"/>
  <c r="F220" i="1" s="1"/>
  <c r="E221" i="1"/>
  <c r="F221" i="1" s="1"/>
  <c r="E222" i="1"/>
  <c r="F222" i="1"/>
  <c r="E223" i="1"/>
  <c r="F223" i="1" s="1"/>
  <c r="E224" i="1"/>
  <c r="F224" i="1"/>
  <c r="C225" i="1"/>
  <c r="D225" i="1"/>
  <c r="E225" i="1"/>
  <c r="F225" i="1"/>
  <c r="E231" i="1"/>
  <c r="F231" i="1" s="1"/>
  <c r="E232" i="1"/>
  <c r="F232" i="1"/>
  <c r="E233" i="1"/>
  <c r="F233" i="1" s="1"/>
  <c r="E234" i="1"/>
  <c r="F234" i="1" s="1"/>
  <c r="E235" i="1"/>
  <c r="F235" i="1" s="1"/>
  <c r="E236" i="1"/>
  <c r="F236" i="1"/>
  <c r="E237" i="1"/>
  <c r="F237" i="1" s="1"/>
  <c r="E238" i="1"/>
  <c r="F238" i="1"/>
  <c r="E239" i="1"/>
  <c r="F239" i="1" s="1"/>
  <c r="E240" i="1"/>
  <c r="F240" i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/>
  <c r="E247" i="1"/>
  <c r="F247" i="1" s="1"/>
  <c r="E248" i="1"/>
  <c r="F248" i="1"/>
  <c r="E249" i="1"/>
  <c r="F249" i="1" s="1"/>
  <c r="E250" i="1"/>
  <c r="F250" i="1" s="1"/>
  <c r="E251" i="1"/>
  <c r="F251" i="1" s="1"/>
  <c r="E252" i="1"/>
  <c r="F252" i="1"/>
  <c r="E253" i="1"/>
  <c r="F253" i="1" s="1"/>
  <c r="E254" i="1"/>
  <c r="F254" i="1"/>
  <c r="E255" i="1"/>
  <c r="F255" i="1" s="1"/>
  <c r="E256" i="1"/>
  <c r="F256" i="1"/>
  <c r="E257" i="1"/>
  <c r="F257" i="1" s="1"/>
  <c r="E258" i="1"/>
  <c r="F258" i="1" s="1"/>
  <c r="E259" i="1"/>
  <c r="F259" i="1" s="1"/>
  <c r="E260" i="1"/>
  <c r="F260" i="1"/>
  <c r="E261" i="1"/>
  <c r="F261" i="1" s="1"/>
  <c r="E262" i="1"/>
  <c r="F262" i="1"/>
  <c r="E263" i="1"/>
  <c r="F263" i="1" s="1"/>
  <c r="C264" i="1"/>
  <c r="G263" i="1" s="1"/>
  <c r="D264" i="1"/>
  <c r="E264" i="1" s="1"/>
  <c r="F264" i="1"/>
  <c r="E269" i="1"/>
  <c r="F269" i="1" s="1"/>
  <c r="E270" i="1"/>
  <c r="F270" i="1"/>
  <c r="E271" i="1"/>
  <c r="F271" i="1" s="1"/>
  <c r="E272" i="1"/>
  <c r="F272" i="1"/>
  <c r="E273" i="1"/>
  <c r="F273" i="1" s="1"/>
  <c r="E274" i="1"/>
  <c r="F274" i="1"/>
  <c r="E275" i="1"/>
  <c r="F275" i="1" s="1"/>
  <c r="E276" i="1"/>
  <c r="F276" i="1"/>
  <c r="E277" i="1"/>
  <c r="F277" i="1" s="1"/>
  <c r="E278" i="1"/>
  <c r="F278" i="1"/>
  <c r="E279" i="1"/>
  <c r="F279" i="1" s="1"/>
  <c r="E280" i="1"/>
  <c r="F280" i="1"/>
  <c r="E281" i="1"/>
  <c r="F281" i="1" s="1"/>
  <c r="E282" i="1"/>
  <c r="F282" i="1"/>
  <c r="E283" i="1"/>
  <c r="F283" i="1" s="1"/>
  <c r="E284" i="1"/>
  <c r="F284" i="1"/>
  <c r="E285" i="1"/>
  <c r="F285" i="1" s="1"/>
  <c r="E286" i="1"/>
  <c r="F286" i="1"/>
  <c r="E287" i="1"/>
  <c r="F287" i="1" s="1"/>
  <c r="E288" i="1"/>
  <c r="F288" i="1"/>
  <c r="E289" i="1"/>
  <c r="F289" i="1" s="1"/>
  <c r="E290" i="1"/>
  <c r="F290" i="1"/>
  <c r="E291" i="1"/>
  <c r="F291" i="1" s="1"/>
  <c r="E292" i="1"/>
  <c r="F292" i="1"/>
  <c r="E293" i="1"/>
  <c r="F293" i="1" s="1"/>
  <c r="E294" i="1"/>
  <c r="F294" i="1"/>
  <c r="E295" i="1"/>
  <c r="F295" i="1" s="1"/>
  <c r="E296" i="1"/>
  <c r="F296" i="1"/>
  <c r="E297" i="1"/>
  <c r="F297" i="1" s="1"/>
  <c r="E298" i="1"/>
  <c r="F298" i="1"/>
  <c r="E299" i="1"/>
  <c r="F299" i="1" s="1"/>
  <c r="E300" i="1"/>
  <c r="F300" i="1"/>
  <c r="E301" i="1"/>
  <c r="F301" i="1" s="1"/>
  <c r="C302" i="1"/>
  <c r="D302" i="1"/>
  <c r="E302" i="1"/>
  <c r="F302" i="1" s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C340" i="1"/>
  <c r="D340" i="1"/>
  <c r="E340" i="1" s="1"/>
  <c r="C347" i="1"/>
  <c r="D347" i="1"/>
  <c r="E347" i="1"/>
  <c r="F348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C389" i="1"/>
  <c r="C348" i="1" s="1"/>
  <c r="E348" i="1" s="1"/>
  <c r="D389" i="1"/>
  <c r="E389" i="1" s="1"/>
  <c r="D400" i="1"/>
  <c r="E400" i="1" s="1"/>
  <c r="D414" i="1"/>
  <c r="E414" i="1" s="1"/>
  <c r="D419" i="1"/>
  <c r="E419" i="1" s="1"/>
  <c r="D423" i="1"/>
  <c r="E423" i="1" s="1"/>
  <c r="D425" i="1"/>
  <c r="E425" i="1" s="1"/>
  <c r="D427" i="1"/>
  <c r="E427" i="1" s="1"/>
  <c r="C429" i="1"/>
  <c r="B433" i="1"/>
  <c r="D433" i="1" s="1"/>
  <c r="E433" i="1" s="1"/>
  <c r="F440" i="1"/>
  <c r="G440" i="1" s="1"/>
  <c r="F441" i="1"/>
  <c r="D397" i="1" s="1"/>
  <c r="E397" i="1" s="1"/>
  <c r="G441" i="1"/>
  <c r="F442" i="1"/>
  <c r="F443" i="1"/>
  <c r="D399" i="1" s="1"/>
  <c r="E399" i="1" s="1"/>
  <c r="G443" i="1"/>
  <c r="F444" i="1"/>
  <c r="G444" i="1" s="1"/>
  <c r="F445" i="1"/>
  <c r="D401" i="1" s="1"/>
  <c r="E401" i="1" s="1"/>
  <c r="G445" i="1"/>
  <c r="F446" i="1"/>
  <c r="F447" i="1"/>
  <c r="D403" i="1" s="1"/>
  <c r="E403" i="1" s="1"/>
  <c r="G447" i="1"/>
  <c r="F448" i="1"/>
  <c r="G448" i="1" s="1"/>
  <c r="F449" i="1"/>
  <c r="D405" i="1" s="1"/>
  <c r="E405" i="1" s="1"/>
  <c r="G449" i="1"/>
  <c r="F450" i="1"/>
  <c r="F451" i="1"/>
  <c r="D407" i="1" s="1"/>
  <c r="E407" i="1" s="1"/>
  <c r="G451" i="1"/>
  <c r="F452" i="1"/>
  <c r="G452" i="1" s="1"/>
  <c r="F453" i="1"/>
  <c r="D409" i="1" s="1"/>
  <c r="E409" i="1" s="1"/>
  <c r="G453" i="1"/>
  <c r="F454" i="1"/>
  <c r="F455" i="1"/>
  <c r="F456" i="1"/>
  <c r="F457" i="1"/>
  <c r="D413" i="1" s="1"/>
  <c r="E413" i="1" s="1"/>
  <c r="G457" i="1"/>
  <c r="F458" i="1"/>
  <c r="G458" i="1" s="1"/>
  <c r="F459" i="1"/>
  <c r="D415" i="1" s="1"/>
  <c r="E415" i="1" s="1"/>
  <c r="G459" i="1"/>
  <c r="F460" i="1"/>
  <c r="F461" i="1"/>
  <c r="D417" i="1" s="1"/>
  <c r="E417" i="1" s="1"/>
  <c r="G461" i="1"/>
  <c r="F462" i="1"/>
  <c r="F463" i="1"/>
  <c r="G463" i="1" s="1"/>
  <c r="F464" i="1"/>
  <c r="F465" i="1"/>
  <c r="D421" i="1" s="1"/>
  <c r="E421" i="1" s="1"/>
  <c r="G465" i="1"/>
  <c r="F466" i="1"/>
  <c r="F467" i="1"/>
  <c r="G467" i="1"/>
  <c r="F468" i="1"/>
  <c r="F469" i="1"/>
  <c r="G469" i="1"/>
  <c r="F470" i="1"/>
  <c r="F471" i="1"/>
  <c r="G471" i="1" s="1"/>
  <c r="F472" i="1"/>
  <c r="C473" i="1"/>
  <c r="A433" i="1" s="1"/>
  <c r="D473" i="1"/>
  <c r="F473" i="1" s="1"/>
  <c r="G473" i="1" s="1"/>
  <c r="E473" i="1"/>
  <c r="C433" i="1" s="1"/>
  <c r="A478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C517" i="1"/>
  <c r="D517" i="1"/>
  <c r="D478" i="1" s="1"/>
  <c r="E478" i="1" s="1"/>
  <c r="E517" i="1"/>
  <c r="C522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C561" i="1"/>
  <c r="A522" i="1" s="1"/>
  <c r="D561" i="1"/>
  <c r="E561" i="1"/>
  <c r="G56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C605" i="1"/>
  <c r="D605" i="1"/>
  <c r="E605" i="1"/>
  <c r="D611" i="1"/>
  <c r="E611" i="1" s="1"/>
  <c r="E612" i="1"/>
  <c r="E616" i="1"/>
  <c r="E618" i="1"/>
  <c r="D619" i="1"/>
  <c r="E619" i="1" s="1"/>
  <c r="E624" i="1"/>
  <c r="E626" i="1"/>
  <c r="D627" i="1"/>
  <c r="E627" i="1" s="1"/>
  <c r="E632" i="1"/>
  <c r="E634" i="1"/>
  <c r="D635" i="1"/>
  <c r="E635" i="1" s="1"/>
  <c r="E640" i="1"/>
  <c r="D642" i="1"/>
  <c r="E642" i="1"/>
  <c r="C644" i="1"/>
  <c r="A648" i="1" s="1"/>
  <c r="B648" i="1"/>
  <c r="C648" i="1"/>
  <c r="F654" i="1"/>
  <c r="G654" i="1"/>
  <c r="F655" i="1"/>
  <c r="D612" i="1" s="1"/>
  <c r="G655" i="1"/>
  <c r="F656" i="1"/>
  <c r="D613" i="1" s="1"/>
  <c r="E613" i="1" s="1"/>
  <c r="G656" i="1"/>
  <c r="F657" i="1"/>
  <c r="D614" i="1" s="1"/>
  <c r="E614" i="1" s="1"/>
  <c r="G657" i="1"/>
  <c r="F658" i="1"/>
  <c r="D615" i="1" s="1"/>
  <c r="E615" i="1" s="1"/>
  <c r="G658" i="1"/>
  <c r="F659" i="1"/>
  <c r="D616" i="1" s="1"/>
  <c r="G659" i="1"/>
  <c r="F660" i="1"/>
  <c r="D617" i="1" s="1"/>
  <c r="E617" i="1" s="1"/>
  <c r="G660" i="1"/>
  <c r="F661" i="1"/>
  <c r="D618" i="1" s="1"/>
  <c r="G661" i="1"/>
  <c r="F662" i="1"/>
  <c r="G662" i="1"/>
  <c r="F663" i="1"/>
  <c r="D620" i="1" s="1"/>
  <c r="E620" i="1" s="1"/>
  <c r="G663" i="1"/>
  <c r="F664" i="1"/>
  <c r="D621" i="1" s="1"/>
  <c r="E621" i="1" s="1"/>
  <c r="G664" i="1"/>
  <c r="F665" i="1"/>
  <c r="D622" i="1" s="1"/>
  <c r="E622" i="1" s="1"/>
  <c r="G665" i="1"/>
  <c r="F666" i="1"/>
  <c r="D623" i="1" s="1"/>
  <c r="E623" i="1" s="1"/>
  <c r="G666" i="1"/>
  <c r="F667" i="1"/>
  <c r="D624" i="1" s="1"/>
  <c r="G667" i="1"/>
  <c r="F668" i="1"/>
  <c r="D625" i="1" s="1"/>
  <c r="E625" i="1" s="1"/>
  <c r="G668" i="1"/>
  <c r="F669" i="1"/>
  <c r="D626" i="1" s="1"/>
  <c r="G669" i="1"/>
  <c r="F670" i="1"/>
  <c r="G670" i="1"/>
  <c r="F671" i="1"/>
  <c r="D628" i="1" s="1"/>
  <c r="E628" i="1" s="1"/>
  <c r="G671" i="1"/>
  <c r="F672" i="1"/>
  <c r="D629" i="1" s="1"/>
  <c r="E629" i="1" s="1"/>
  <c r="G672" i="1"/>
  <c r="F673" i="1"/>
  <c r="D630" i="1" s="1"/>
  <c r="E630" i="1" s="1"/>
  <c r="G673" i="1"/>
  <c r="F674" i="1"/>
  <c r="D631" i="1" s="1"/>
  <c r="E631" i="1" s="1"/>
  <c r="G674" i="1"/>
  <c r="F675" i="1"/>
  <c r="D632" i="1" s="1"/>
  <c r="G675" i="1"/>
  <c r="F676" i="1"/>
  <c r="D633" i="1" s="1"/>
  <c r="E633" i="1" s="1"/>
  <c r="G676" i="1"/>
  <c r="F677" i="1"/>
  <c r="D634" i="1" s="1"/>
  <c r="G677" i="1"/>
  <c r="F678" i="1"/>
  <c r="G678" i="1"/>
  <c r="F679" i="1"/>
  <c r="D636" i="1" s="1"/>
  <c r="E636" i="1" s="1"/>
  <c r="G679" i="1"/>
  <c r="F680" i="1"/>
  <c r="D637" i="1" s="1"/>
  <c r="E637" i="1" s="1"/>
  <c r="G680" i="1"/>
  <c r="F681" i="1"/>
  <c r="D638" i="1" s="1"/>
  <c r="E638" i="1" s="1"/>
  <c r="G681" i="1"/>
  <c r="F682" i="1"/>
  <c r="D639" i="1" s="1"/>
  <c r="E639" i="1" s="1"/>
  <c r="G682" i="1"/>
  <c r="F683" i="1"/>
  <c r="D640" i="1" s="1"/>
  <c r="G683" i="1"/>
  <c r="F684" i="1"/>
  <c r="D641" i="1" s="1"/>
  <c r="E641" i="1" s="1"/>
  <c r="G684" i="1"/>
  <c r="F685" i="1"/>
  <c r="G685" i="1"/>
  <c r="F686" i="1"/>
  <c r="D643" i="1" s="1"/>
  <c r="E643" i="1" s="1"/>
  <c r="G686" i="1"/>
  <c r="C687" i="1"/>
  <c r="D687" i="1"/>
  <c r="E687" i="1"/>
  <c r="F687" i="1"/>
  <c r="A692" i="1"/>
  <c r="E698" i="1"/>
  <c r="E699" i="1"/>
  <c r="D739" i="1" s="1"/>
  <c r="E700" i="1"/>
  <c r="E701" i="1"/>
  <c r="E702" i="1"/>
  <c r="E703" i="1"/>
  <c r="D743" i="1" s="1"/>
  <c r="E704" i="1"/>
  <c r="E705" i="1"/>
  <c r="E706" i="1"/>
  <c r="E707" i="1"/>
  <c r="D747" i="1" s="1"/>
  <c r="E747" i="1" s="1"/>
  <c r="E708" i="1"/>
  <c r="E709" i="1"/>
  <c r="E710" i="1"/>
  <c r="E711" i="1"/>
  <c r="D751" i="1" s="1"/>
  <c r="E712" i="1"/>
  <c r="E713" i="1"/>
  <c r="E714" i="1"/>
  <c r="E715" i="1"/>
  <c r="D755" i="1" s="1"/>
  <c r="E716" i="1"/>
  <c r="E717" i="1"/>
  <c r="E718" i="1"/>
  <c r="E719" i="1"/>
  <c r="D759" i="1" s="1"/>
  <c r="E720" i="1"/>
  <c r="E721" i="1"/>
  <c r="E722" i="1"/>
  <c r="E723" i="1"/>
  <c r="D763" i="1" s="1"/>
  <c r="E763" i="1" s="1"/>
  <c r="E724" i="1"/>
  <c r="E725" i="1"/>
  <c r="E726" i="1"/>
  <c r="E727" i="1"/>
  <c r="E728" i="1"/>
  <c r="E729" i="1"/>
  <c r="E730" i="1"/>
  <c r="C731" i="1"/>
  <c r="D731" i="1"/>
  <c r="D692" i="1" s="1"/>
  <c r="E692" i="1" s="1"/>
  <c r="C738" i="1"/>
  <c r="D738" i="1"/>
  <c r="E738" i="1" s="1"/>
  <c r="C739" i="1"/>
  <c r="E739" i="1"/>
  <c r="C740" i="1"/>
  <c r="D740" i="1"/>
  <c r="E740" i="1"/>
  <c r="C741" i="1"/>
  <c r="D741" i="1"/>
  <c r="E741" i="1" s="1"/>
  <c r="C742" i="1"/>
  <c r="D742" i="1"/>
  <c r="E742" i="1" s="1"/>
  <c r="C743" i="1"/>
  <c r="E743" i="1"/>
  <c r="C744" i="1"/>
  <c r="D744" i="1"/>
  <c r="E744" i="1"/>
  <c r="C745" i="1"/>
  <c r="D745" i="1"/>
  <c r="C746" i="1"/>
  <c r="D746" i="1"/>
  <c r="E746" i="1" s="1"/>
  <c r="C747" i="1"/>
  <c r="C748" i="1"/>
  <c r="D748" i="1"/>
  <c r="E748" i="1"/>
  <c r="C749" i="1"/>
  <c r="E749" i="1" s="1"/>
  <c r="D749" i="1"/>
  <c r="C750" i="1"/>
  <c r="D750" i="1"/>
  <c r="E750" i="1" s="1"/>
  <c r="C751" i="1"/>
  <c r="E751" i="1"/>
  <c r="C752" i="1"/>
  <c r="D752" i="1"/>
  <c r="E752" i="1"/>
  <c r="C753" i="1"/>
  <c r="E753" i="1" s="1"/>
  <c r="D753" i="1"/>
  <c r="C754" i="1"/>
  <c r="D754" i="1"/>
  <c r="E754" i="1" s="1"/>
  <c r="C755" i="1"/>
  <c r="E755" i="1"/>
  <c r="C756" i="1"/>
  <c r="D756" i="1"/>
  <c r="E756" i="1"/>
  <c r="C757" i="1"/>
  <c r="E757" i="1" s="1"/>
  <c r="D757" i="1"/>
  <c r="C758" i="1"/>
  <c r="D758" i="1"/>
  <c r="E758" i="1" s="1"/>
  <c r="C759" i="1"/>
  <c r="E759" i="1"/>
  <c r="C760" i="1"/>
  <c r="D760" i="1"/>
  <c r="E760" i="1"/>
  <c r="C761" i="1"/>
  <c r="E761" i="1" s="1"/>
  <c r="D761" i="1"/>
  <c r="C762" i="1"/>
  <c r="D762" i="1"/>
  <c r="E762" i="1" s="1"/>
  <c r="C763" i="1"/>
  <c r="C764" i="1"/>
  <c r="D764" i="1"/>
  <c r="E764" i="1"/>
  <c r="C765" i="1"/>
  <c r="E765" i="1" s="1"/>
  <c r="D765" i="1"/>
  <c r="C766" i="1"/>
  <c r="D766" i="1"/>
  <c r="C767" i="1"/>
  <c r="D767" i="1"/>
  <c r="E767" i="1"/>
  <c r="C768" i="1"/>
  <c r="D768" i="1"/>
  <c r="E768" i="1"/>
  <c r="C769" i="1"/>
  <c r="E769" i="1" s="1"/>
  <c r="D769" i="1"/>
  <c r="C770" i="1"/>
  <c r="D770" i="1"/>
  <c r="E770" i="1" s="1"/>
  <c r="C771" i="1"/>
  <c r="E778" i="1"/>
  <c r="F778" i="1" s="1"/>
  <c r="E779" i="1"/>
  <c r="F779" i="1"/>
  <c r="E780" i="1"/>
  <c r="F780" i="1" s="1"/>
  <c r="E781" i="1"/>
  <c r="F781" i="1"/>
  <c r="E782" i="1"/>
  <c r="F782" i="1" s="1"/>
  <c r="E783" i="1"/>
  <c r="F783" i="1"/>
  <c r="E784" i="1"/>
  <c r="F784" i="1" s="1"/>
  <c r="E785" i="1"/>
  <c r="F785" i="1"/>
  <c r="E786" i="1"/>
  <c r="F786" i="1" s="1"/>
  <c r="E787" i="1"/>
  <c r="F787" i="1"/>
  <c r="E788" i="1"/>
  <c r="F788" i="1" s="1"/>
  <c r="E789" i="1"/>
  <c r="F789" i="1"/>
  <c r="E790" i="1"/>
  <c r="F790" i="1" s="1"/>
  <c r="E791" i="1"/>
  <c r="F791" i="1"/>
  <c r="E792" i="1"/>
  <c r="F792" i="1" s="1"/>
  <c r="E793" i="1"/>
  <c r="F793" i="1"/>
  <c r="E794" i="1"/>
  <c r="F794" i="1" s="1"/>
  <c r="E795" i="1"/>
  <c r="F795" i="1"/>
  <c r="E796" i="1"/>
  <c r="F796" i="1" s="1"/>
  <c r="E797" i="1"/>
  <c r="F797" i="1"/>
  <c r="E798" i="1"/>
  <c r="F798" i="1" s="1"/>
  <c r="E799" i="1"/>
  <c r="F799" i="1"/>
  <c r="E800" i="1"/>
  <c r="F800" i="1" s="1"/>
  <c r="E801" i="1"/>
  <c r="F801" i="1"/>
  <c r="E802" i="1"/>
  <c r="F802" i="1" s="1"/>
  <c r="E803" i="1"/>
  <c r="F803" i="1"/>
  <c r="E804" i="1"/>
  <c r="F804" i="1" s="1"/>
  <c r="E805" i="1"/>
  <c r="F805" i="1"/>
  <c r="E806" i="1"/>
  <c r="F806" i="1" s="1"/>
  <c r="E807" i="1"/>
  <c r="F807" i="1"/>
  <c r="E808" i="1"/>
  <c r="F808" i="1" s="1"/>
  <c r="E809" i="1"/>
  <c r="F809" i="1"/>
  <c r="E810" i="1"/>
  <c r="F810" i="1" s="1"/>
  <c r="C811" i="1"/>
  <c r="D811" i="1"/>
  <c r="E818" i="1"/>
  <c r="F818" i="1"/>
  <c r="E819" i="1"/>
  <c r="E820" i="1"/>
  <c r="F820" i="1"/>
  <c r="E821" i="1"/>
  <c r="F821" i="1" s="1"/>
  <c r="E822" i="1"/>
  <c r="F822" i="1"/>
  <c r="E823" i="1"/>
  <c r="F823" i="1" s="1"/>
  <c r="E824" i="1"/>
  <c r="F824" i="1"/>
  <c r="E825" i="1"/>
  <c r="F825" i="1" s="1"/>
  <c r="E826" i="1"/>
  <c r="F826" i="1"/>
  <c r="E827" i="1"/>
  <c r="F827" i="1" s="1"/>
  <c r="E828" i="1"/>
  <c r="F828" i="1"/>
  <c r="E829" i="1"/>
  <c r="F829" i="1" s="1"/>
  <c r="E830" i="1"/>
  <c r="F830" i="1"/>
  <c r="E831" i="1"/>
  <c r="F831" i="1" s="1"/>
  <c r="E832" i="1"/>
  <c r="F832" i="1"/>
  <c r="E833" i="1"/>
  <c r="F833" i="1" s="1"/>
  <c r="E834" i="1"/>
  <c r="F834" i="1"/>
  <c r="E835" i="1"/>
  <c r="F835" i="1" s="1"/>
  <c r="E836" i="1"/>
  <c r="F836" i="1"/>
  <c r="E837" i="1"/>
  <c r="F837" i="1" s="1"/>
  <c r="E838" i="1"/>
  <c r="F838" i="1"/>
  <c r="E839" i="1"/>
  <c r="F839" i="1" s="1"/>
  <c r="E840" i="1"/>
  <c r="F840" i="1"/>
  <c r="E841" i="1"/>
  <c r="F841" i="1" s="1"/>
  <c r="E842" i="1"/>
  <c r="F842" i="1"/>
  <c r="E843" i="1"/>
  <c r="F843" i="1" s="1"/>
  <c r="E844" i="1"/>
  <c r="F844" i="1"/>
  <c r="E845" i="1"/>
  <c r="F845" i="1" s="1"/>
  <c r="E846" i="1"/>
  <c r="F846" i="1"/>
  <c r="E847" i="1"/>
  <c r="F847" i="1" s="1"/>
  <c r="E848" i="1"/>
  <c r="F848" i="1"/>
  <c r="E849" i="1"/>
  <c r="F849" i="1" s="1"/>
  <c r="E850" i="1"/>
  <c r="F850" i="1"/>
  <c r="C851" i="1"/>
  <c r="D851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C892" i="1"/>
  <c r="D892" i="1"/>
  <c r="E892" i="1"/>
  <c r="F899" i="1"/>
  <c r="G899" i="1" s="1"/>
  <c r="F900" i="1"/>
  <c r="G900" i="1"/>
  <c r="F901" i="1"/>
  <c r="F902" i="1"/>
  <c r="G902" i="1"/>
  <c r="F903" i="1"/>
  <c r="G903" i="1" s="1"/>
  <c r="F904" i="1"/>
  <c r="G904" i="1"/>
  <c r="F905" i="1"/>
  <c r="F906" i="1"/>
  <c r="G906" i="1"/>
  <c r="F907" i="1"/>
  <c r="G907" i="1" s="1"/>
  <c r="F908" i="1"/>
  <c r="G908" i="1"/>
  <c r="F909" i="1"/>
  <c r="F910" i="1"/>
  <c r="G910" i="1"/>
  <c r="F911" i="1"/>
  <c r="G911" i="1" s="1"/>
  <c r="F912" i="1"/>
  <c r="G912" i="1"/>
  <c r="F913" i="1"/>
  <c r="F914" i="1"/>
  <c r="G914" i="1"/>
  <c r="F915" i="1"/>
  <c r="G915" i="1" s="1"/>
  <c r="F916" i="1"/>
  <c r="G916" i="1"/>
  <c r="F917" i="1"/>
  <c r="F918" i="1"/>
  <c r="G918" i="1"/>
  <c r="F919" i="1"/>
  <c r="G919" i="1" s="1"/>
  <c r="F920" i="1"/>
  <c r="G920" i="1"/>
  <c r="F921" i="1"/>
  <c r="F922" i="1"/>
  <c r="G922" i="1"/>
  <c r="F923" i="1"/>
  <c r="G923" i="1" s="1"/>
  <c r="F924" i="1"/>
  <c r="G924" i="1"/>
  <c r="F925" i="1"/>
  <c r="F926" i="1"/>
  <c r="G926" i="1"/>
  <c r="F927" i="1"/>
  <c r="G927" i="1" s="1"/>
  <c r="F928" i="1"/>
  <c r="G928" i="1"/>
  <c r="F929" i="1"/>
  <c r="F930" i="1"/>
  <c r="G930" i="1"/>
  <c r="F931" i="1"/>
  <c r="G931" i="1" s="1"/>
  <c r="C932" i="1"/>
  <c r="D932" i="1"/>
  <c r="E932" i="1"/>
  <c r="C938" i="1"/>
  <c r="D938" i="1"/>
  <c r="C939" i="1"/>
  <c r="D939" i="1"/>
  <c r="F939" i="1"/>
  <c r="C940" i="1"/>
  <c r="F940" i="1"/>
  <c r="C941" i="1"/>
  <c r="D941" i="1"/>
  <c r="C942" i="1"/>
  <c r="D942" i="1"/>
  <c r="C943" i="1"/>
  <c r="D943" i="1"/>
  <c r="E982" i="1" s="1"/>
  <c r="F982" i="1" s="1"/>
  <c r="F943" i="1"/>
  <c r="C944" i="1"/>
  <c r="F944" i="1"/>
  <c r="C945" i="1"/>
  <c r="D945" i="1"/>
  <c r="C946" i="1"/>
  <c r="C947" i="1"/>
  <c r="D947" i="1"/>
  <c r="D986" i="1" s="1"/>
  <c r="F947" i="1"/>
  <c r="C948" i="1"/>
  <c r="F948" i="1"/>
  <c r="C949" i="1"/>
  <c r="D949" i="1"/>
  <c r="C950" i="1"/>
  <c r="D950" i="1"/>
  <c r="D989" i="1" s="1"/>
  <c r="C951" i="1"/>
  <c r="D951" i="1"/>
  <c r="F951" i="1"/>
  <c r="C952" i="1"/>
  <c r="F952" i="1"/>
  <c r="C953" i="1"/>
  <c r="D953" i="1"/>
  <c r="C954" i="1"/>
  <c r="D954" i="1"/>
  <c r="D993" i="1" s="1"/>
  <c r="C955" i="1"/>
  <c r="D955" i="1"/>
  <c r="F955" i="1"/>
  <c r="C956" i="1"/>
  <c r="F956" i="1"/>
  <c r="C957" i="1"/>
  <c r="D957" i="1"/>
  <c r="C958" i="1"/>
  <c r="D958" i="1"/>
  <c r="C959" i="1"/>
  <c r="D959" i="1"/>
  <c r="E998" i="1" s="1"/>
  <c r="F998" i="1" s="1"/>
  <c r="F959" i="1"/>
  <c r="C960" i="1"/>
  <c r="F960" i="1"/>
  <c r="C961" i="1"/>
  <c r="D961" i="1"/>
  <c r="C962" i="1"/>
  <c r="C963" i="1"/>
  <c r="D963" i="1"/>
  <c r="D1002" i="1" s="1"/>
  <c r="F963" i="1"/>
  <c r="C964" i="1"/>
  <c r="F964" i="1"/>
  <c r="C965" i="1"/>
  <c r="D965" i="1"/>
  <c r="C966" i="1"/>
  <c r="D966" i="1"/>
  <c r="D1005" i="1" s="1"/>
  <c r="C967" i="1"/>
  <c r="D967" i="1"/>
  <c r="F967" i="1"/>
  <c r="C968" i="1"/>
  <c r="F968" i="1"/>
  <c r="C969" i="1"/>
  <c r="D969" i="1"/>
  <c r="C970" i="1"/>
  <c r="D970" i="1"/>
  <c r="D1009" i="1" s="1"/>
  <c r="E971" i="1"/>
  <c r="E977" i="1"/>
  <c r="C978" i="1"/>
  <c r="D978" i="1"/>
  <c r="E978" i="1"/>
  <c r="F978" i="1" s="1"/>
  <c r="C979" i="1"/>
  <c r="D980" i="1"/>
  <c r="E980" i="1"/>
  <c r="D981" i="1"/>
  <c r="E981" i="1"/>
  <c r="C982" i="1"/>
  <c r="D982" i="1"/>
  <c r="C983" i="1"/>
  <c r="D984" i="1"/>
  <c r="E984" i="1"/>
  <c r="C986" i="1"/>
  <c r="C987" i="1"/>
  <c r="D988" i="1"/>
  <c r="E988" i="1"/>
  <c r="C990" i="1"/>
  <c r="D990" i="1"/>
  <c r="E990" i="1"/>
  <c r="F990" i="1" s="1"/>
  <c r="C991" i="1"/>
  <c r="D992" i="1"/>
  <c r="E992" i="1"/>
  <c r="E993" i="1"/>
  <c r="C994" i="1"/>
  <c r="D994" i="1"/>
  <c r="E994" i="1"/>
  <c r="F994" i="1" s="1"/>
  <c r="C995" i="1"/>
  <c r="D996" i="1"/>
  <c r="E996" i="1"/>
  <c r="D997" i="1"/>
  <c r="E997" i="1"/>
  <c r="C998" i="1"/>
  <c r="D998" i="1"/>
  <c r="C999" i="1"/>
  <c r="D1000" i="1"/>
  <c r="E1000" i="1"/>
  <c r="C1002" i="1"/>
  <c r="C1003" i="1"/>
  <c r="D1004" i="1"/>
  <c r="E1004" i="1"/>
  <c r="C1006" i="1"/>
  <c r="D1006" i="1"/>
  <c r="E1006" i="1"/>
  <c r="F1006" i="1" s="1"/>
  <c r="C1007" i="1"/>
  <c r="D1008" i="1"/>
  <c r="E1008" i="1"/>
  <c r="E1009" i="1"/>
  <c r="E1017" i="1"/>
  <c r="F1017" i="1"/>
  <c r="E1018" i="1"/>
  <c r="F1018" i="1" s="1"/>
  <c r="E1019" i="1"/>
  <c r="F1019" i="1"/>
  <c r="C1020" i="1"/>
  <c r="E1020" i="1" s="1"/>
  <c r="F1020" i="1" s="1"/>
  <c r="D1020" i="1"/>
  <c r="F1026" i="1"/>
  <c r="F1027" i="1"/>
  <c r="C1028" i="1"/>
  <c r="D1028" i="1"/>
  <c r="E1028" i="1"/>
  <c r="F1028" i="1" s="1"/>
  <c r="E1035" i="1"/>
  <c r="E1036" i="1"/>
  <c r="F1036" i="1"/>
  <c r="E1037" i="1"/>
  <c r="F1037" i="1"/>
  <c r="C1038" i="1"/>
  <c r="D1038" i="1"/>
  <c r="A1044" i="1"/>
  <c r="B1044" i="1"/>
  <c r="H1044" i="1" s="1"/>
  <c r="C1044" i="1"/>
  <c r="D1044" i="1"/>
  <c r="F1044" i="1"/>
  <c r="G1044" i="1"/>
  <c r="D1061" i="1"/>
  <c r="E1061" i="1"/>
  <c r="C1067" i="1" s="1"/>
  <c r="B1073" i="1" s="1"/>
  <c r="B1067" i="1"/>
  <c r="F1067" i="1" s="1"/>
  <c r="G1067" i="1"/>
  <c r="F1073" i="1"/>
  <c r="F1084" i="1"/>
  <c r="G1085" i="1"/>
  <c r="E1090" i="1"/>
  <c r="E1091" i="1" s="1"/>
  <c r="D1091" i="1"/>
  <c r="C1097" i="1"/>
  <c r="G1097" i="1" s="1"/>
  <c r="F996" i="1" l="1"/>
  <c r="F993" i="1"/>
  <c r="F965" i="1"/>
  <c r="C1004" i="1"/>
  <c r="F1004" i="1" s="1"/>
  <c r="F958" i="1"/>
  <c r="C997" i="1"/>
  <c r="F949" i="1"/>
  <c r="C988" i="1"/>
  <c r="F988" i="1" s="1"/>
  <c r="F942" i="1"/>
  <c r="C981" i="1"/>
  <c r="G929" i="1"/>
  <c r="D968" i="1"/>
  <c r="G921" i="1"/>
  <c r="D960" i="1"/>
  <c r="G913" i="1"/>
  <c r="D952" i="1"/>
  <c r="G905" i="1"/>
  <c r="D944" i="1"/>
  <c r="F819" i="1"/>
  <c r="E851" i="1"/>
  <c r="F851" i="1" s="1"/>
  <c r="E1002" i="1"/>
  <c r="F1002" i="1" s="1"/>
  <c r="E986" i="1"/>
  <c r="F986" i="1" s="1"/>
  <c r="D977" i="1"/>
  <c r="F970" i="1"/>
  <c r="C1009" i="1"/>
  <c r="F1009" i="1" s="1"/>
  <c r="F961" i="1"/>
  <c r="C1000" i="1"/>
  <c r="F954" i="1"/>
  <c r="C993" i="1"/>
  <c r="F945" i="1"/>
  <c r="C984" i="1"/>
  <c r="F938" i="1"/>
  <c r="C971" i="1"/>
  <c r="C977" i="1"/>
  <c r="D648" i="1"/>
  <c r="E648" i="1" s="1"/>
  <c r="B478" i="1"/>
  <c r="C478" i="1" s="1"/>
  <c r="G455" i="1"/>
  <c r="D411" i="1"/>
  <c r="E411" i="1" s="1"/>
  <c r="F1087" i="1"/>
  <c r="B1097" i="1"/>
  <c r="E1005" i="1"/>
  <c r="F1000" i="1"/>
  <c r="F997" i="1"/>
  <c r="E989" i="1"/>
  <c r="F984" i="1"/>
  <c r="F981" i="1"/>
  <c r="F971" i="1"/>
  <c r="F966" i="1"/>
  <c r="C1005" i="1"/>
  <c r="D962" i="1"/>
  <c r="F957" i="1"/>
  <c r="C996" i="1"/>
  <c r="F950" i="1"/>
  <c r="C989" i="1"/>
  <c r="D946" i="1"/>
  <c r="F941" i="1"/>
  <c r="C980" i="1"/>
  <c r="F980" i="1" s="1"/>
  <c r="G925" i="1"/>
  <c r="D964" i="1"/>
  <c r="G917" i="1"/>
  <c r="D956" i="1"/>
  <c r="G909" i="1"/>
  <c r="D948" i="1"/>
  <c r="G901" i="1"/>
  <c r="D940" i="1"/>
  <c r="G687" i="1"/>
  <c r="B692" i="1"/>
  <c r="C692" i="1" s="1"/>
  <c r="D644" i="1"/>
  <c r="E644" i="1" s="1"/>
  <c r="G460" i="1"/>
  <c r="D416" i="1"/>
  <c r="E416" i="1" s="1"/>
  <c r="B1103" i="1"/>
  <c r="F1103" i="1" s="1"/>
  <c r="A1073" i="1"/>
  <c r="E1073" i="1" s="1"/>
  <c r="E1038" i="1"/>
  <c r="F1038" i="1" s="1"/>
  <c r="F969" i="1"/>
  <c r="C1008" i="1"/>
  <c r="F1008" i="1" s="1"/>
  <c r="F962" i="1"/>
  <c r="C1001" i="1"/>
  <c r="F953" i="1"/>
  <c r="C992" i="1"/>
  <c r="F992" i="1" s="1"/>
  <c r="F946" i="1"/>
  <c r="C985" i="1"/>
  <c r="F932" i="1"/>
  <c r="G932" i="1" s="1"/>
  <c r="E811" i="1"/>
  <c r="F811" i="1" s="1"/>
  <c r="E766" i="1"/>
  <c r="E745" i="1"/>
  <c r="G468" i="1"/>
  <c r="D424" i="1"/>
  <c r="E424" i="1" s="1"/>
  <c r="D408" i="1"/>
  <c r="E408" i="1" s="1"/>
  <c r="E731" i="1"/>
  <c r="D771" i="1" s="1"/>
  <c r="G472" i="1"/>
  <c r="D428" i="1"/>
  <c r="E428" i="1" s="1"/>
  <c r="G464" i="1"/>
  <c r="D420" i="1"/>
  <c r="E420" i="1" s="1"/>
  <c r="D412" i="1"/>
  <c r="E412" i="1" s="1"/>
  <c r="G456" i="1"/>
  <c r="D404" i="1"/>
  <c r="E404" i="1" s="1"/>
  <c r="D396" i="1"/>
  <c r="C349" i="1"/>
  <c r="E349" i="1" s="1"/>
  <c r="F349" i="1" s="1"/>
  <c r="G470" i="1"/>
  <c r="D426" i="1"/>
  <c r="E426" i="1" s="1"/>
  <c r="G462" i="1"/>
  <c r="D418" i="1"/>
  <c r="E418" i="1" s="1"/>
  <c r="G454" i="1"/>
  <c r="D410" i="1"/>
  <c r="E410" i="1" s="1"/>
  <c r="G446" i="1"/>
  <c r="D402" i="1"/>
  <c r="E402" i="1" s="1"/>
  <c r="B522" i="1"/>
  <c r="D522" i="1" s="1"/>
  <c r="F561" i="1"/>
  <c r="G466" i="1"/>
  <c r="D422" i="1"/>
  <c r="E422" i="1" s="1"/>
  <c r="G450" i="1"/>
  <c r="D406" i="1"/>
  <c r="E406" i="1" s="1"/>
  <c r="G442" i="1"/>
  <c r="D398" i="1"/>
  <c r="E398" i="1" s="1"/>
  <c r="E187" i="1"/>
  <c r="F187" i="1" s="1"/>
  <c r="D29" i="1"/>
  <c r="E29" i="1" s="1"/>
  <c r="B32" i="1"/>
  <c r="D32" i="1" s="1"/>
  <c r="E32" i="1" s="1"/>
  <c r="D1003" i="1" l="1"/>
  <c r="E1003" i="1"/>
  <c r="F1003" i="1" s="1"/>
  <c r="D985" i="1"/>
  <c r="E985" i="1"/>
  <c r="F985" i="1" s="1"/>
  <c r="C1010" i="1"/>
  <c r="D1001" i="1"/>
  <c r="E1001" i="1"/>
  <c r="F1001" i="1" s="1"/>
  <c r="D983" i="1"/>
  <c r="D1010" i="1" s="1"/>
  <c r="E983" i="1"/>
  <c r="F983" i="1" s="1"/>
  <c r="D999" i="1"/>
  <c r="E999" i="1"/>
  <c r="F999" i="1" s="1"/>
  <c r="E396" i="1"/>
  <c r="D429" i="1"/>
  <c r="E429" i="1" s="1"/>
  <c r="D979" i="1"/>
  <c r="E979" i="1"/>
  <c r="D995" i="1"/>
  <c r="E995" i="1"/>
  <c r="F995" i="1" s="1"/>
  <c r="A1103" i="1"/>
  <c r="E1103" i="1" s="1"/>
  <c r="F1097" i="1"/>
  <c r="D987" i="1"/>
  <c r="E987" i="1"/>
  <c r="F987" i="1" s="1"/>
  <c r="D971" i="1"/>
  <c r="F977" i="1"/>
  <c r="F989" i="1"/>
  <c r="F1005" i="1"/>
  <c r="D991" i="1"/>
  <c r="E991" i="1"/>
  <c r="F991" i="1" s="1"/>
  <c r="D1007" i="1"/>
  <c r="E1007" i="1"/>
  <c r="F1007" i="1" s="1"/>
  <c r="F979" i="1" l="1"/>
  <c r="E1010" i="1"/>
  <c r="F1010" i="1" s="1"/>
</calcChain>
</file>

<file path=xl/comments1.xml><?xml version="1.0" encoding="utf-8"?>
<comments xmlns="http://schemas.openxmlformats.org/spreadsheetml/2006/main">
  <authors>
    <author>hp</author>
  </authors>
  <commentList>
    <comment ref="E104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 chek</t>
        </r>
      </text>
    </comment>
  </commentList>
</comments>
</file>

<file path=xl/sharedStrings.xml><?xml version="1.0" encoding="utf-8"?>
<sst xmlns="http://schemas.openxmlformats.org/spreadsheetml/2006/main" count="1285" uniqueCount="271">
  <si>
    <t xml:space="preserve">Fin                            </t>
  </si>
  <si>
    <t>Phy</t>
  </si>
  <si>
    <t>Fin (in Lakh)</t>
  </si>
  <si>
    <t>Achievement as % of allocation</t>
  </si>
  <si>
    <t>Achievement (Complete)                                  upto 31.03.17</t>
  </si>
  <si>
    <t>Sactioned during 2006-07 to                     2017-18</t>
  </si>
  <si>
    <t>9.6) Achievement ( under MDM Funds) (Source data: Table AT-12 of AWP&amp;B 2018-19)</t>
  </si>
  <si>
    <t>2006-17</t>
  </si>
  <si>
    <t>Fin</t>
  </si>
  <si>
    <t>Variation</t>
  </si>
  <si>
    <t>State record</t>
  </si>
  <si>
    <t>GoI records</t>
  </si>
  <si>
    <t>Year</t>
  </si>
  <si>
    <t xml:space="preserve">9.5) Reconciliation of amount sanctioned </t>
  </si>
  <si>
    <t>Total</t>
  </si>
  <si>
    <t>Replacement</t>
  </si>
  <si>
    <t>2016-17</t>
  </si>
  <si>
    <t>N</t>
  </si>
  <si>
    <t>2014-15</t>
  </si>
  <si>
    <t>8445( R) 3175 (N)</t>
  </si>
  <si>
    <t>(2013-14)</t>
  </si>
  <si>
    <t>(2012-13)</t>
  </si>
  <si>
    <t>(2011-12)</t>
  </si>
  <si>
    <t>(2010-11)</t>
  </si>
  <si>
    <t>(2009-10)</t>
  </si>
  <si>
    <t>(2008-09)</t>
  </si>
  <si>
    <t>(2007-08)</t>
  </si>
  <si>
    <t>(2006-07)</t>
  </si>
  <si>
    <t>PY &amp; UPY</t>
  </si>
  <si>
    <t>Amount              (in lakh)</t>
  </si>
  <si>
    <t>Units</t>
  </si>
  <si>
    <t>Dated</t>
  </si>
  <si>
    <t>Installment</t>
  </si>
  <si>
    <t>Schools</t>
  </si>
  <si>
    <t>Releases for Kitchen devices by GoI as on 31.03.2017</t>
  </si>
  <si>
    <t>9.4) Releasing details</t>
  </si>
  <si>
    <t xml:space="preserve"> Kitchen Devices</t>
  </si>
  <si>
    <t>Achievement (Complete)                                upto 31.03.2017</t>
  </si>
  <si>
    <t>Sanctioned by GoI during 2006-07  to 2016-17</t>
  </si>
  <si>
    <t>9.3) Achievement ( under MDM Funds) (Source data: Table AT-11 of AWP&amp;B 2018-19)</t>
  </si>
  <si>
    <t xml:space="preserve">9.2) Reconciliation of amount sanctioned </t>
  </si>
  <si>
    <t>Sub total</t>
  </si>
  <si>
    <t>2013-14</t>
  </si>
  <si>
    <t>2012-13</t>
  </si>
  <si>
    <t>2011-12</t>
  </si>
  <si>
    <t xml:space="preserve"> </t>
  </si>
  <si>
    <t>2010-11</t>
  </si>
  <si>
    <t>Approved 14236 but reduced 10098 with the Approval of IFD</t>
  </si>
  <si>
    <t>2009-10</t>
  </si>
  <si>
    <t>Initially approved 47581 but revised to 40057</t>
  </si>
  <si>
    <t>2008-09</t>
  </si>
  <si>
    <t>2007-08</t>
  </si>
  <si>
    <t>2006-07</t>
  </si>
  <si>
    <t xml:space="preserve">Primary +Upper Primary </t>
  </si>
  <si>
    <t xml:space="preserve">Releases for Kitchen sheds by GoI </t>
  </si>
  <si>
    <t>9.1) Releasing details</t>
  </si>
  <si>
    <t>Kitchen Sheds</t>
  </si>
  <si>
    <t>9. INFRASTRUCTURE DEVELOPMENT DURING 2016-17 (Primary + Upper primary)</t>
  </si>
  <si>
    <t>8= (2-5)</t>
  </si>
  <si>
    <t>6=(4-5)</t>
  </si>
  <si>
    <t>Unspent Balance</t>
  </si>
  <si>
    <t>Exp as % of allocation</t>
  </si>
  <si>
    <t>Diff</t>
  </si>
  <si>
    <t>actual expenditure incurred by State</t>
  </si>
  <si>
    <t>Maximum fund permissibale</t>
  </si>
  <si>
    <t>Foodgrains Lifted (in MTs)</t>
  </si>
  <si>
    <t>Total availibility of funds</t>
  </si>
  <si>
    <t>Allocated for 2016-17</t>
  </si>
  <si>
    <t>(Rs. In lakh)</t>
  </si>
  <si>
    <t>8.2) Utilisation of TA during 2017-18 (Source data: Table AT-9 of AWP&amp;B 2018-19)</t>
  </si>
  <si>
    <t xml:space="preserve">Total Availibility </t>
  </si>
  <si>
    <t>Released during 2017-18.</t>
  </si>
  <si>
    <t>Opening Balance as on 01.04.2017</t>
  </si>
  <si>
    <t>Allocation for 2017-18</t>
  </si>
  <si>
    <t>5(4-3)</t>
  </si>
  <si>
    <t>% Diff</t>
  </si>
  <si>
    <t xml:space="preserve">As per State's AWP&amp;B </t>
  </si>
  <si>
    <t>As per GoI record</t>
  </si>
  <si>
    <t>Activity</t>
  </si>
  <si>
    <t>Sl. No.</t>
  </si>
  <si>
    <t>8.1)  Reconciliation of TA OB, Allocation &amp; Releasing [PY + U PY]</t>
  </si>
  <si>
    <t>8. ANALYSIS ON CENTRAL ASSISTANCE TOWARDS TRANSPORT ASSISTANCE</t>
  </si>
  <si>
    <t>Management, Supervision, Training &amp; Internal Monitoring, External Monitoring &amp; Evaluation</t>
  </si>
  <si>
    <t>School Level Expenses</t>
  </si>
  <si>
    <t>Expenditure</t>
  </si>
  <si>
    <t>Total Availibility</t>
  </si>
  <si>
    <t xml:space="preserve">Allocated </t>
  </si>
  <si>
    <t>(As on 31.03.18)</t>
  </si>
  <si>
    <t>7.2) Utilisation of MME during 2017-18 (Source data: Table AT-10 of AWP&amp;B 2018-19)</t>
  </si>
  <si>
    <t>7.1)  Reconciliation of MME OB, Allocation &amp; Releasing [PY + U PY]</t>
  </si>
  <si>
    <t>7. ANALYSIS ON MANAGEMENT, MONITORING &amp; EVALUATION (MME)</t>
  </si>
  <si>
    <t>TOTAL</t>
  </si>
  <si>
    <t>Udaipur</t>
  </si>
  <si>
    <t>Tonk</t>
  </si>
  <si>
    <t>Sirohi</t>
  </si>
  <si>
    <t>Sikar</t>
  </si>
  <si>
    <t>S.Madhopur</t>
  </si>
  <si>
    <t>Rajsamand</t>
  </si>
  <si>
    <t>Partapgarh</t>
  </si>
  <si>
    <t>Pali</t>
  </si>
  <si>
    <t>Nagaur</t>
  </si>
  <si>
    <t>Kota</t>
  </si>
  <si>
    <t>Karauli</t>
  </si>
  <si>
    <t>Jodhpur</t>
  </si>
  <si>
    <t>Jhunjhunu</t>
  </si>
  <si>
    <t>Jhalawar</t>
  </si>
  <si>
    <t>Jalore</t>
  </si>
  <si>
    <t>Jaiselmer</t>
  </si>
  <si>
    <t>Jaipur</t>
  </si>
  <si>
    <t>Hanumangarh</t>
  </si>
  <si>
    <t>Ganganagar</t>
  </si>
  <si>
    <t>Dungarpur</t>
  </si>
  <si>
    <t>Dholpur</t>
  </si>
  <si>
    <t>Dausa</t>
  </si>
  <si>
    <t>Churu</t>
  </si>
  <si>
    <t>Chittorgarh</t>
  </si>
  <si>
    <t>Bundi</t>
  </si>
  <si>
    <t>Bikaner</t>
  </si>
  <si>
    <t>Bhilwara</t>
  </si>
  <si>
    <t>Bharatpur</t>
  </si>
  <si>
    <t>Barmer</t>
  </si>
  <si>
    <t>Baran</t>
  </si>
  <si>
    <t>Banswara</t>
  </si>
  <si>
    <t>Alwar</t>
  </si>
  <si>
    <t>Ajmer</t>
  </si>
  <si>
    <t xml:space="preserve">% of UB as on Allocation </t>
  </si>
  <si>
    <t>Unspent balance as on 31.03.2018</t>
  </si>
  <si>
    <t>Total Availability</t>
  </si>
  <si>
    <t xml:space="preserve">Allocation                           </t>
  </si>
  <si>
    <t>Name of District</t>
  </si>
  <si>
    <t>S.No.</t>
  </si>
  <si>
    <t>(Refer table AT_8 and AT-8A,AWP&amp;B, 2018-19)</t>
  </si>
  <si>
    <t>6.3)  District-wise status of unspent balance of grant for Honorarium, cooks-cum-Helpers</t>
  </si>
  <si>
    <t>% payment to CCH against allocation</t>
  </si>
  <si>
    <t>Payment of hon.  to CCH</t>
  </si>
  <si>
    <t>6.2)  District-wise utilisation Utilisation of grant for Honorarium, cooks-cum-Helpers</t>
  </si>
  <si>
    <t xml:space="preserve">% Availibilty  </t>
  </si>
  <si>
    <t xml:space="preserve">Total availability </t>
  </si>
  <si>
    <t xml:space="preserve">Amount released </t>
  </si>
  <si>
    <t xml:space="preserve">Allocation                          </t>
  </si>
  <si>
    <t>(Refer table AT_8 and AT-8A, AWP&amp;B, 2018-19)</t>
  </si>
  <si>
    <t>6.1) District-wise allocation and availability of funds for honorium to cook-cum-Helpers</t>
  </si>
  <si>
    <t>5 = (4 - 3)</t>
  </si>
  <si>
    <t>Not engaged</t>
  </si>
  <si>
    <t>Engaged by State</t>
  </si>
  <si>
    <t xml:space="preserve">PAB Approval </t>
  </si>
  <si>
    <t>6.1) District-wise number of cook-cum-Helpers approved by PAB and engaged by State</t>
  </si>
  <si>
    <t>6. ANALYSIS of HONORIUM, To COOK-CUM-HELPERS</t>
  </si>
  <si>
    <t xml:space="preserve"> % consumption </t>
  </si>
  <si>
    <t>Actual expenditure of cooking cost</t>
  </si>
  <si>
    <t>Expected expenditure of cooking cost</t>
  </si>
  <si>
    <t>No. of Meals served during 2017-18</t>
  </si>
  <si>
    <t>District</t>
  </si>
  <si>
    <t>Sr. No.</t>
  </si>
  <si>
    <t>(Rs. in Lakh)</t>
  </si>
  <si>
    <t>5.3 Reconciliation of Cooking Cost utilisation during 2017-18 (Source data: para 2.5 and 4.7 above)</t>
  </si>
  <si>
    <t>Actual consumption of food grains</t>
  </si>
  <si>
    <t xml:space="preserve">Expected consumption of food grains </t>
  </si>
  <si>
    <t>(In MTs)</t>
  </si>
  <si>
    <t>5.2 Reconciliation of Food grains utilisation during 2017-18 (Source data: para 2.7 and 3.7 above)</t>
  </si>
  <si>
    <t>Mis-match in % points</t>
  </si>
  <si>
    <t>% utilisation of Cooking cost</t>
  </si>
  <si>
    <t>% utilisation of foodgrains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</si>
  <si>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</si>
  <si>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5. Reconciliation of Utilisation and Performance during 2017-18 [PRIMARY+ UPPER PRIMARY]</t>
  </si>
  <si>
    <t xml:space="preserve">% Utilisation                    </t>
  </si>
  <si>
    <t>Utilisation of Cooking assistance</t>
  </si>
  <si>
    <t xml:space="preserve">Allocation                                  </t>
  </si>
  <si>
    <t>4.5)  District-wise Utilisation of Cooking cost (Source data: Table AT-7 &amp; 7A of AWP&amp;B 2018-19)</t>
  </si>
  <si>
    <t>% Utilisation</t>
  </si>
  <si>
    <t>Utilisation</t>
  </si>
  <si>
    <t>% available</t>
  </si>
  <si>
    <t>Total available</t>
  </si>
  <si>
    <t>Allocation</t>
  </si>
  <si>
    <t>4.4) Cooking Cost Utilisation</t>
  </si>
  <si>
    <t>% Availibility of cooking cost</t>
  </si>
  <si>
    <t>Total Availibility of cooking cost</t>
  </si>
  <si>
    <t xml:space="preserve">Cooking assistance received </t>
  </si>
  <si>
    <t xml:space="preserve">Opening Balance as on 01.04.2017                                                         </t>
  </si>
  <si>
    <t xml:space="preserve">Allocation                                              </t>
  </si>
  <si>
    <t>4.3)  District-wise Cooking Cost availability (Source data: Table AT-7 &amp; 7A of AWP&amp;B 2018-19)</t>
  </si>
  <si>
    <t>% Availibility</t>
  </si>
  <si>
    <t>Disbursed to Dist</t>
  </si>
  <si>
    <t>OB as on 01.4.17</t>
  </si>
  <si>
    <t>4.2) Cooking cost allocation and disbursed to Districts</t>
  </si>
  <si>
    <t xml:space="preserve">% of UB on allocation </t>
  </si>
  <si>
    <t xml:space="preserve">Unspent Balance as on 31.03.2018                                                        </t>
  </si>
  <si>
    <t xml:space="preserve">Allocation                                   </t>
  </si>
  <si>
    <t xml:space="preserve"> 4.1.2) District-wise unspent  balance as on 31.03.2018 Source data: Table AT-7 &amp; 7A of AWP&amp;B 2018-19)</t>
  </si>
  <si>
    <t xml:space="preserve">% of OB on allocation </t>
  </si>
  <si>
    <t xml:space="preserve">Opening Balance as on 01.04.2017                                               </t>
  </si>
  <si>
    <t xml:space="preserve"> 4.1.1) District-wise opening balance as on 01.04.2017 (Source data: Table AT-7 &amp; 7A of AWP&amp;B 2018-19)</t>
  </si>
  <si>
    <t>4.1) ANALYSIS ON OPENING BALANACE AND CLOSING BALANACE</t>
  </si>
  <si>
    <t>4. ANALYSIS ON COOKING COST (PRIMARY + UPPER PRIMARY)</t>
  </si>
  <si>
    <t>% Bill paid</t>
  </si>
  <si>
    <t>Pending Bills</t>
  </si>
  <si>
    <t xml:space="preserve">Payment to FCI </t>
  </si>
  <si>
    <t>Bills raised by FCI</t>
  </si>
  <si>
    <t xml:space="preserve">3.9) Payment of cost of foodgrain to FCI </t>
  </si>
  <si>
    <t>% payment</t>
  </si>
  <si>
    <t>Payment made to FCI</t>
  </si>
  <si>
    <t>Bills submited by FCI</t>
  </si>
  <si>
    <t>3.8)  Cost of Foodgrains, Payment to FCI</t>
  </si>
  <si>
    <t>3.7)  District-wise Utilisation of foodgrains (Source data: Table AT-6 &amp; 6A of AWP&amp;B 2018-19)</t>
  </si>
  <si>
    <t>% T. Availibility</t>
  </si>
  <si>
    <t>T. Availibility</t>
  </si>
  <si>
    <t>3.6)  Foodgrains Allocation, Lifting (availibility) &amp; Utilisation</t>
  </si>
  <si>
    <t>Lifted from FCI</t>
  </si>
  <si>
    <t>OB as on 01.04.2017</t>
  </si>
  <si>
    <t>(in MTs)</t>
  </si>
  <si>
    <t>3.5) District-wise Foodgrains availability  as on 31.03.18 (Source data: Table AT-6 &amp; 6A of AWP&amp;B 2018-19)</t>
  </si>
  <si>
    <t>Source: Table AT-6 &amp; 6A of AWP&amp;B 2018-19</t>
  </si>
  <si>
    <t>Lifting upto 31.03.18</t>
  </si>
  <si>
    <t>Opening balance as on 01.4.17</t>
  </si>
  <si>
    <t>3.4)  Foodgrains  Allocation &amp; Lifting</t>
  </si>
  <si>
    <t xml:space="preserve">Unspent Balance as on 31.03.2018                                                  </t>
  </si>
  <si>
    <t xml:space="preserve">Allocation              </t>
  </si>
  <si>
    <r>
      <t>(i</t>
    </r>
    <r>
      <rPr>
        <i/>
        <sz val="11"/>
        <rFont val="Cambria"/>
        <family val="1"/>
      </rPr>
      <t>n MTs)</t>
    </r>
  </si>
  <si>
    <t xml:space="preserve"> 3.3) District-wise unspent balance as on 31.03.2018 (Source data: Table AT-6 &amp; 6A of AWP&amp;B 2018-19)</t>
  </si>
  <si>
    <t xml:space="preserve">% of OS on allocation </t>
  </si>
  <si>
    <t xml:space="preserve">Opening Stock as on 01.04.2017                                                </t>
  </si>
  <si>
    <t xml:space="preserve"> 3.2) District-wise opening balance as on 1.4.2017 (Source data: Table AT-6 &amp; 6A of AWP&amp;B 2018-19)</t>
  </si>
  <si>
    <t>Lifting during 2017-18</t>
  </si>
  <si>
    <t>Opening Stock as on 1.4.2017</t>
  </si>
  <si>
    <t>3.1)  Reconciliation of Foodgrains OB, Allocation &amp; Lifting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</si>
  <si>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</si>
  <si>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t>% Meals Served</t>
  </si>
  <si>
    <t>No of meal served during 2017-18</t>
  </si>
  <si>
    <t>No of meals to be served during 2017-18</t>
  </si>
  <si>
    <t>2.7 Number of meal to be served and  actual  number of meal served during 2017-18 (Source data: Table AT-5 &amp; 5A of AWP&amp;B 2018-19)</t>
  </si>
  <si>
    <t>5=4-3</t>
  </si>
  <si>
    <t>Average number of children availing MDM</t>
  </si>
  <si>
    <t>No. of children as per PAB Approval for  2017-18</t>
  </si>
  <si>
    <t>Districts</t>
  </si>
  <si>
    <t>2.6  No. of children  ( Upper Primary) (Source data : Table AT-5-A of AWP&amp;B 2018-19)</t>
  </si>
  <si>
    <t>2.5  No. of children  ( Primary) (Source data : Table AT-5  of AWP&amp;B 2018-19)</t>
  </si>
  <si>
    <t>Enrolment as on 30.9.2017</t>
  </si>
  <si>
    <t>2.4  Coverage Chidlren vs. Enrolment  ( Up Pry) (Source data : Table AT- 4A &amp; 5-A of AWP&amp;B 2018-19)</t>
  </si>
  <si>
    <t>2.3  Coverage Chidlren vs. Enrolment ( Primary) (Source data : Table AT-4 &amp; 5  of AWP&amp;B 2018-19)</t>
  </si>
  <si>
    <t>5=3-4</t>
  </si>
  <si>
    <t>% NC</t>
  </si>
  <si>
    <t>Non-Coverage</t>
  </si>
  <si>
    <t>No. of Institutions  serving MDM</t>
  </si>
  <si>
    <t>No. of  Institutions</t>
  </si>
  <si>
    <t>2.2A  Institutions- (Upper Primary) (Source data : Table AT-3C of AWP&amp;B 2018-19)</t>
  </si>
  <si>
    <t>2.2  Institutions- (Primary with Upper Primary) (Source data : Table AT-3B of AWP&amp;B 2018-19)</t>
  </si>
  <si>
    <t>2.1  Institutions- (Primary) (Source data : Table AT-3A of AWP&amp;B 2018-19)</t>
  </si>
  <si>
    <t xml:space="preserve">2. COVERAGE </t>
  </si>
  <si>
    <t>NCLP</t>
  </si>
  <si>
    <t>UP PY</t>
  </si>
  <si>
    <t xml:space="preserve">PY </t>
  </si>
  <si>
    <t>Diff in %</t>
  </si>
  <si>
    <t>Diff.</t>
  </si>
  <si>
    <t>No. of Meals claimed to have served by the State</t>
  </si>
  <si>
    <t>No. of Meals as per PAB approval</t>
  </si>
  <si>
    <t>Stage</t>
  </si>
  <si>
    <t>1.3) Number of meals served vis-à-vis PAB approval during 2017-18</t>
  </si>
  <si>
    <t>UP.PY</t>
  </si>
  <si>
    <t>1.2) No. of School working days</t>
  </si>
  <si>
    <t>Up Primary</t>
  </si>
  <si>
    <t>Primary</t>
  </si>
  <si>
    <t>Average number of children availed MDM during 2017-18</t>
  </si>
  <si>
    <t>MDM PAB Approval for 2017-18</t>
  </si>
  <si>
    <t>1.1) No. of children</t>
  </si>
  <si>
    <t>1. Calculation of Bench mark for utilisation.</t>
  </si>
  <si>
    <t>Section-A : REVIEW OF IMPLEMENTATION OF MDM SCHEME DURING 2017-18</t>
  </si>
  <si>
    <t>Part-D: ANALYSIS SHEET</t>
  </si>
  <si>
    <t>State : Rajasthan</t>
  </si>
  <si>
    <t>Annual Work Plan &amp; Budget  (AWP&amp;B) 2018-19</t>
  </si>
  <si>
    <t>National Programme of Mid-Day Meal in Schools</t>
  </si>
  <si>
    <t>Government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</si>
</sst>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\-??_);_(@_)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  <scheme val="major"/>
    </font>
    <font>
      <sz val="10"/>
      <color theme="1" tint="4.9989318521683403E-2"/>
      <name val="Cambria"/>
      <family val="1"/>
      <scheme val="major"/>
    </font>
    <font>
      <b/>
      <sz val="10"/>
      <color theme="1" tint="4.9989318521683403E-2"/>
      <name val="Cambria"/>
      <family val="1"/>
      <scheme val="major"/>
    </font>
    <font>
      <b/>
      <i/>
      <sz val="10"/>
      <color theme="1" tint="4.9989318521683403E-2"/>
      <name val="Cambria"/>
      <family val="1"/>
      <scheme val="major"/>
    </font>
    <font>
      <i/>
      <sz val="10"/>
      <color theme="1" tint="4.9989318521683403E-2"/>
      <name val="Cambria"/>
      <family val="1"/>
      <scheme val="maj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Bookman Old Style"/>
      <family val="1"/>
    </font>
    <font>
      <sz val="10"/>
      <color theme="1" tint="4.9989318521683403E-2"/>
      <name val="Bookman Old Style"/>
      <family val="1"/>
    </font>
    <font>
      <sz val="11"/>
      <color theme="1" tint="4.9989318521683403E-2"/>
      <name val="Calibri"/>
      <family val="2"/>
    </font>
    <font>
      <sz val="11"/>
      <color theme="1" tint="4.9989318521683403E-2"/>
      <name val="Calibri"/>
      <family val="2"/>
      <scheme val="minor"/>
    </font>
    <font>
      <b/>
      <i/>
      <sz val="10"/>
      <color theme="1" tint="4.9989318521683403E-2"/>
      <name val="Bookman Old Style"/>
      <family val="1"/>
    </font>
    <font>
      <b/>
      <u/>
      <sz val="10"/>
      <color theme="1" tint="4.9989318521683403E-2"/>
      <name val="Cambria"/>
      <family val="1"/>
      <scheme val="major"/>
    </font>
    <font>
      <sz val="9"/>
      <color theme="1" tint="4.9989318521683403E-2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sz val="11"/>
      <color indexed="10"/>
      <name val="Cambria"/>
      <family val="1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Cambria"/>
      <family val="1"/>
    </font>
    <font>
      <b/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u/>
      <sz val="11"/>
      <name val="Cambria"/>
      <family val="1"/>
    </font>
    <font>
      <b/>
      <sz val="10"/>
      <name val="Cambria"/>
      <family val="1"/>
    </font>
    <font>
      <sz val="1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37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2" fillId="0" borderId="0"/>
    <xf numFmtId="0" fontId="38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</cellStyleXfs>
  <cellXfs count="3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9" fontId="6" fillId="0" borderId="0" xfId="1" applyFont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9" fontId="6" fillId="0" borderId="1" xfId="1" applyFont="1" applyFill="1" applyBorder="1"/>
    <xf numFmtId="1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/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1" xfId="2" applyFont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1" fillId="0" borderId="1" xfId="0" applyFont="1" applyFill="1" applyBorder="1"/>
    <xf numFmtId="0" fontId="5" fillId="0" borderId="0" xfId="0" applyFont="1" applyBorder="1" applyAlignment="1">
      <alignment horizontal="right"/>
    </xf>
    <xf numFmtId="9" fontId="10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9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0" borderId="1" xfId="0" applyNumberFormat="1" applyFont="1" applyBorder="1"/>
    <xf numFmtId="0" fontId="5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6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9" fontId="17" fillId="0" borderId="1" xfId="1" applyFont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8" fillId="0" borderId="7" xfId="0" applyFont="1" applyBorder="1" applyAlignment="1"/>
    <xf numFmtId="0" fontId="19" fillId="0" borderId="0" xfId="0" applyFont="1"/>
    <xf numFmtId="0" fontId="17" fillId="0" borderId="0" xfId="0" applyFont="1"/>
    <xf numFmtId="9" fontId="17" fillId="0" borderId="0" xfId="1" applyFont="1" applyBorder="1"/>
    <xf numFmtId="2" fontId="3" fillId="0" borderId="0" xfId="0" applyNumberFormat="1" applyFont="1" applyBorder="1"/>
    <xf numFmtId="2" fontId="17" fillId="0" borderId="0" xfId="0" applyNumberFormat="1" applyFont="1" applyBorder="1"/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3" fillId="4" borderId="0" xfId="0" applyFont="1" applyFill="1"/>
    <xf numFmtId="9" fontId="17" fillId="4" borderId="1" xfId="1" applyFont="1" applyFill="1" applyBorder="1"/>
    <xf numFmtId="2" fontId="3" fillId="4" borderId="1" xfId="0" applyNumberFormat="1" applyFont="1" applyFill="1" applyBorder="1"/>
    <xf numFmtId="2" fontId="17" fillId="4" borderId="1" xfId="0" applyNumberFormat="1" applyFont="1" applyFill="1" applyBorder="1"/>
    <xf numFmtId="0" fontId="17" fillId="4" borderId="1" xfId="0" applyFont="1" applyFill="1" applyBorder="1"/>
    <xf numFmtId="0" fontId="3" fillId="4" borderId="1" xfId="0" applyFont="1" applyFill="1" applyBorder="1" applyAlignment="1">
      <alignment horizontal="center"/>
    </xf>
    <xf numFmtId="9" fontId="3" fillId="4" borderId="1" xfId="1" applyFont="1" applyFill="1" applyBorder="1"/>
    <xf numFmtId="0" fontId="3" fillId="4" borderId="1" xfId="0" applyFont="1" applyFill="1" applyBorder="1" applyAlignment="1">
      <alignment wrapText="1"/>
    </xf>
    <xf numFmtId="9" fontId="3" fillId="4" borderId="1" xfId="1" quotePrefix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0" xfId="3" applyFont="1" applyBorder="1" applyAlignment="1">
      <alignment vertical="center" wrapText="1"/>
    </xf>
    <xf numFmtId="0" fontId="3" fillId="0" borderId="0" xfId="0" applyFont="1" applyBorder="1"/>
    <xf numFmtId="2" fontId="20" fillId="0" borderId="0" xfId="3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2" fontId="20" fillId="0" borderId="0" xfId="3" applyNumberFormat="1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2" fontId="20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2" fontId="20" fillId="0" borderId="0" xfId="3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/>
    <xf numFmtId="2" fontId="17" fillId="0" borderId="0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7" fillId="0" borderId="0" xfId="0" applyFont="1" applyFill="1"/>
    <xf numFmtId="9" fontId="3" fillId="0" borderId="0" xfId="1" applyFont="1"/>
    <xf numFmtId="9" fontId="23" fillId="0" borderId="0" xfId="1" applyFont="1" applyBorder="1"/>
    <xf numFmtId="2" fontId="23" fillId="0" borderId="0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9" fontId="23" fillId="0" borderId="1" xfId="1" applyFont="1" applyBorder="1"/>
    <xf numFmtId="2" fontId="23" fillId="0" borderId="1" xfId="0" applyNumberFormat="1" applyFont="1" applyBorder="1"/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9" fontId="0" fillId="0" borderId="1" xfId="1" applyFont="1" applyBorder="1"/>
    <xf numFmtId="2" fontId="0" fillId="0" borderId="1" xfId="0" applyNumberFormat="1" applyBorder="1"/>
    <xf numFmtId="0" fontId="24" fillId="4" borderId="1" xfId="0" applyFont="1" applyFill="1" applyBorder="1" applyAlignment="1">
      <alignment horizontal="left"/>
    </xf>
    <xf numFmtId="0" fontId="25" fillId="0" borderId="0" xfId="3" applyFont="1" applyBorder="1"/>
    <xf numFmtId="0" fontId="26" fillId="0" borderId="1" xfId="3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3" applyFont="1"/>
    <xf numFmtId="0" fontId="27" fillId="0" borderId="0" xfId="3" applyFont="1"/>
    <xf numFmtId="9" fontId="27" fillId="4" borderId="0" xfId="4" applyFont="1" applyFill="1" applyBorder="1"/>
    <xf numFmtId="2" fontId="27" fillId="0" borderId="0" xfId="3" applyNumberFormat="1" applyFont="1" applyBorder="1"/>
    <xf numFmtId="2" fontId="25" fillId="0" borderId="0" xfId="3" applyNumberFormat="1" applyFont="1"/>
    <xf numFmtId="2" fontId="29" fillId="0" borderId="0" xfId="5" applyNumberFormat="1" applyFont="1" applyBorder="1"/>
    <xf numFmtId="0" fontId="27" fillId="0" borderId="0" xfId="3" applyFont="1" applyFill="1" applyBorder="1" applyAlignment="1">
      <alignment horizontal="left" vertical="top" wrapText="1"/>
    </xf>
    <xf numFmtId="0" fontId="27" fillId="0" borderId="0" xfId="3" applyFont="1" applyBorder="1"/>
    <xf numFmtId="9" fontId="2" fillId="4" borderId="1" xfId="1" applyFont="1" applyFill="1" applyBorder="1"/>
    <xf numFmtId="2" fontId="0" fillId="4" borderId="1" xfId="0" applyNumberFormat="1" applyFill="1" applyBorder="1"/>
    <xf numFmtId="2" fontId="27" fillId="0" borderId="0" xfId="3" applyNumberFormat="1" applyFont="1" applyBorder="1" applyAlignment="1">
      <alignment wrapText="1"/>
    </xf>
    <xf numFmtId="9" fontId="17" fillId="0" borderId="0" xfId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9" fontId="30" fillId="0" borderId="0" xfId="1" applyFont="1" applyBorder="1" applyAlignment="1">
      <alignment horizontal="center" vertical="top" wrapText="1"/>
    </xf>
    <xf numFmtId="2" fontId="30" fillId="0" borderId="0" xfId="0" applyNumberFormat="1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9" fontId="17" fillId="0" borderId="1" xfId="1" applyFont="1" applyBorder="1"/>
    <xf numFmtId="0" fontId="3" fillId="5" borderId="0" xfId="0" applyFont="1" applyFill="1"/>
    <xf numFmtId="0" fontId="21" fillId="4" borderId="0" xfId="0" applyFont="1" applyFill="1" applyBorder="1" applyAlignment="1">
      <alignment horizontal="center"/>
    </xf>
    <xf numFmtId="1" fontId="23" fillId="0" borderId="1" xfId="0" applyNumberFormat="1" applyFont="1" applyBorder="1"/>
    <xf numFmtId="9" fontId="3" fillId="0" borderId="0" xfId="1" applyFont="1" applyBorder="1"/>
    <xf numFmtId="9" fontId="0" fillId="0" borderId="0" xfId="1" applyFont="1" applyBorder="1"/>
    <xf numFmtId="1" fontId="0" fillId="0" borderId="1" xfId="0" applyNumberFormat="1" applyBorder="1"/>
    <xf numFmtId="0" fontId="26" fillId="0" borderId="0" xfId="3" applyFont="1" applyFill="1" applyBorder="1" applyAlignment="1">
      <alignment horizontal="center" wrapText="1"/>
    </xf>
    <xf numFmtId="0" fontId="27" fillId="0" borderId="0" xfId="3" applyFont="1" applyFill="1" applyBorder="1" applyAlignment="1">
      <alignment horizontal="center" wrapText="1"/>
    </xf>
    <xf numFmtId="9" fontId="23" fillId="0" borderId="1" xfId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right" vertical="center" wrapText="1"/>
    </xf>
    <xf numFmtId="9" fontId="0" fillId="0" borderId="1" xfId="1" applyFont="1" applyBorder="1" applyAlignment="1">
      <alignment horizontal="center" vertical="center" wrapText="1"/>
    </xf>
    <xf numFmtId="2" fontId="2" fillId="0" borderId="1" xfId="0" applyNumberFormat="1" applyFont="1" applyBorder="1"/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/>
    </xf>
    <xf numFmtId="2" fontId="23" fillId="4" borderId="1" xfId="0" applyNumberFormat="1" applyFont="1" applyFill="1" applyBorder="1"/>
    <xf numFmtId="2" fontId="23" fillId="4" borderId="1" xfId="0" applyNumberFormat="1" applyFont="1" applyFill="1" applyBorder="1" applyAlignment="1">
      <alignment horizontal="right"/>
    </xf>
    <xf numFmtId="9" fontId="2" fillId="0" borderId="1" xfId="1" applyFont="1" applyBorder="1" applyAlignment="1">
      <alignment horizontal="center" vertical="center" wrapText="1"/>
    </xf>
    <xf numFmtId="2" fontId="2" fillId="4" borderId="1" xfId="0" applyNumberFormat="1" applyFont="1" applyFill="1" applyBorder="1"/>
    <xf numFmtId="2" fontId="0" fillId="0" borderId="1" xfId="0" applyNumberFormat="1" applyFont="1" applyBorder="1" applyAlignment="1">
      <alignment horizontal="right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1" fontId="18" fillId="0" borderId="0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2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9" fontId="3" fillId="0" borderId="0" xfId="1" quotePrefix="1" applyFont="1" applyBorder="1" applyAlignment="1">
      <alignment horizontal="right"/>
    </xf>
    <xf numFmtId="9" fontId="3" fillId="0" borderId="1" xfId="1" quotePrefix="1" applyFont="1" applyBorder="1" applyAlignment="1">
      <alignment horizontal="right"/>
    </xf>
    <xf numFmtId="2" fontId="3" fillId="0" borderId="1" xfId="0" applyNumberFormat="1" applyFont="1" applyBorder="1"/>
    <xf numFmtId="9" fontId="3" fillId="0" borderId="1" xfId="1" applyFont="1" applyBorder="1"/>
    <xf numFmtId="0" fontId="17" fillId="0" borderId="1" xfId="0" applyFont="1" applyBorder="1" applyAlignment="1">
      <alignment horizontal="center"/>
    </xf>
    <xf numFmtId="2" fontId="3" fillId="0" borderId="0" xfId="0" applyNumberFormat="1" applyFont="1" applyFill="1"/>
    <xf numFmtId="9" fontId="17" fillId="0" borderId="1" xfId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top" wrapText="1"/>
    </xf>
    <xf numFmtId="9" fontId="3" fillId="0" borderId="1" xfId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/>
    </xf>
    <xf numFmtId="9" fontId="30" fillId="0" borderId="0" xfId="1" applyFont="1" applyBorder="1" applyAlignment="1">
      <alignment horizontal="right" wrapText="1"/>
    </xf>
    <xf numFmtId="2" fontId="30" fillId="0" borderId="0" xfId="0" applyNumberFormat="1" applyFont="1" applyBorder="1" applyAlignment="1">
      <alignment horizontal="right" vertical="top" wrapText="1"/>
    </xf>
    <xf numFmtId="9" fontId="23" fillId="4" borderId="1" xfId="1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right"/>
    </xf>
    <xf numFmtId="2" fontId="3" fillId="4" borderId="0" xfId="0" applyNumberFormat="1" applyFont="1" applyFill="1"/>
    <xf numFmtId="0" fontId="17" fillId="4" borderId="0" xfId="0" applyFont="1" applyFill="1"/>
    <xf numFmtId="9" fontId="3" fillId="0" borderId="0" xfId="1" applyFont="1" applyBorder="1" applyAlignment="1">
      <alignment horizontal="center" vertical="top" wrapText="1"/>
    </xf>
    <xf numFmtId="2" fontId="17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3" fillId="0" borderId="0" xfId="6" applyNumberFormat="1" applyFont="1" applyFill="1" applyBorder="1" applyAlignment="1">
      <alignment horizontal="right"/>
    </xf>
    <xf numFmtId="2" fontId="23" fillId="0" borderId="1" xfId="0" applyNumberFormat="1" applyFont="1" applyBorder="1" applyAlignment="1">
      <alignment horizontal="center"/>
    </xf>
    <xf numFmtId="2" fontId="23" fillId="0" borderId="1" xfId="6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2" fontId="3" fillId="0" borderId="1" xfId="1" applyNumberFormat="1" applyFont="1" applyBorder="1"/>
    <xf numFmtId="0" fontId="27" fillId="0" borderId="0" xfId="3" applyFont="1" applyBorder="1" applyAlignment="1">
      <alignment horizontal="center" wrapText="1"/>
    </xf>
    <xf numFmtId="9" fontId="17" fillId="0" borderId="0" xfId="1" applyNumberFormat="1" applyFont="1" applyBorder="1" applyAlignment="1">
      <alignment horizontal="right" vertical="center" wrapText="1"/>
    </xf>
    <xf numFmtId="9" fontId="3" fillId="0" borderId="0" xfId="1" applyNumberFormat="1" applyFont="1" applyBorder="1" applyAlignment="1">
      <alignment horizontal="right" vertical="center" wrapText="1"/>
    </xf>
    <xf numFmtId="9" fontId="17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quotePrefix="1" applyFont="1"/>
    <xf numFmtId="2" fontId="23" fillId="0" borderId="1" xfId="0" applyNumberFormat="1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top" wrapText="1"/>
    </xf>
    <xf numFmtId="9" fontId="23" fillId="0" borderId="1" xfId="1" applyFont="1" applyBorder="1" applyAlignment="1">
      <alignment horizontal="right" vertical="center" wrapText="1"/>
    </xf>
    <xf numFmtId="9" fontId="2" fillId="0" borderId="1" xfId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top" wrapText="1"/>
    </xf>
    <xf numFmtId="9" fontId="31" fillId="0" borderId="0" xfId="1" applyFont="1" applyBorder="1" applyAlignment="1">
      <alignment horizontal="right" wrapText="1"/>
    </xf>
    <xf numFmtId="0" fontId="3" fillId="4" borderId="0" xfId="0" applyFont="1" applyFill="1" applyBorder="1"/>
    <xf numFmtId="2" fontId="3" fillId="4" borderId="0" xfId="0" applyNumberFormat="1" applyFont="1" applyFill="1" applyBorder="1"/>
    <xf numFmtId="2" fontId="3" fillId="4" borderId="0" xfId="1" applyNumberFormat="1" applyFont="1" applyFill="1"/>
    <xf numFmtId="2" fontId="3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top" wrapText="1"/>
    </xf>
    <xf numFmtId="0" fontId="22" fillId="0" borderId="0" xfId="0" applyFont="1"/>
    <xf numFmtId="9" fontId="17" fillId="4" borderId="1" xfId="1" applyFont="1" applyFill="1" applyBorder="1" applyAlignment="1">
      <alignment horizontal="center"/>
    </xf>
    <xf numFmtId="2" fontId="0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9" fontId="17" fillId="4" borderId="1" xfId="1" quotePrefix="1" applyFont="1" applyFill="1" applyBorder="1" applyAlignment="1">
      <alignment horizontal="center"/>
    </xf>
    <xf numFmtId="9" fontId="17" fillId="0" borderId="0" xfId="1" applyFont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" fontId="17" fillId="4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/>
    </xf>
    <xf numFmtId="1" fontId="21" fillId="0" borderId="0" xfId="3" applyNumberFormat="1" applyFont="1" applyBorder="1"/>
    <xf numFmtId="1" fontId="17" fillId="0" borderId="0" xfId="0" applyNumberFormat="1" applyFont="1" applyBorder="1"/>
    <xf numFmtId="9" fontId="3" fillId="4" borderId="0" xfId="1" applyFont="1" applyFill="1"/>
    <xf numFmtId="0" fontId="33" fillId="0" borderId="1" xfId="0" applyFont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17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9" fontId="17" fillId="4" borderId="1" xfId="1" applyFont="1" applyFill="1" applyBorder="1" applyAlignment="1">
      <alignment horizontal="center" vertical="center" wrapText="1"/>
    </xf>
    <xf numFmtId="1" fontId="23" fillId="4" borderId="9" xfId="0" applyNumberFormat="1" applyFont="1" applyFill="1" applyBorder="1" applyAlignment="1">
      <alignment horizontal="right"/>
    </xf>
    <xf numFmtId="9" fontId="17" fillId="0" borderId="0" xfId="1" applyFont="1" applyFill="1" applyBorder="1" applyAlignment="1"/>
    <xf numFmtId="0" fontId="17" fillId="0" borderId="10" xfId="0" applyFont="1" applyBorder="1" applyAlignment="1">
      <alignment horizontal="left" wrapText="1"/>
    </xf>
    <xf numFmtId="9" fontId="3" fillId="0" borderId="0" xfId="1" applyFont="1" applyBorder="1" applyAlignment="1"/>
    <xf numFmtId="0" fontId="17" fillId="0" borderId="0" xfId="0" applyFont="1" applyBorder="1" applyAlignment="1">
      <alignment horizontal="left" wrapText="1"/>
    </xf>
    <xf numFmtId="9" fontId="17" fillId="0" borderId="1" xfId="1" applyFont="1" applyBorder="1" applyAlignment="1"/>
    <xf numFmtId="1" fontId="3" fillId="0" borderId="1" xfId="0" applyNumberFormat="1" applyFont="1" applyBorder="1" applyAlignment="1"/>
    <xf numFmtId="1" fontId="3" fillId="0" borderId="1" xfId="0" applyNumberFormat="1" applyFont="1" applyBorder="1"/>
    <xf numFmtId="0" fontId="3" fillId="0" borderId="1" xfId="0" applyFont="1" applyBorder="1" applyAlignment="1">
      <alignment wrapText="1"/>
    </xf>
    <xf numFmtId="1" fontId="20" fillId="0" borderId="1" xfId="0" applyNumberFormat="1" applyFont="1" applyBorder="1" applyAlignment="1">
      <alignment horizontal="right"/>
    </xf>
    <xf numFmtId="0" fontId="17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1" fontId="3" fillId="0" borderId="0" xfId="0" applyNumberFormat="1" applyFont="1"/>
    <xf numFmtId="1" fontId="3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0" fontId="32" fillId="0" borderId="0" xfId="0" applyFont="1" applyBorder="1" applyAlignment="1"/>
    <xf numFmtId="0" fontId="32" fillId="0" borderId="0" xfId="0" applyFont="1" applyAlignment="1"/>
    <xf numFmtId="1" fontId="34" fillId="4" borderId="2" xfId="3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" fontId="34" fillId="4" borderId="2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2" fillId="0" borderId="0" xfId="0" applyFont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/>
    <xf numFmtId="0" fontId="17" fillId="0" borderId="7" xfId="0" applyFont="1" applyBorder="1"/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</cellXfs>
  <cellStyles count="28"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Normal" xfId="0" builtinId="0"/>
    <cellStyle name="Normal 2" xfId="2"/>
    <cellStyle name="Normal 2 2" xfId="6"/>
    <cellStyle name="Normal 2 3" xfId="13"/>
    <cellStyle name="Normal 3" xfId="3"/>
    <cellStyle name="Normal 3 2" xfId="14"/>
    <cellStyle name="Normal 3 2 2" xfId="15"/>
    <cellStyle name="Normal 3 3" xfId="16"/>
    <cellStyle name="Normal 4" xfId="17"/>
    <cellStyle name="Normal 4 2" xfId="18"/>
    <cellStyle name="Normal 6" xfId="19"/>
    <cellStyle name="Normal 7" xfId="20"/>
    <cellStyle name="Normal 7 2" xfId="21"/>
    <cellStyle name="Normal_calculation -utt 2" xfId="5"/>
    <cellStyle name="Percent" xfId="1" builtinId="5"/>
    <cellStyle name="Percent 2" xfId="22"/>
    <cellStyle name="Percent 2 2" xfId="4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437</xdr:row>
      <xdr:rowOff>0</xdr:rowOff>
    </xdr:from>
    <xdr:to>
      <xdr:col>6</xdr:col>
      <xdr:colOff>535401</xdr:colOff>
      <xdr:row>437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112770" y="73856850"/>
          <a:ext cx="10802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437</xdr:row>
      <xdr:rowOff>0</xdr:rowOff>
    </xdr:from>
    <xdr:to>
      <xdr:col>3</xdr:col>
      <xdr:colOff>331626</xdr:colOff>
      <xdr:row>437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832610" y="73856850"/>
          <a:ext cx="3278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437</xdr:row>
      <xdr:rowOff>0</xdr:rowOff>
    </xdr:from>
    <xdr:to>
      <xdr:col>5</xdr:col>
      <xdr:colOff>284282</xdr:colOff>
      <xdr:row>437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3046095" y="73856850"/>
          <a:ext cx="286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04"/>
  <sheetViews>
    <sheetView tabSelected="1" view="pageBreakPreview" zoomScaleNormal="106" zoomScaleSheetLayoutView="100" workbookViewId="0">
      <selection activeCell="E12" sqref="E12"/>
    </sheetView>
  </sheetViews>
  <sheetFormatPr defaultRowHeight="14.25" x14ac:dyDescent="0.2"/>
  <cols>
    <col min="1" max="1" width="15.85546875" style="1" customWidth="1"/>
    <col min="2" max="2" width="20" style="1" customWidth="1"/>
    <col min="3" max="3" width="17.7109375" style="1" customWidth="1"/>
    <col min="4" max="4" width="14.5703125" style="1" customWidth="1"/>
    <col min="5" max="5" width="16.140625" style="1" customWidth="1"/>
    <col min="6" max="6" width="17" style="1" customWidth="1"/>
    <col min="7" max="7" width="13.42578125" style="1" customWidth="1"/>
    <col min="8" max="8" width="15.5703125" style="1" customWidth="1"/>
    <col min="9" max="16384" width="9.140625" style="1"/>
  </cols>
  <sheetData>
    <row r="1" spans="1:8" x14ac:dyDescent="0.2">
      <c r="A1" s="342" t="s">
        <v>270</v>
      </c>
      <c r="B1" s="341"/>
      <c r="C1" s="341"/>
      <c r="D1" s="341"/>
      <c r="E1" s="341"/>
      <c r="F1" s="341"/>
      <c r="G1" s="341"/>
      <c r="H1" s="340"/>
    </row>
    <row r="2" spans="1:8" x14ac:dyDescent="0.2">
      <c r="A2" s="339" t="s">
        <v>269</v>
      </c>
      <c r="B2" s="338"/>
      <c r="C2" s="338"/>
      <c r="D2" s="338"/>
      <c r="E2" s="338"/>
      <c r="F2" s="338"/>
      <c r="G2" s="338"/>
      <c r="H2" s="337"/>
    </row>
    <row r="3" spans="1:8" x14ac:dyDescent="0.2">
      <c r="A3" s="339" t="s">
        <v>268</v>
      </c>
      <c r="B3" s="338"/>
      <c r="C3" s="338"/>
      <c r="D3" s="338"/>
      <c r="E3" s="338"/>
      <c r="F3" s="338"/>
      <c r="G3" s="338"/>
      <c r="H3" s="337"/>
    </row>
    <row r="4" spans="1:8" ht="5.25" customHeight="1" x14ac:dyDescent="0.2">
      <c r="A4" s="336"/>
      <c r="B4" s="335"/>
      <c r="C4" s="335"/>
      <c r="D4" s="335"/>
      <c r="E4" s="335"/>
      <c r="F4" s="335"/>
      <c r="G4" s="334"/>
      <c r="H4" s="333"/>
    </row>
    <row r="5" spans="1:8" x14ac:dyDescent="0.2">
      <c r="A5" s="332" t="s">
        <v>267</v>
      </c>
      <c r="B5" s="331"/>
      <c r="C5" s="331"/>
      <c r="D5" s="331"/>
      <c r="E5" s="331"/>
      <c r="F5" s="331"/>
      <c r="G5" s="331"/>
      <c r="H5" s="330"/>
    </row>
    <row r="6" spans="1:8" ht="5.25" customHeight="1" x14ac:dyDescent="0.2">
      <c r="A6" s="100"/>
      <c r="B6" s="100"/>
      <c r="C6" s="100"/>
      <c r="D6" s="100"/>
      <c r="E6" s="100"/>
      <c r="F6" s="100"/>
    </row>
    <row r="7" spans="1:8" x14ac:dyDescent="0.2">
      <c r="A7" s="329" t="s">
        <v>266</v>
      </c>
      <c r="B7" s="329"/>
      <c r="C7" s="329"/>
      <c r="D7" s="329"/>
      <c r="E7" s="329"/>
      <c r="F7" s="329"/>
      <c r="G7" s="329"/>
      <c r="H7" s="329"/>
    </row>
    <row r="8" spans="1:8" ht="4.5" customHeight="1" x14ac:dyDescent="0.2"/>
    <row r="9" spans="1:8" x14ac:dyDescent="0.2">
      <c r="A9" s="329" t="s">
        <v>265</v>
      </c>
      <c r="B9" s="329"/>
      <c r="C9" s="329"/>
      <c r="D9" s="329"/>
      <c r="E9" s="329"/>
      <c r="F9" s="329"/>
      <c r="G9" s="329"/>
      <c r="H9" s="329"/>
    </row>
    <row r="10" spans="1:8" ht="6.75" customHeight="1" x14ac:dyDescent="0.2"/>
    <row r="11" spans="1:8" x14ac:dyDescent="0.2">
      <c r="A11" s="323" t="s">
        <v>264</v>
      </c>
      <c r="B11" s="323"/>
      <c r="C11" s="323"/>
      <c r="D11" s="323"/>
      <c r="E11" s="323"/>
      <c r="F11" s="323"/>
      <c r="G11" s="323"/>
      <c r="H11" s="323"/>
    </row>
    <row r="12" spans="1:8" x14ac:dyDescent="0.2">
      <c r="A12" s="323"/>
      <c r="B12" s="323"/>
      <c r="C12" s="323"/>
      <c r="D12" s="323"/>
      <c r="E12" s="323"/>
      <c r="F12" s="323"/>
      <c r="G12" s="323"/>
      <c r="H12" s="323"/>
    </row>
    <row r="13" spans="1:8" ht="12.75" customHeight="1" x14ac:dyDescent="0.2">
      <c r="A13" s="287" t="s">
        <v>263</v>
      </c>
      <c r="B13" s="287"/>
      <c r="C13" s="328"/>
      <c r="D13" s="322"/>
      <c r="E13" s="322"/>
      <c r="F13" s="323"/>
      <c r="G13" s="323"/>
      <c r="H13" s="323"/>
    </row>
    <row r="14" spans="1:8" ht="6.75" customHeight="1" x14ac:dyDescent="0.2">
      <c r="A14" s="310"/>
      <c r="B14" s="310"/>
      <c r="C14" s="328"/>
      <c r="D14" s="322"/>
      <c r="E14" s="322"/>
      <c r="F14" s="323"/>
      <c r="G14" s="323"/>
      <c r="H14" s="323"/>
    </row>
    <row r="15" spans="1:8" ht="66.75" customHeight="1" x14ac:dyDescent="0.2">
      <c r="A15" s="327" t="s">
        <v>255</v>
      </c>
      <c r="B15" s="158" t="s">
        <v>262</v>
      </c>
      <c r="C15" s="158" t="s">
        <v>261</v>
      </c>
      <c r="D15" s="158" t="s">
        <v>62</v>
      </c>
      <c r="E15" s="327" t="s">
        <v>251</v>
      </c>
      <c r="F15" s="323"/>
      <c r="G15" s="323"/>
      <c r="H15" s="323"/>
    </row>
    <row r="16" spans="1:8" x14ac:dyDescent="0.2">
      <c r="A16" s="314" t="s">
        <v>260</v>
      </c>
      <c r="B16" s="325">
        <v>2857473</v>
      </c>
      <c r="C16" s="326">
        <v>2906446</v>
      </c>
      <c r="D16" s="320">
        <f>C16-B16</f>
        <v>48973</v>
      </c>
      <c r="E16" s="311">
        <f>D16/B16</f>
        <v>1.7138569638278298E-2</v>
      </c>
    </row>
    <row r="17" spans="1:8" x14ac:dyDescent="0.2">
      <c r="A17" s="314" t="s">
        <v>259</v>
      </c>
      <c r="B17" s="325">
        <v>1604619</v>
      </c>
      <c r="C17" s="324">
        <v>1618139</v>
      </c>
      <c r="D17" s="320">
        <f>C17-B17</f>
        <v>13520</v>
      </c>
      <c r="E17" s="311">
        <f>D17/B17</f>
        <v>8.4256761262330813E-3</v>
      </c>
      <c r="F17" s="323"/>
      <c r="G17" s="322"/>
      <c r="H17" s="322"/>
    </row>
    <row r="18" spans="1:8" x14ac:dyDescent="0.2">
      <c r="A18" s="314" t="s">
        <v>248</v>
      </c>
      <c r="B18" s="325">
        <v>0</v>
      </c>
      <c r="C18" s="324">
        <v>21217</v>
      </c>
      <c r="D18" s="320">
        <f>C18-B18</f>
        <v>21217</v>
      </c>
      <c r="E18" s="311">
        <f>B18/C18*100</f>
        <v>0</v>
      </c>
      <c r="F18" s="323"/>
      <c r="G18" s="322"/>
      <c r="H18" s="322"/>
    </row>
    <row r="19" spans="1:8" x14ac:dyDescent="0.2">
      <c r="A19" s="314" t="s">
        <v>14</v>
      </c>
      <c r="B19" s="321">
        <f>SUM(B16:B18)</f>
        <v>4462092</v>
      </c>
      <c r="C19" s="321">
        <f>SUM(C16:C18)</f>
        <v>4545802</v>
      </c>
      <c r="D19" s="320">
        <f>C19-B19</f>
        <v>83710</v>
      </c>
      <c r="E19" s="311">
        <f>D19/B19</f>
        <v>1.8760258641014126E-2</v>
      </c>
      <c r="G19" s="319"/>
    </row>
    <row r="20" spans="1:8" ht="13.5" customHeight="1" x14ac:dyDescent="0.2">
      <c r="G20" s="144"/>
      <c r="H20" s="144"/>
    </row>
    <row r="21" spans="1:8" ht="15.75" customHeight="1" x14ac:dyDescent="0.2">
      <c r="A21" s="287" t="s">
        <v>258</v>
      </c>
      <c r="B21" s="287"/>
      <c r="C21" s="287"/>
      <c r="D21" s="287"/>
    </row>
    <row r="22" spans="1:8" ht="13.5" customHeight="1" x14ac:dyDescent="0.2">
      <c r="A22" s="318"/>
      <c r="B22" s="318"/>
      <c r="C22" s="318"/>
      <c r="D22" s="318"/>
    </row>
    <row r="23" spans="1:8" ht="15" customHeight="1" x14ac:dyDescent="0.2">
      <c r="A23" s="317" t="s">
        <v>250</v>
      </c>
      <c r="B23" s="313">
        <v>232</v>
      </c>
      <c r="C23" s="313">
        <v>232</v>
      </c>
      <c r="D23" s="312">
        <f>C23-B23</f>
        <v>0</v>
      </c>
      <c r="E23" s="311">
        <f>D23/B23</f>
        <v>0</v>
      </c>
      <c r="G23" s="1" t="s">
        <v>45</v>
      </c>
    </row>
    <row r="24" spans="1:8" ht="15" customHeight="1" x14ac:dyDescent="0.2">
      <c r="A24" s="317" t="s">
        <v>257</v>
      </c>
      <c r="B24" s="313">
        <v>232</v>
      </c>
      <c r="C24" s="313">
        <v>232</v>
      </c>
      <c r="D24" s="312">
        <f>C24-B24</f>
        <v>0</v>
      </c>
      <c r="E24" s="311">
        <f>D24/B24</f>
        <v>0</v>
      </c>
      <c r="G24" s="1" t="s">
        <v>45</v>
      </c>
    </row>
    <row r="25" spans="1:8" ht="15" customHeight="1" x14ac:dyDescent="0.2">
      <c r="A25" s="317" t="s">
        <v>248</v>
      </c>
      <c r="B25" s="313"/>
      <c r="C25" s="313"/>
      <c r="D25" s="312">
        <f>C25-B25</f>
        <v>0</v>
      </c>
      <c r="E25" s="311" t="e">
        <f>D25/B25</f>
        <v>#DIV/0!</v>
      </c>
    </row>
    <row r="26" spans="1:8" ht="15" customHeight="1" x14ac:dyDescent="0.2">
      <c r="A26" s="287"/>
      <c r="B26" s="287"/>
      <c r="C26" s="287"/>
      <c r="D26" s="287"/>
      <c r="E26" s="309"/>
    </row>
    <row r="27" spans="1:8" ht="16.5" customHeight="1" x14ac:dyDescent="0.2">
      <c r="A27" s="316" t="s">
        <v>256</v>
      </c>
      <c r="B27" s="316"/>
      <c r="C27" s="316"/>
      <c r="D27" s="316"/>
      <c r="E27" s="309"/>
    </row>
    <row r="28" spans="1:8" ht="57.75" customHeight="1" x14ac:dyDescent="0.2">
      <c r="A28" s="158" t="s">
        <v>255</v>
      </c>
      <c r="B28" s="158" t="s">
        <v>254</v>
      </c>
      <c r="C28" s="158" t="s">
        <v>253</v>
      </c>
      <c r="D28" s="158" t="s">
        <v>252</v>
      </c>
      <c r="E28" s="90" t="s">
        <v>251</v>
      </c>
      <c r="G28" s="1" t="s">
        <v>45</v>
      </c>
    </row>
    <row r="29" spans="1:8" x14ac:dyDescent="0.2">
      <c r="A29" s="314" t="s">
        <v>250</v>
      </c>
      <c r="B29" s="313">
        <f>B16*B23</f>
        <v>662933736</v>
      </c>
      <c r="C29" s="315">
        <v>674295472</v>
      </c>
      <c r="D29" s="312">
        <f>C29-B29</f>
        <v>11361736</v>
      </c>
      <c r="E29" s="311">
        <f>D29/B29</f>
        <v>1.7138569638278298E-2</v>
      </c>
      <c r="G29" s="1" t="s">
        <v>45</v>
      </c>
      <c r="H29" s="1" t="s">
        <v>45</v>
      </c>
    </row>
    <row r="30" spans="1:8" x14ac:dyDescent="0.2">
      <c r="A30" s="314" t="s">
        <v>249</v>
      </c>
      <c r="B30" s="313">
        <f>B17*B24</f>
        <v>372271608</v>
      </c>
      <c r="C30" s="313">
        <v>375408248</v>
      </c>
      <c r="D30" s="312">
        <f>C30-B30</f>
        <v>3136640</v>
      </c>
      <c r="E30" s="311">
        <f>D30/B30</f>
        <v>8.4256761262330813E-3</v>
      </c>
      <c r="G30" s="1" t="s">
        <v>45</v>
      </c>
      <c r="H30" s="1" t="s">
        <v>45</v>
      </c>
    </row>
    <row r="31" spans="1:8" x14ac:dyDescent="0.2">
      <c r="A31" s="314" t="s">
        <v>248</v>
      </c>
      <c r="B31" s="313">
        <f>B18*B25</f>
        <v>0</v>
      </c>
      <c r="C31" s="313">
        <v>6640921</v>
      </c>
      <c r="D31" s="312">
        <f>C31-B31</f>
        <v>6640921</v>
      </c>
      <c r="E31" s="311" t="e">
        <f>D31/B31</f>
        <v>#DIV/0!</v>
      </c>
    </row>
    <row r="32" spans="1:8" ht="17.25" customHeight="1" x14ac:dyDescent="0.2">
      <c r="A32" s="314" t="s">
        <v>14</v>
      </c>
      <c r="B32" s="313">
        <f>SUM(B29:B31)</f>
        <v>1035205344</v>
      </c>
      <c r="C32" s="313">
        <f>SUM(C29:C31)</f>
        <v>1056344641</v>
      </c>
      <c r="D32" s="312">
        <f>C32-B32</f>
        <v>21139297</v>
      </c>
      <c r="E32" s="311">
        <f>D32/B32</f>
        <v>2.0420390140489846E-2</v>
      </c>
      <c r="G32" s="1" t="s">
        <v>45</v>
      </c>
    </row>
    <row r="33" spans="1:7" x14ac:dyDescent="0.2">
      <c r="A33" s="310"/>
      <c r="B33" s="310"/>
      <c r="C33" s="310"/>
      <c r="D33" s="310"/>
      <c r="E33" s="309"/>
      <c r="G33" s="1" t="s">
        <v>45</v>
      </c>
    </row>
    <row r="34" spans="1:7" ht="18" customHeight="1" x14ac:dyDescent="0.2">
      <c r="A34" s="308" t="s">
        <v>247</v>
      </c>
      <c r="B34" s="308"/>
      <c r="C34" s="308"/>
      <c r="D34" s="105"/>
      <c r="E34" s="307"/>
      <c r="G34" s="144"/>
    </row>
    <row r="35" spans="1:7" ht="18" customHeight="1" x14ac:dyDescent="0.2">
      <c r="A35" s="287" t="s">
        <v>246</v>
      </c>
      <c r="B35" s="287"/>
      <c r="C35" s="287"/>
      <c r="D35" s="287"/>
      <c r="E35" s="287"/>
      <c r="F35" s="287"/>
      <c r="G35" s="287"/>
    </row>
    <row r="36" spans="1:7" ht="43.5" customHeight="1" x14ac:dyDescent="0.2">
      <c r="A36" s="158" t="s">
        <v>79</v>
      </c>
      <c r="B36" s="158" t="s">
        <v>233</v>
      </c>
      <c r="C36" s="158" t="s">
        <v>243</v>
      </c>
      <c r="D36" s="158" t="s">
        <v>242</v>
      </c>
      <c r="E36" s="286" t="s">
        <v>241</v>
      </c>
      <c r="F36" s="158" t="s">
        <v>240</v>
      </c>
      <c r="G36" s="144"/>
    </row>
    <row r="37" spans="1:7" ht="12.95" customHeight="1" x14ac:dyDescent="0.2">
      <c r="A37" s="158">
        <v>1</v>
      </c>
      <c r="B37" s="158">
        <v>2</v>
      </c>
      <c r="C37" s="158">
        <v>3</v>
      </c>
      <c r="D37" s="158">
        <v>4</v>
      </c>
      <c r="E37" s="158" t="s">
        <v>239</v>
      </c>
      <c r="F37" s="158">
        <v>6</v>
      </c>
      <c r="G37" s="144"/>
    </row>
    <row r="38" spans="1:7" ht="12.95" customHeight="1" x14ac:dyDescent="0.2">
      <c r="A38" s="115">
        <v>1</v>
      </c>
      <c r="B38" s="155" t="s">
        <v>124</v>
      </c>
      <c r="C38" s="306">
        <v>718</v>
      </c>
      <c r="D38" s="115">
        <v>718</v>
      </c>
      <c r="E38" s="115">
        <f>C38-D38</f>
        <v>0</v>
      </c>
      <c r="F38" s="281">
        <f>E38/C38</f>
        <v>0</v>
      </c>
      <c r="G38" s="144"/>
    </row>
    <row r="39" spans="1:7" ht="12.95" customHeight="1" x14ac:dyDescent="0.2">
      <c r="A39" s="115">
        <v>2</v>
      </c>
      <c r="B39" s="155" t="s">
        <v>123</v>
      </c>
      <c r="C39" s="306">
        <v>1081</v>
      </c>
      <c r="D39" s="115">
        <v>1081</v>
      </c>
      <c r="E39" s="115">
        <f>C39-D39</f>
        <v>0</v>
      </c>
      <c r="F39" s="281">
        <f>E39/C39</f>
        <v>0</v>
      </c>
      <c r="G39" s="144"/>
    </row>
    <row r="40" spans="1:7" ht="12.95" customHeight="1" x14ac:dyDescent="0.2">
      <c r="A40" s="115">
        <v>3</v>
      </c>
      <c r="B40" s="155" t="s">
        <v>122</v>
      </c>
      <c r="C40" s="306">
        <v>1789</v>
      </c>
      <c r="D40" s="115">
        <v>1789</v>
      </c>
      <c r="E40" s="115">
        <f>C40-D40</f>
        <v>0</v>
      </c>
      <c r="F40" s="281">
        <f>E40/C40</f>
        <v>0</v>
      </c>
      <c r="G40" s="144"/>
    </row>
    <row r="41" spans="1:7" ht="12.95" customHeight="1" x14ac:dyDescent="0.2">
      <c r="A41" s="115">
        <v>4</v>
      </c>
      <c r="B41" s="155" t="s">
        <v>121</v>
      </c>
      <c r="C41" s="306">
        <v>617</v>
      </c>
      <c r="D41" s="115">
        <v>617</v>
      </c>
      <c r="E41" s="115">
        <f>C41-D41</f>
        <v>0</v>
      </c>
      <c r="F41" s="281">
        <f>E41/C41</f>
        <v>0</v>
      </c>
      <c r="G41" s="144"/>
    </row>
    <row r="42" spans="1:7" ht="12.95" customHeight="1" x14ac:dyDescent="0.2">
      <c r="A42" s="115">
        <v>5</v>
      </c>
      <c r="B42" s="155" t="s">
        <v>120</v>
      </c>
      <c r="C42" s="306">
        <v>2895</v>
      </c>
      <c r="D42" s="115">
        <v>2895</v>
      </c>
      <c r="E42" s="115">
        <f>C42-D42</f>
        <v>0</v>
      </c>
      <c r="F42" s="281">
        <f>E42/C42</f>
        <v>0</v>
      </c>
      <c r="G42" s="144"/>
    </row>
    <row r="43" spans="1:7" ht="12.95" customHeight="1" x14ac:dyDescent="0.2">
      <c r="A43" s="115">
        <v>6</v>
      </c>
      <c r="B43" s="155" t="s">
        <v>119</v>
      </c>
      <c r="C43" s="306">
        <v>643</v>
      </c>
      <c r="D43" s="115">
        <v>643</v>
      </c>
      <c r="E43" s="115">
        <f>C43-D43</f>
        <v>0</v>
      </c>
      <c r="F43" s="281">
        <f>E43/C43</f>
        <v>0</v>
      </c>
      <c r="G43" s="144"/>
    </row>
    <row r="44" spans="1:7" ht="12.95" customHeight="1" x14ac:dyDescent="0.2">
      <c r="A44" s="115">
        <v>7</v>
      </c>
      <c r="B44" s="155" t="s">
        <v>118</v>
      </c>
      <c r="C44" s="306">
        <v>1431</v>
      </c>
      <c r="D44" s="115">
        <v>1431</v>
      </c>
      <c r="E44" s="115">
        <f>C44-D44</f>
        <v>0</v>
      </c>
      <c r="F44" s="281">
        <f>E44/C44</f>
        <v>0</v>
      </c>
      <c r="G44" s="144"/>
    </row>
    <row r="45" spans="1:7" ht="12.95" customHeight="1" x14ac:dyDescent="0.2">
      <c r="A45" s="115">
        <v>8</v>
      </c>
      <c r="B45" s="155" t="s">
        <v>117</v>
      </c>
      <c r="C45" s="306">
        <v>1121</v>
      </c>
      <c r="D45" s="115">
        <v>1121</v>
      </c>
      <c r="E45" s="115">
        <f>C45-D45</f>
        <v>0</v>
      </c>
      <c r="F45" s="281">
        <f>E45/C45</f>
        <v>0</v>
      </c>
      <c r="G45" s="144"/>
    </row>
    <row r="46" spans="1:7" ht="12.95" customHeight="1" x14ac:dyDescent="0.2">
      <c r="A46" s="115">
        <v>9</v>
      </c>
      <c r="B46" s="155" t="s">
        <v>116</v>
      </c>
      <c r="C46" s="306">
        <v>644</v>
      </c>
      <c r="D46" s="115">
        <v>644</v>
      </c>
      <c r="E46" s="115">
        <f>C46-D46</f>
        <v>0</v>
      </c>
      <c r="F46" s="281">
        <f>E46/C46</f>
        <v>0</v>
      </c>
      <c r="G46" s="144"/>
    </row>
    <row r="47" spans="1:7" ht="12.95" customHeight="1" x14ac:dyDescent="0.2">
      <c r="A47" s="115">
        <v>10</v>
      </c>
      <c r="B47" s="155" t="s">
        <v>115</v>
      </c>
      <c r="C47" s="306">
        <v>787</v>
      </c>
      <c r="D47" s="115">
        <v>787</v>
      </c>
      <c r="E47" s="115">
        <f>C47-D47</f>
        <v>0</v>
      </c>
      <c r="F47" s="281">
        <f>E47/C47</f>
        <v>0</v>
      </c>
      <c r="G47" s="144"/>
    </row>
    <row r="48" spans="1:7" ht="12.95" customHeight="1" x14ac:dyDescent="0.2">
      <c r="A48" s="115">
        <v>11</v>
      </c>
      <c r="B48" s="155" t="s">
        <v>114</v>
      </c>
      <c r="C48" s="306">
        <v>383</v>
      </c>
      <c r="D48" s="115">
        <v>383</v>
      </c>
      <c r="E48" s="115">
        <f>C48-D48</f>
        <v>0</v>
      </c>
      <c r="F48" s="281">
        <f>E48/C48</f>
        <v>0</v>
      </c>
      <c r="G48" s="144"/>
    </row>
    <row r="49" spans="1:7" ht="12.95" customHeight="1" x14ac:dyDescent="0.2">
      <c r="A49" s="115">
        <v>12</v>
      </c>
      <c r="B49" s="155" t="s">
        <v>113</v>
      </c>
      <c r="C49" s="306">
        <v>722</v>
      </c>
      <c r="D49" s="115">
        <v>722</v>
      </c>
      <c r="E49" s="115">
        <f>C49-D49</f>
        <v>0</v>
      </c>
      <c r="F49" s="281">
        <f>E49/C49</f>
        <v>0</v>
      </c>
      <c r="G49" s="144"/>
    </row>
    <row r="50" spans="1:7" ht="12.95" customHeight="1" x14ac:dyDescent="0.2">
      <c r="A50" s="115">
        <v>13</v>
      </c>
      <c r="B50" s="155" t="s">
        <v>112</v>
      </c>
      <c r="C50" s="306">
        <v>579</v>
      </c>
      <c r="D50" s="115">
        <v>579</v>
      </c>
      <c r="E50" s="115">
        <f>C50-D50</f>
        <v>0</v>
      </c>
      <c r="F50" s="281">
        <f>E50/C50</f>
        <v>0</v>
      </c>
      <c r="G50" s="144"/>
    </row>
    <row r="51" spans="1:7" ht="12.95" customHeight="1" x14ac:dyDescent="0.2">
      <c r="A51" s="115">
        <v>14</v>
      </c>
      <c r="B51" s="155" t="s">
        <v>111</v>
      </c>
      <c r="C51" s="306">
        <v>1438</v>
      </c>
      <c r="D51" s="115">
        <v>1438</v>
      </c>
      <c r="E51" s="115">
        <f>C51-D51</f>
        <v>0</v>
      </c>
      <c r="F51" s="281">
        <f>E51/C51</f>
        <v>0</v>
      </c>
      <c r="G51" s="144"/>
    </row>
    <row r="52" spans="1:7" ht="12.95" customHeight="1" x14ac:dyDescent="0.2">
      <c r="A52" s="115">
        <v>15</v>
      </c>
      <c r="B52" s="155" t="s">
        <v>110</v>
      </c>
      <c r="C52" s="306">
        <v>885</v>
      </c>
      <c r="D52" s="115">
        <v>885</v>
      </c>
      <c r="E52" s="115">
        <f>C52-D52</f>
        <v>0</v>
      </c>
      <c r="F52" s="281">
        <f>E52/C52</f>
        <v>0</v>
      </c>
      <c r="G52" s="144"/>
    </row>
    <row r="53" spans="1:7" ht="12.95" customHeight="1" x14ac:dyDescent="0.2">
      <c r="A53" s="115">
        <v>16</v>
      </c>
      <c r="B53" s="155" t="s">
        <v>109</v>
      </c>
      <c r="C53" s="306">
        <v>328</v>
      </c>
      <c r="D53" s="115">
        <v>328</v>
      </c>
      <c r="E53" s="115">
        <f>C53-D53</f>
        <v>0</v>
      </c>
      <c r="F53" s="281">
        <f>E53/C53</f>
        <v>0</v>
      </c>
      <c r="G53" s="144"/>
    </row>
    <row r="54" spans="1:7" ht="12.95" customHeight="1" x14ac:dyDescent="0.2">
      <c r="A54" s="115">
        <v>17</v>
      </c>
      <c r="B54" s="155" t="s">
        <v>108</v>
      </c>
      <c r="C54" s="306">
        <v>1469</v>
      </c>
      <c r="D54" s="115">
        <v>1469</v>
      </c>
      <c r="E54" s="115">
        <f>C54-D54</f>
        <v>0</v>
      </c>
      <c r="F54" s="281">
        <f>E54/C54</f>
        <v>0</v>
      </c>
      <c r="G54" s="144"/>
    </row>
    <row r="55" spans="1:7" ht="12.95" customHeight="1" x14ac:dyDescent="0.2">
      <c r="A55" s="115">
        <v>18</v>
      </c>
      <c r="B55" s="155" t="s">
        <v>107</v>
      </c>
      <c r="C55" s="306">
        <v>831</v>
      </c>
      <c r="D55" s="115">
        <v>831</v>
      </c>
      <c r="E55" s="115">
        <f>C55-D55</f>
        <v>0</v>
      </c>
      <c r="F55" s="281">
        <f>E55/C55</f>
        <v>0</v>
      </c>
      <c r="G55" s="144"/>
    </row>
    <row r="56" spans="1:7" ht="12.95" customHeight="1" x14ac:dyDescent="0.2">
      <c r="A56" s="115">
        <v>19</v>
      </c>
      <c r="B56" s="155" t="s">
        <v>106</v>
      </c>
      <c r="C56" s="306">
        <v>999</v>
      </c>
      <c r="D56" s="115">
        <v>999</v>
      </c>
      <c r="E56" s="115">
        <f>C56-D56</f>
        <v>0</v>
      </c>
      <c r="F56" s="281">
        <f>E56/C56</f>
        <v>0</v>
      </c>
      <c r="G56" s="144"/>
    </row>
    <row r="57" spans="1:7" ht="12.95" customHeight="1" x14ac:dyDescent="0.2">
      <c r="A57" s="115">
        <v>20</v>
      </c>
      <c r="B57" s="155" t="s">
        <v>105</v>
      </c>
      <c r="C57" s="306">
        <v>821</v>
      </c>
      <c r="D57" s="115">
        <v>821</v>
      </c>
      <c r="E57" s="115">
        <f>C57-D57</f>
        <v>0</v>
      </c>
      <c r="F57" s="281">
        <f>E57/C57</f>
        <v>0</v>
      </c>
      <c r="G57" s="144"/>
    </row>
    <row r="58" spans="1:7" ht="12.95" customHeight="1" x14ac:dyDescent="0.2">
      <c r="A58" s="115">
        <v>21</v>
      </c>
      <c r="B58" s="155" t="s">
        <v>104</v>
      </c>
      <c r="C58" s="306">
        <v>511</v>
      </c>
      <c r="D58" s="115">
        <v>511</v>
      </c>
      <c r="E58" s="115">
        <f>C58-D58</f>
        <v>0</v>
      </c>
      <c r="F58" s="281">
        <f>E58/C58</f>
        <v>0</v>
      </c>
      <c r="G58" s="144"/>
    </row>
    <row r="59" spans="1:7" ht="12.95" customHeight="1" x14ac:dyDescent="0.2">
      <c r="A59" s="115">
        <v>22</v>
      </c>
      <c r="B59" s="155" t="s">
        <v>103</v>
      </c>
      <c r="C59" s="306">
        <v>2047</v>
      </c>
      <c r="D59" s="115">
        <v>2047</v>
      </c>
      <c r="E59" s="115">
        <f>C59-D59</f>
        <v>0</v>
      </c>
      <c r="F59" s="281">
        <f>E59/C59</f>
        <v>0</v>
      </c>
      <c r="G59" s="144"/>
    </row>
    <row r="60" spans="1:7" ht="12.95" customHeight="1" x14ac:dyDescent="0.2">
      <c r="A60" s="115">
        <v>23</v>
      </c>
      <c r="B60" s="155" t="s">
        <v>102</v>
      </c>
      <c r="C60" s="306">
        <v>671</v>
      </c>
      <c r="D60" s="115">
        <v>671</v>
      </c>
      <c r="E60" s="115">
        <f>C60-D60</f>
        <v>0</v>
      </c>
      <c r="F60" s="281">
        <f>E60/C60</f>
        <v>0</v>
      </c>
      <c r="G60" s="144"/>
    </row>
    <row r="61" spans="1:7" ht="12.95" customHeight="1" x14ac:dyDescent="0.2">
      <c r="A61" s="115">
        <v>24</v>
      </c>
      <c r="B61" s="155" t="s">
        <v>101</v>
      </c>
      <c r="C61" s="306">
        <v>425</v>
      </c>
      <c r="D61" s="115">
        <v>425</v>
      </c>
      <c r="E61" s="115">
        <f>C61-D61</f>
        <v>0</v>
      </c>
      <c r="F61" s="281">
        <f>E61/C61</f>
        <v>0</v>
      </c>
      <c r="G61" s="144"/>
    </row>
    <row r="62" spans="1:7" ht="12.95" customHeight="1" x14ac:dyDescent="0.2">
      <c r="A62" s="115">
        <v>25</v>
      </c>
      <c r="B62" s="155" t="s">
        <v>100</v>
      </c>
      <c r="C62" s="306">
        <v>1408</v>
      </c>
      <c r="D62" s="115">
        <v>1408</v>
      </c>
      <c r="E62" s="115">
        <f>C62-D62</f>
        <v>0</v>
      </c>
      <c r="F62" s="281">
        <f>E62/C62</f>
        <v>0</v>
      </c>
      <c r="G62" s="144"/>
    </row>
    <row r="63" spans="1:7" ht="12.95" customHeight="1" x14ac:dyDescent="0.2">
      <c r="A63" s="115">
        <v>26</v>
      </c>
      <c r="B63" s="155" t="s">
        <v>99</v>
      </c>
      <c r="C63" s="306">
        <v>601</v>
      </c>
      <c r="D63" s="115">
        <v>601</v>
      </c>
      <c r="E63" s="115">
        <f>C63-D63</f>
        <v>0</v>
      </c>
      <c r="F63" s="281">
        <f>E63/C63</f>
        <v>0</v>
      </c>
      <c r="G63" s="144"/>
    </row>
    <row r="64" spans="1:7" ht="12.95" customHeight="1" x14ac:dyDescent="0.2">
      <c r="A64" s="115">
        <v>27</v>
      </c>
      <c r="B64" s="155" t="s">
        <v>98</v>
      </c>
      <c r="C64" s="306">
        <v>852</v>
      </c>
      <c r="D64" s="115">
        <v>852</v>
      </c>
      <c r="E64" s="115">
        <f>C64-D64</f>
        <v>0</v>
      </c>
      <c r="F64" s="281">
        <f>E64/C64</f>
        <v>0</v>
      </c>
      <c r="G64" s="144"/>
    </row>
    <row r="65" spans="1:8" ht="12.95" customHeight="1" x14ac:dyDescent="0.2">
      <c r="A65" s="115">
        <v>28</v>
      </c>
      <c r="B65" s="155" t="s">
        <v>97</v>
      </c>
      <c r="C65" s="306">
        <v>846</v>
      </c>
      <c r="D65" s="115">
        <v>846</v>
      </c>
      <c r="E65" s="115">
        <f>C65-D65</f>
        <v>0</v>
      </c>
      <c r="F65" s="281">
        <f>E65/C65</f>
        <v>0</v>
      </c>
      <c r="G65" s="144"/>
    </row>
    <row r="66" spans="1:8" ht="12.95" customHeight="1" x14ac:dyDescent="0.2">
      <c r="A66" s="115">
        <v>29</v>
      </c>
      <c r="B66" s="155" t="s">
        <v>96</v>
      </c>
      <c r="C66" s="306">
        <v>505</v>
      </c>
      <c r="D66" s="115">
        <v>505</v>
      </c>
      <c r="E66" s="115">
        <f>C66-D66</f>
        <v>0</v>
      </c>
      <c r="F66" s="281">
        <f>E66/C66</f>
        <v>0</v>
      </c>
      <c r="G66" s="144"/>
    </row>
    <row r="67" spans="1:8" ht="12.95" customHeight="1" x14ac:dyDescent="0.2">
      <c r="A67" s="115">
        <v>30</v>
      </c>
      <c r="B67" s="155" t="s">
        <v>95</v>
      </c>
      <c r="C67" s="306">
        <v>619</v>
      </c>
      <c r="D67" s="115">
        <v>619</v>
      </c>
      <c r="E67" s="115">
        <f>C67-D67</f>
        <v>0</v>
      </c>
      <c r="F67" s="281">
        <f>E67/C67</f>
        <v>0</v>
      </c>
      <c r="G67" s="144"/>
    </row>
    <row r="68" spans="1:8" ht="12.95" customHeight="1" x14ac:dyDescent="0.2">
      <c r="A68" s="115">
        <v>31</v>
      </c>
      <c r="B68" s="155" t="s">
        <v>94</v>
      </c>
      <c r="C68" s="306">
        <v>466</v>
      </c>
      <c r="D68" s="115">
        <v>466</v>
      </c>
      <c r="E68" s="115">
        <f>C68-D68</f>
        <v>0</v>
      </c>
      <c r="F68" s="281">
        <f>E68/C68</f>
        <v>0</v>
      </c>
      <c r="G68" s="144"/>
    </row>
    <row r="69" spans="1:8" ht="12.95" customHeight="1" x14ac:dyDescent="0.2">
      <c r="A69" s="115">
        <v>32</v>
      </c>
      <c r="B69" s="155" t="s">
        <v>93</v>
      </c>
      <c r="C69" s="306">
        <v>745</v>
      </c>
      <c r="D69" s="115">
        <v>745</v>
      </c>
      <c r="E69" s="115">
        <f>C69-D69</f>
        <v>0</v>
      </c>
      <c r="F69" s="281">
        <f>E69/C69</f>
        <v>0</v>
      </c>
      <c r="G69" s="144"/>
    </row>
    <row r="70" spans="1:8" ht="12.95" customHeight="1" x14ac:dyDescent="0.2">
      <c r="A70" s="115">
        <v>33</v>
      </c>
      <c r="B70" s="155" t="s">
        <v>92</v>
      </c>
      <c r="C70" s="306">
        <v>2405</v>
      </c>
      <c r="D70" s="115">
        <v>2405</v>
      </c>
      <c r="E70" s="115">
        <f>C70-D70</f>
        <v>0</v>
      </c>
      <c r="F70" s="281">
        <f>E70/C70</f>
        <v>0</v>
      </c>
      <c r="G70" s="144" t="s">
        <v>45</v>
      </c>
    </row>
    <row r="71" spans="1:8" ht="17.25" customHeight="1" x14ac:dyDescent="0.25">
      <c r="A71" s="304"/>
      <c r="B71" s="303" t="s">
        <v>91</v>
      </c>
      <c r="C71" s="302">
        <f>SUM(C38:C70)</f>
        <v>32282</v>
      </c>
      <c r="D71" s="302">
        <f>SUM(D38:D70)</f>
        <v>32282</v>
      </c>
      <c r="E71" s="301">
        <f>C71-D71</f>
        <v>0</v>
      </c>
      <c r="F71" s="305">
        <f>E71/C71</f>
        <v>0</v>
      </c>
      <c r="G71" s="144"/>
    </row>
    <row r="72" spans="1:8" ht="12.95" customHeight="1" x14ac:dyDescent="0.2">
      <c r="A72" s="290"/>
      <c r="B72" s="289"/>
      <c r="C72" s="288"/>
      <c r="D72" s="288"/>
      <c r="E72" s="288"/>
      <c r="F72" s="101"/>
      <c r="G72" s="144"/>
    </row>
    <row r="73" spans="1:8" ht="12.95" customHeight="1" x14ac:dyDescent="0.2">
      <c r="A73" s="287" t="s">
        <v>245</v>
      </c>
      <c r="B73" s="287"/>
      <c r="C73" s="287"/>
      <c r="D73" s="287"/>
      <c r="E73" s="287"/>
      <c r="F73" s="287"/>
      <c r="G73" s="287"/>
      <c r="H73" s="287"/>
    </row>
    <row r="74" spans="1:8" ht="45.75" customHeight="1" x14ac:dyDescent="0.2">
      <c r="A74" s="158" t="s">
        <v>79</v>
      </c>
      <c r="B74" s="158" t="s">
        <v>233</v>
      </c>
      <c r="C74" s="158" t="s">
        <v>243</v>
      </c>
      <c r="D74" s="158" t="s">
        <v>242</v>
      </c>
      <c r="E74" s="286" t="s">
        <v>241</v>
      </c>
      <c r="F74" s="158" t="s">
        <v>240</v>
      </c>
      <c r="G74" s="144"/>
    </row>
    <row r="75" spans="1:8" ht="12.95" customHeight="1" x14ac:dyDescent="0.2">
      <c r="A75" s="158">
        <v>1</v>
      </c>
      <c r="B75" s="158">
        <v>2</v>
      </c>
      <c r="C75" s="158">
        <v>3</v>
      </c>
      <c r="D75" s="158">
        <v>4</v>
      </c>
      <c r="E75" s="158" t="s">
        <v>239</v>
      </c>
      <c r="F75" s="158">
        <v>6</v>
      </c>
      <c r="G75" s="144"/>
    </row>
    <row r="76" spans="1:8" ht="12.95" customHeight="1" x14ac:dyDescent="0.2">
      <c r="A76" s="115">
        <v>1</v>
      </c>
      <c r="B76" s="155" t="s">
        <v>124</v>
      </c>
      <c r="C76" s="115">
        <v>1161</v>
      </c>
      <c r="D76" s="115">
        <v>1161</v>
      </c>
      <c r="E76" s="115">
        <f>C76-D76</f>
        <v>0</v>
      </c>
      <c r="F76" s="115">
        <v>0</v>
      </c>
      <c r="G76" s="144"/>
    </row>
    <row r="77" spans="1:8" ht="12.95" customHeight="1" x14ac:dyDescent="0.2">
      <c r="A77" s="115">
        <v>2</v>
      </c>
      <c r="B77" s="155" t="s">
        <v>123</v>
      </c>
      <c r="C77" s="115">
        <v>1778</v>
      </c>
      <c r="D77" s="115">
        <v>1778</v>
      </c>
      <c r="E77" s="115">
        <f>C77-D77</f>
        <v>0</v>
      </c>
      <c r="F77" s="115">
        <v>0</v>
      </c>
      <c r="G77" s="144"/>
    </row>
    <row r="78" spans="1:8" ht="12.95" customHeight="1" x14ac:dyDescent="0.2">
      <c r="A78" s="115">
        <v>3</v>
      </c>
      <c r="B78" s="155" t="s">
        <v>122</v>
      </c>
      <c r="C78" s="115">
        <v>915</v>
      </c>
      <c r="D78" s="115">
        <v>915</v>
      </c>
      <c r="E78" s="115">
        <f>C78-D78</f>
        <v>0</v>
      </c>
      <c r="F78" s="115">
        <v>0</v>
      </c>
      <c r="G78" s="144"/>
    </row>
    <row r="79" spans="1:8" ht="12.95" customHeight="1" x14ac:dyDescent="0.2">
      <c r="A79" s="115">
        <v>4</v>
      </c>
      <c r="B79" s="155" t="s">
        <v>121</v>
      </c>
      <c r="C79" s="115">
        <v>638</v>
      </c>
      <c r="D79" s="115">
        <v>638</v>
      </c>
      <c r="E79" s="115">
        <f>C79-D79</f>
        <v>0</v>
      </c>
      <c r="F79" s="115">
        <v>0</v>
      </c>
      <c r="G79" s="144"/>
    </row>
    <row r="80" spans="1:8" ht="12.95" customHeight="1" x14ac:dyDescent="0.2">
      <c r="A80" s="115">
        <v>5</v>
      </c>
      <c r="B80" s="155" t="s">
        <v>120</v>
      </c>
      <c r="C80" s="115">
        <v>1903</v>
      </c>
      <c r="D80" s="115">
        <v>1903</v>
      </c>
      <c r="E80" s="115">
        <f>C80-D80</f>
        <v>0</v>
      </c>
      <c r="F80" s="115">
        <v>0</v>
      </c>
      <c r="G80" s="144"/>
    </row>
    <row r="81" spans="1:8" ht="12.95" customHeight="1" x14ac:dyDescent="0.2">
      <c r="A81" s="115">
        <v>6</v>
      </c>
      <c r="B81" s="155" t="s">
        <v>119</v>
      </c>
      <c r="C81" s="115">
        <v>1102</v>
      </c>
      <c r="D81" s="115">
        <v>1102</v>
      </c>
      <c r="E81" s="115">
        <f>C81-D81</f>
        <v>0</v>
      </c>
      <c r="F81" s="115">
        <v>0</v>
      </c>
      <c r="G81" s="144"/>
    </row>
    <row r="82" spans="1:8" ht="12.95" customHeight="1" x14ac:dyDescent="0.2">
      <c r="A82" s="115">
        <v>7</v>
      </c>
      <c r="B82" s="155" t="s">
        <v>118</v>
      </c>
      <c r="C82" s="115">
        <v>1476</v>
      </c>
      <c r="D82" s="115">
        <v>1476</v>
      </c>
      <c r="E82" s="115">
        <f>C82-D82</f>
        <v>0</v>
      </c>
      <c r="F82" s="115">
        <v>0</v>
      </c>
      <c r="G82" s="144"/>
    </row>
    <row r="83" spans="1:8" ht="12.95" customHeight="1" x14ac:dyDescent="0.2">
      <c r="A83" s="115">
        <v>8</v>
      </c>
      <c r="B83" s="155" t="s">
        <v>117</v>
      </c>
      <c r="C83" s="115">
        <v>801</v>
      </c>
      <c r="D83" s="115">
        <v>801</v>
      </c>
      <c r="E83" s="115">
        <f>C83-D83</f>
        <v>0</v>
      </c>
      <c r="F83" s="115">
        <v>0</v>
      </c>
      <c r="G83" s="144"/>
    </row>
    <row r="84" spans="1:8" ht="12.95" customHeight="1" x14ac:dyDescent="0.2">
      <c r="A84" s="115">
        <v>9</v>
      </c>
      <c r="B84" s="155" t="s">
        <v>116</v>
      </c>
      <c r="C84" s="115">
        <v>635</v>
      </c>
      <c r="D84" s="115">
        <v>635</v>
      </c>
      <c r="E84" s="115">
        <f>C84-D84</f>
        <v>0</v>
      </c>
      <c r="F84" s="115">
        <v>0</v>
      </c>
      <c r="G84" s="144"/>
    </row>
    <row r="85" spans="1:8" ht="12.95" customHeight="1" x14ac:dyDescent="0.2">
      <c r="A85" s="115">
        <v>10</v>
      </c>
      <c r="B85" s="155" t="s">
        <v>115</v>
      </c>
      <c r="C85" s="115">
        <v>1029</v>
      </c>
      <c r="D85" s="115">
        <v>1029</v>
      </c>
      <c r="E85" s="115">
        <f>C85-D85</f>
        <v>0</v>
      </c>
      <c r="F85" s="115">
        <v>0</v>
      </c>
      <c r="G85" s="144"/>
    </row>
    <row r="86" spans="1:8" ht="12.95" customHeight="1" x14ac:dyDescent="0.2">
      <c r="A86" s="115">
        <v>11</v>
      </c>
      <c r="B86" s="155" t="s">
        <v>114</v>
      </c>
      <c r="C86" s="115">
        <v>1037</v>
      </c>
      <c r="D86" s="115">
        <v>1037</v>
      </c>
      <c r="E86" s="115">
        <f>C86-D86</f>
        <v>0</v>
      </c>
      <c r="F86" s="115">
        <v>0</v>
      </c>
      <c r="G86" s="144"/>
    </row>
    <row r="87" spans="1:8" ht="12.95" customHeight="1" x14ac:dyDescent="0.2">
      <c r="A87" s="115">
        <v>12</v>
      </c>
      <c r="B87" s="155" t="s">
        <v>113</v>
      </c>
      <c r="C87" s="115">
        <v>767</v>
      </c>
      <c r="D87" s="115">
        <v>767</v>
      </c>
      <c r="E87" s="115">
        <f>C87-D87</f>
        <v>0</v>
      </c>
      <c r="F87" s="115">
        <v>0</v>
      </c>
      <c r="G87" s="144"/>
    </row>
    <row r="88" spans="1:8" ht="12.95" customHeight="1" x14ac:dyDescent="0.2">
      <c r="A88" s="115">
        <v>13</v>
      </c>
      <c r="B88" s="155" t="s">
        <v>112</v>
      </c>
      <c r="C88" s="115">
        <v>564</v>
      </c>
      <c r="D88" s="115">
        <v>564</v>
      </c>
      <c r="E88" s="115">
        <f>C88-D88</f>
        <v>0</v>
      </c>
      <c r="F88" s="115">
        <v>0</v>
      </c>
      <c r="G88" s="144"/>
    </row>
    <row r="89" spans="1:8" ht="12.95" customHeight="1" x14ac:dyDescent="0.2">
      <c r="A89" s="115">
        <v>14</v>
      </c>
      <c r="B89" s="155" t="s">
        <v>111</v>
      </c>
      <c r="C89" s="115">
        <v>779</v>
      </c>
      <c r="D89" s="115">
        <v>779</v>
      </c>
      <c r="E89" s="115">
        <f>C89-D89</f>
        <v>0</v>
      </c>
      <c r="F89" s="115">
        <v>0</v>
      </c>
      <c r="G89" s="144"/>
    </row>
    <row r="90" spans="1:8" ht="12.95" customHeight="1" x14ac:dyDescent="0.2">
      <c r="A90" s="115">
        <v>15</v>
      </c>
      <c r="B90" s="155" t="s">
        <v>110</v>
      </c>
      <c r="C90" s="115">
        <v>1036</v>
      </c>
      <c r="D90" s="115">
        <v>1036</v>
      </c>
      <c r="E90" s="115">
        <f>C90-D90</f>
        <v>0</v>
      </c>
      <c r="F90" s="115">
        <v>0</v>
      </c>
      <c r="G90" s="144"/>
      <c r="H90" s="1" t="s">
        <v>45</v>
      </c>
    </row>
    <row r="91" spans="1:8" ht="12.95" customHeight="1" x14ac:dyDescent="0.2">
      <c r="A91" s="115">
        <v>16</v>
      </c>
      <c r="B91" s="155" t="s">
        <v>109</v>
      </c>
      <c r="C91" s="115">
        <v>770</v>
      </c>
      <c r="D91" s="115">
        <v>770</v>
      </c>
      <c r="E91" s="115">
        <f>C91-D91</f>
        <v>0</v>
      </c>
      <c r="F91" s="115">
        <v>0</v>
      </c>
      <c r="G91" s="144"/>
    </row>
    <row r="92" spans="1:8" ht="12.95" customHeight="1" x14ac:dyDescent="0.2">
      <c r="A92" s="115">
        <v>17</v>
      </c>
      <c r="B92" s="155" t="s">
        <v>108</v>
      </c>
      <c r="C92" s="115">
        <v>2137</v>
      </c>
      <c r="D92" s="115">
        <v>2137</v>
      </c>
      <c r="E92" s="115">
        <f>C92-D92</f>
        <v>0</v>
      </c>
      <c r="F92" s="115">
        <v>0</v>
      </c>
      <c r="G92" s="144"/>
    </row>
    <row r="93" spans="1:8" ht="12.95" customHeight="1" x14ac:dyDescent="0.2">
      <c r="A93" s="115">
        <v>18</v>
      </c>
      <c r="B93" s="155" t="s">
        <v>107</v>
      </c>
      <c r="C93" s="115">
        <v>464</v>
      </c>
      <c r="D93" s="115">
        <v>464</v>
      </c>
      <c r="E93" s="115">
        <f>C93-D93</f>
        <v>0</v>
      </c>
      <c r="F93" s="115"/>
      <c r="G93" s="144"/>
    </row>
    <row r="94" spans="1:8" ht="12.95" customHeight="1" x14ac:dyDescent="0.2">
      <c r="A94" s="115">
        <v>19</v>
      </c>
      <c r="B94" s="155" t="s">
        <v>106</v>
      </c>
      <c r="C94" s="115">
        <v>904</v>
      </c>
      <c r="D94" s="115">
        <v>904</v>
      </c>
      <c r="E94" s="115">
        <f>C94-D94</f>
        <v>0</v>
      </c>
      <c r="F94" s="115"/>
      <c r="G94" s="144"/>
    </row>
    <row r="95" spans="1:8" ht="12.95" customHeight="1" x14ac:dyDescent="0.2">
      <c r="A95" s="115">
        <v>20</v>
      </c>
      <c r="B95" s="155" t="s">
        <v>105</v>
      </c>
      <c r="C95" s="115">
        <v>842</v>
      </c>
      <c r="D95" s="115">
        <v>842</v>
      </c>
      <c r="E95" s="115">
        <f>C95-D95</f>
        <v>0</v>
      </c>
      <c r="F95" s="115"/>
      <c r="G95" s="144"/>
    </row>
    <row r="96" spans="1:8" ht="12.95" customHeight="1" x14ac:dyDescent="0.2">
      <c r="A96" s="115">
        <v>21</v>
      </c>
      <c r="B96" s="155" t="s">
        <v>104</v>
      </c>
      <c r="C96" s="115">
        <v>1038</v>
      </c>
      <c r="D96" s="115">
        <v>1038</v>
      </c>
      <c r="E96" s="115">
        <f>C96-D96</f>
        <v>0</v>
      </c>
      <c r="F96" s="115"/>
      <c r="G96" s="144"/>
    </row>
    <row r="97" spans="1:8" ht="12.95" customHeight="1" x14ac:dyDescent="0.2">
      <c r="A97" s="115">
        <v>22</v>
      </c>
      <c r="B97" s="155" t="s">
        <v>103</v>
      </c>
      <c r="C97" s="115">
        <v>1477</v>
      </c>
      <c r="D97" s="115">
        <v>1477</v>
      </c>
      <c r="E97" s="115">
        <f>C97-D97</f>
        <v>0</v>
      </c>
      <c r="F97" s="115"/>
      <c r="G97" s="144"/>
    </row>
    <row r="98" spans="1:8" ht="12.95" customHeight="1" x14ac:dyDescent="0.2">
      <c r="A98" s="115">
        <v>23</v>
      </c>
      <c r="B98" s="155" t="s">
        <v>102</v>
      </c>
      <c r="C98" s="115">
        <v>729</v>
      </c>
      <c r="D98" s="115">
        <v>729</v>
      </c>
      <c r="E98" s="115">
        <f>C98-D98</f>
        <v>0</v>
      </c>
      <c r="F98" s="115"/>
      <c r="G98" s="144"/>
    </row>
    <row r="99" spans="1:8" ht="12.95" customHeight="1" x14ac:dyDescent="0.2">
      <c r="A99" s="115">
        <v>24</v>
      </c>
      <c r="B99" s="155" t="s">
        <v>101</v>
      </c>
      <c r="C99" s="115">
        <v>719</v>
      </c>
      <c r="D99" s="115">
        <v>719</v>
      </c>
      <c r="E99" s="115">
        <f>C99-D99</f>
        <v>0</v>
      </c>
      <c r="F99" s="115"/>
      <c r="G99" s="144"/>
    </row>
    <row r="100" spans="1:8" ht="12.95" customHeight="1" x14ac:dyDescent="0.2">
      <c r="A100" s="115">
        <v>25</v>
      </c>
      <c r="B100" s="155" t="s">
        <v>100</v>
      </c>
      <c r="C100" s="115">
        <v>1526</v>
      </c>
      <c r="D100" s="115">
        <v>1526</v>
      </c>
      <c r="E100" s="115">
        <f>C100-D100</f>
        <v>0</v>
      </c>
      <c r="F100" s="115"/>
      <c r="G100" s="144"/>
    </row>
    <row r="101" spans="1:8" ht="12.95" customHeight="1" x14ac:dyDescent="0.2">
      <c r="A101" s="115">
        <v>26</v>
      </c>
      <c r="B101" s="155" t="s">
        <v>99</v>
      </c>
      <c r="C101" s="115">
        <v>1201</v>
      </c>
      <c r="D101" s="115">
        <v>1201</v>
      </c>
      <c r="E101" s="115">
        <f>C101-D101</f>
        <v>0</v>
      </c>
      <c r="F101" s="115"/>
      <c r="G101" s="144"/>
    </row>
    <row r="102" spans="1:8" ht="12.95" customHeight="1" x14ac:dyDescent="0.2">
      <c r="A102" s="115">
        <v>27</v>
      </c>
      <c r="B102" s="155" t="s">
        <v>98</v>
      </c>
      <c r="C102" s="115">
        <v>426</v>
      </c>
      <c r="D102" s="115">
        <v>426</v>
      </c>
      <c r="E102" s="115">
        <f>C102-D102</f>
        <v>0</v>
      </c>
      <c r="F102" s="115"/>
      <c r="G102" s="144"/>
    </row>
    <row r="103" spans="1:8" ht="12.95" customHeight="1" x14ac:dyDescent="0.2">
      <c r="A103" s="115">
        <v>28</v>
      </c>
      <c r="B103" s="155" t="s">
        <v>97</v>
      </c>
      <c r="C103" s="115">
        <v>832</v>
      </c>
      <c r="D103" s="115">
        <v>832</v>
      </c>
      <c r="E103" s="115">
        <f>C103-D103</f>
        <v>0</v>
      </c>
      <c r="F103" s="115"/>
      <c r="G103" s="144"/>
    </row>
    <row r="104" spans="1:8" ht="12.95" customHeight="1" x14ac:dyDescent="0.2">
      <c r="A104" s="115">
        <v>29</v>
      </c>
      <c r="B104" s="155" t="s">
        <v>96</v>
      </c>
      <c r="C104" s="115">
        <v>600</v>
      </c>
      <c r="D104" s="115">
        <v>600</v>
      </c>
      <c r="E104" s="115">
        <f>C104-D104</f>
        <v>0</v>
      </c>
      <c r="F104" s="115"/>
      <c r="G104" s="144"/>
    </row>
    <row r="105" spans="1:8" ht="12.95" customHeight="1" x14ac:dyDescent="0.2">
      <c r="A105" s="115">
        <v>30</v>
      </c>
      <c r="B105" s="155" t="s">
        <v>95</v>
      </c>
      <c r="C105" s="115">
        <v>1306</v>
      </c>
      <c r="D105" s="115">
        <v>1306</v>
      </c>
      <c r="E105" s="115">
        <f>C105-D105</f>
        <v>0</v>
      </c>
      <c r="F105" s="115"/>
      <c r="G105" s="144"/>
    </row>
    <row r="106" spans="1:8" ht="12.95" customHeight="1" x14ac:dyDescent="0.2">
      <c r="A106" s="115">
        <v>31</v>
      </c>
      <c r="B106" s="155" t="s">
        <v>94</v>
      </c>
      <c r="C106" s="115">
        <v>459</v>
      </c>
      <c r="D106" s="115">
        <v>459</v>
      </c>
      <c r="E106" s="115">
        <f>C106-D106</f>
        <v>0</v>
      </c>
      <c r="F106" s="115"/>
      <c r="G106" s="144"/>
    </row>
    <row r="107" spans="1:8" ht="12.95" customHeight="1" x14ac:dyDescent="0.2">
      <c r="A107" s="115">
        <v>32</v>
      </c>
      <c r="B107" s="155" t="s">
        <v>93</v>
      </c>
      <c r="C107" s="115">
        <v>691</v>
      </c>
      <c r="D107" s="115">
        <v>691</v>
      </c>
      <c r="E107" s="115">
        <f>C107-D107</f>
        <v>0</v>
      </c>
      <c r="F107" s="115"/>
      <c r="G107" s="144"/>
    </row>
    <row r="108" spans="1:8" ht="12.95" customHeight="1" x14ac:dyDescent="0.2">
      <c r="A108" s="115">
        <v>33</v>
      </c>
      <c r="B108" s="155" t="s">
        <v>92</v>
      </c>
      <c r="C108" s="115">
        <v>1492</v>
      </c>
      <c r="D108" s="115">
        <v>1492</v>
      </c>
      <c r="E108" s="115">
        <f>C108-D108</f>
        <v>0</v>
      </c>
      <c r="F108" s="115">
        <v>0</v>
      </c>
      <c r="G108" s="144"/>
    </row>
    <row r="109" spans="1:8" ht="12.95" customHeight="1" x14ac:dyDescent="0.2">
      <c r="A109" s="304"/>
      <c r="B109" s="303" t="s">
        <v>91</v>
      </c>
      <c r="C109" s="301">
        <f>SUM(C76:C108)</f>
        <v>33234</v>
      </c>
      <c r="D109" s="301">
        <f>SUM(D76:D108)</f>
        <v>33234</v>
      </c>
      <c r="E109" s="301">
        <f>C109-D109</f>
        <v>0</v>
      </c>
      <c r="F109" s="301">
        <v>0</v>
      </c>
      <c r="G109" s="144"/>
    </row>
    <row r="110" spans="1:8" ht="12.95" customHeight="1" x14ac:dyDescent="0.2">
      <c r="A110" s="148"/>
      <c r="B110" s="147"/>
      <c r="C110" s="288"/>
      <c r="D110" s="288"/>
      <c r="E110" s="300"/>
      <c r="F110" s="180"/>
      <c r="G110" s="144"/>
    </row>
    <row r="111" spans="1:8" ht="12.95" customHeight="1" x14ac:dyDescent="0.2">
      <c r="A111" s="148"/>
      <c r="B111" s="147"/>
      <c r="C111" s="288"/>
      <c r="D111" s="288"/>
      <c r="E111" s="300"/>
      <c r="F111" s="180"/>
      <c r="G111" s="144"/>
    </row>
    <row r="112" spans="1:8" ht="12.95" customHeight="1" x14ac:dyDescent="0.2">
      <c r="A112" s="287" t="s">
        <v>244</v>
      </c>
      <c r="B112" s="287"/>
      <c r="C112" s="287"/>
      <c r="D112" s="287"/>
      <c r="E112" s="287"/>
      <c r="F112" s="287"/>
      <c r="G112" s="287"/>
      <c r="H112" s="287"/>
    </row>
    <row r="113" spans="1:7" ht="45.75" customHeight="1" x14ac:dyDescent="0.2">
      <c r="A113" s="158" t="s">
        <v>79</v>
      </c>
      <c r="B113" s="158" t="s">
        <v>233</v>
      </c>
      <c r="C113" s="158" t="s">
        <v>243</v>
      </c>
      <c r="D113" s="158" t="s">
        <v>242</v>
      </c>
      <c r="E113" s="286" t="s">
        <v>241</v>
      </c>
      <c r="F113" s="158" t="s">
        <v>240</v>
      </c>
      <c r="G113" s="144"/>
    </row>
    <row r="114" spans="1:7" ht="15" customHeight="1" x14ac:dyDescent="0.2">
      <c r="A114" s="158">
        <v>1</v>
      </c>
      <c r="B114" s="158">
        <v>2</v>
      </c>
      <c r="C114" s="158">
        <v>3</v>
      </c>
      <c r="D114" s="158">
        <v>4</v>
      </c>
      <c r="E114" s="158" t="s">
        <v>239</v>
      </c>
      <c r="F114" s="158">
        <v>6</v>
      </c>
      <c r="G114" s="144"/>
    </row>
    <row r="115" spans="1:7" ht="12.95" customHeight="1" x14ac:dyDescent="0.2">
      <c r="A115" s="117">
        <v>1</v>
      </c>
      <c r="B115" s="155" t="s">
        <v>124</v>
      </c>
      <c r="C115" s="117">
        <v>9</v>
      </c>
      <c r="D115" s="117">
        <v>9</v>
      </c>
      <c r="E115" s="115">
        <f>C115-D115</f>
        <v>0</v>
      </c>
      <c r="F115" s="292">
        <f>E115/C115</f>
        <v>0</v>
      </c>
      <c r="G115" s="144"/>
    </row>
    <row r="116" spans="1:7" ht="12.95" customHeight="1" x14ac:dyDescent="0.2">
      <c r="A116" s="117">
        <v>2</v>
      </c>
      <c r="B116" s="155" t="s">
        <v>123</v>
      </c>
      <c r="C116" s="117">
        <v>23</v>
      </c>
      <c r="D116" s="117">
        <v>23</v>
      </c>
      <c r="E116" s="115">
        <f>C116-D116</f>
        <v>0</v>
      </c>
      <c r="F116" s="292">
        <f>E116/C116</f>
        <v>0</v>
      </c>
      <c r="G116" s="144"/>
    </row>
    <row r="117" spans="1:7" ht="12.95" customHeight="1" x14ac:dyDescent="0.2">
      <c r="A117" s="117">
        <v>3</v>
      </c>
      <c r="B117" s="155" t="s">
        <v>122</v>
      </c>
      <c r="C117" s="117">
        <v>6</v>
      </c>
      <c r="D117" s="117">
        <v>6</v>
      </c>
      <c r="E117" s="115">
        <f>C117-D117</f>
        <v>0</v>
      </c>
      <c r="F117" s="292">
        <f>E117/C117</f>
        <v>0</v>
      </c>
      <c r="G117" s="144"/>
    </row>
    <row r="118" spans="1:7" ht="12.95" customHeight="1" x14ac:dyDescent="0.2">
      <c r="A118" s="117">
        <v>4</v>
      </c>
      <c r="B118" s="155" t="s">
        <v>121</v>
      </c>
      <c r="C118" s="117">
        <v>55</v>
      </c>
      <c r="D118" s="117">
        <v>55</v>
      </c>
      <c r="E118" s="115">
        <f>C118-D118</f>
        <v>0</v>
      </c>
      <c r="F118" s="292">
        <f>E118/C118</f>
        <v>0</v>
      </c>
      <c r="G118" s="144"/>
    </row>
    <row r="119" spans="1:7" ht="12.95" customHeight="1" x14ac:dyDescent="0.2">
      <c r="A119" s="117">
        <v>5</v>
      </c>
      <c r="B119" s="155" t="s">
        <v>120</v>
      </c>
      <c r="C119" s="117">
        <v>9</v>
      </c>
      <c r="D119" s="117">
        <v>9</v>
      </c>
      <c r="E119" s="115">
        <f>C119-D119</f>
        <v>0</v>
      </c>
      <c r="F119" s="292">
        <f>E119/C119</f>
        <v>0</v>
      </c>
      <c r="G119" s="144"/>
    </row>
    <row r="120" spans="1:7" ht="12.95" customHeight="1" x14ac:dyDescent="0.2">
      <c r="A120" s="117">
        <v>6</v>
      </c>
      <c r="B120" s="155" t="s">
        <v>119</v>
      </c>
      <c r="C120" s="117">
        <v>6</v>
      </c>
      <c r="D120" s="117">
        <v>6</v>
      </c>
      <c r="E120" s="115">
        <f>C120-D120</f>
        <v>0</v>
      </c>
      <c r="F120" s="292">
        <f>E120/C120</f>
        <v>0</v>
      </c>
      <c r="G120" s="144"/>
    </row>
    <row r="121" spans="1:7" ht="12.95" customHeight="1" x14ac:dyDescent="0.2">
      <c r="A121" s="117">
        <v>7</v>
      </c>
      <c r="B121" s="155" t="s">
        <v>118</v>
      </c>
      <c r="C121" s="117">
        <v>15</v>
      </c>
      <c r="D121" s="117">
        <v>15</v>
      </c>
      <c r="E121" s="115">
        <f>C121-D121</f>
        <v>0</v>
      </c>
      <c r="F121" s="292">
        <f>E121/C121</f>
        <v>0</v>
      </c>
      <c r="G121" s="144"/>
    </row>
    <row r="122" spans="1:7" ht="12.95" customHeight="1" x14ac:dyDescent="0.2">
      <c r="A122" s="117">
        <v>8</v>
      </c>
      <c r="B122" s="155" t="s">
        <v>117</v>
      </c>
      <c r="C122" s="117">
        <v>68</v>
      </c>
      <c r="D122" s="117">
        <v>68</v>
      </c>
      <c r="E122" s="115">
        <f>C122-D122</f>
        <v>0</v>
      </c>
      <c r="F122" s="292">
        <f>E122/C122</f>
        <v>0</v>
      </c>
      <c r="G122" s="144"/>
    </row>
    <row r="123" spans="1:7" ht="12.95" customHeight="1" x14ac:dyDescent="0.2">
      <c r="A123" s="117">
        <v>9</v>
      </c>
      <c r="B123" s="155" t="s">
        <v>116</v>
      </c>
      <c r="C123" s="117">
        <v>4</v>
      </c>
      <c r="D123" s="117">
        <v>4</v>
      </c>
      <c r="E123" s="115">
        <f>C123-D123</f>
        <v>0</v>
      </c>
      <c r="F123" s="292">
        <f>E123/C123</f>
        <v>0</v>
      </c>
      <c r="G123" s="144"/>
    </row>
    <row r="124" spans="1:7" ht="12.95" customHeight="1" x14ac:dyDescent="0.2">
      <c r="A124" s="117">
        <v>10</v>
      </c>
      <c r="B124" s="155" t="s">
        <v>115</v>
      </c>
      <c r="C124" s="117">
        <v>14</v>
      </c>
      <c r="D124" s="117">
        <v>14</v>
      </c>
      <c r="E124" s="115">
        <f>C124-D124</f>
        <v>0</v>
      </c>
      <c r="F124" s="292">
        <f>E124/C124</f>
        <v>0</v>
      </c>
      <c r="G124" s="144"/>
    </row>
    <row r="125" spans="1:7" ht="12.95" customHeight="1" x14ac:dyDescent="0.2">
      <c r="A125" s="117">
        <v>11</v>
      </c>
      <c r="B125" s="155" t="s">
        <v>114</v>
      </c>
      <c r="C125" s="117">
        <v>13</v>
      </c>
      <c r="D125" s="117">
        <v>13</v>
      </c>
      <c r="E125" s="115">
        <f>C125-D125</f>
        <v>0</v>
      </c>
      <c r="F125" s="292">
        <f>E125/C125</f>
        <v>0</v>
      </c>
      <c r="G125" s="144"/>
    </row>
    <row r="126" spans="1:7" ht="12.95" customHeight="1" x14ac:dyDescent="0.2">
      <c r="A126" s="117">
        <v>12</v>
      </c>
      <c r="B126" s="155" t="s">
        <v>113</v>
      </c>
      <c r="C126" s="117">
        <v>62</v>
      </c>
      <c r="D126" s="117">
        <v>62</v>
      </c>
      <c r="E126" s="115">
        <f>C126-D126</f>
        <v>0</v>
      </c>
      <c r="F126" s="292">
        <f>E126/C126</f>
        <v>0</v>
      </c>
      <c r="G126" s="144"/>
    </row>
    <row r="127" spans="1:7" ht="12.95" customHeight="1" x14ac:dyDescent="0.2">
      <c r="A127" s="117">
        <v>13</v>
      </c>
      <c r="B127" s="155" t="s">
        <v>112</v>
      </c>
      <c r="C127" s="117">
        <v>7</v>
      </c>
      <c r="D127" s="117">
        <v>7</v>
      </c>
      <c r="E127" s="115">
        <f>C127-D127</f>
        <v>0</v>
      </c>
      <c r="F127" s="292">
        <f>E127/C127</f>
        <v>0</v>
      </c>
      <c r="G127" s="144"/>
    </row>
    <row r="128" spans="1:7" ht="12.95" customHeight="1" x14ac:dyDescent="0.2">
      <c r="A128" s="117">
        <v>14</v>
      </c>
      <c r="B128" s="155" t="s">
        <v>111</v>
      </c>
      <c r="C128" s="117">
        <v>24</v>
      </c>
      <c r="D128" s="117">
        <v>24</v>
      </c>
      <c r="E128" s="115">
        <f>C128-D128</f>
        <v>0</v>
      </c>
      <c r="F128" s="292">
        <f>E128/C128</f>
        <v>0</v>
      </c>
      <c r="G128" s="144"/>
    </row>
    <row r="129" spans="1:8" ht="12.95" customHeight="1" x14ac:dyDescent="0.2">
      <c r="A129" s="117">
        <v>15</v>
      </c>
      <c r="B129" s="155" t="s">
        <v>110</v>
      </c>
      <c r="C129" s="117">
        <v>8</v>
      </c>
      <c r="D129" s="117">
        <v>8</v>
      </c>
      <c r="E129" s="115">
        <f>C129-D129</f>
        <v>0</v>
      </c>
      <c r="F129" s="292">
        <f>E129/C129</f>
        <v>0</v>
      </c>
      <c r="G129" s="144"/>
    </row>
    <row r="130" spans="1:8" ht="12.95" customHeight="1" x14ac:dyDescent="0.2">
      <c r="A130" s="117">
        <v>16</v>
      </c>
      <c r="B130" s="155" t="s">
        <v>109</v>
      </c>
      <c r="C130" s="117">
        <v>0</v>
      </c>
      <c r="D130" s="117">
        <v>0</v>
      </c>
      <c r="E130" s="115">
        <f>C130-D130</f>
        <v>0</v>
      </c>
      <c r="F130" s="292" t="e">
        <f>E130/C130</f>
        <v>#DIV/0!</v>
      </c>
      <c r="G130" s="144"/>
    </row>
    <row r="131" spans="1:8" ht="12.95" customHeight="1" x14ac:dyDescent="0.2">
      <c r="A131" s="117">
        <v>17</v>
      </c>
      <c r="B131" s="155" t="s">
        <v>108</v>
      </c>
      <c r="C131" s="117">
        <v>43</v>
      </c>
      <c r="D131" s="117">
        <v>43</v>
      </c>
      <c r="E131" s="115">
        <f>C131-D131</f>
        <v>0</v>
      </c>
      <c r="F131" s="292">
        <f>E131/C131</f>
        <v>0</v>
      </c>
      <c r="G131" s="144"/>
    </row>
    <row r="132" spans="1:8" ht="12.95" customHeight="1" x14ac:dyDescent="0.2">
      <c r="A132" s="117">
        <v>18</v>
      </c>
      <c r="B132" s="155" t="s">
        <v>107</v>
      </c>
      <c r="C132" s="117">
        <v>3</v>
      </c>
      <c r="D132" s="117">
        <v>3</v>
      </c>
      <c r="E132" s="115">
        <f>C132-D132</f>
        <v>0</v>
      </c>
      <c r="F132" s="292">
        <f>E132/C132</f>
        <v>0</v>
      </c>
      <c r="G132" s="144"/>
    </row>
    <row r="133" spans="1:8" ht="12.95" customHeight="1" x14ac:dyDescent="0.2">
      <c r="A133" s="117">
        <v>19</v>
      </c>
      <c r="B133" s="155" t="s">
        <v>106</v>
      </c>
      <c r="C133" s="115">
        <v>3</v>
      </c>
      <c r="D133" s="115">
        <v>3</v>
      </c>
      <c r="E133" s="115">
        <f>C133-D133</f>
        <v>0</v>
      </c>
      <c r="F133" s="281">
        <f>E133/C133</f>
        <v>0</v>
      </c>
      <c r="G133" s="144"/>
    </row>
    <row r="134" spans="1:8" ht="12.95" customHeight="1" x14ac:dyDescent="0.2">
      <c r="A134" s="117">
        <v>20</v>
      </c>
      <c r="B134" s="155" t="s">
        <v>105</v>
      </c>
      <c r="C134" s="115">
        <v>87</v>
      </c>
      <c r="D134" s="115">
        <v>87</v>
      </c>
      <c r="E134" s="115">
        <f>C134-D134</f>
        <v>0</v>
      </c>
      <c r="F134" s="281">
        <f>E134/C134</f>
        <v>0</v>
      </c>
      <c r="G134" s="144"/>
      <c r="H134" s="1" t="s">
        <v>45</v>
      </c>
    </row>
    <row r="135" spans="1:8" ht="12.95" customHeight="1" x14ac:dyDescent="0.2">
      <c r="A135" s="117">
        <v>21</v>
      </c>
      <c r="B135" s="155" t="s">
        <v>104</v>
      </c>
      <c r="C135" s="115">
        <v>13</v>
      </c>
      <c r="D135" s="115">
        <v>13</v>
      </c>
      <c r="E135" s="115">
        <f>C135-D135</f>
        <v>0</v>
      </c>
      <c r="F135" s="292">
        <f>E135/C135</f>
        <v>0</v>
      </c>
      <c r="G135" s="144"/>
      <c r="H135" s="1" t="s">
        <v>45</v>
      </c>
    </row>
    <row r="136" spans="1:8" ht="12.95" customHeight="1" x14ac:dyDescent="0.2">
      <c r="A136" s="117">
        <v>22</v>
      </c>
      <c r="B136" s="155" t="s">
        <v>103</v>
      </c>
      <c r="C136" s="115">
        <v>24</v>
      </c>
      <c r="D136" s="115">
        <v>24</v>
      </c>
      <c r="E136" s="115">
        <f>C136-D136</f>
        <v>0</v>
      </c>
      <c r="F136" s="281">
        <f>E136/C136</f>
        <v>0</v>
      </c>
      <c r="G136" s="144"/>
    </row>
    <row r="137" spans="1:8" ht="12.95" customHeight="1" x14ac:dyDescent="0.2">
      <c r="A137" s="117">
        <v>23</v>
      </c>
      <c r="B137" s="155" t="s">
        <v>102</v>
      </c>
      <c r="C137" s="115">
        <v>18</v>
      </c>
      <c r="D137" s="115">
        <v>18</v>
      </c>
      <c r="E137" s="115">
        <f>C137-D137</f>
        <v>0</v>
      </c>
      <c r="F137" s="281">
        <f>E137/C137</f>
        <v>0</v>
      </c>
      <c r="G137" s="144"/>
    </row>
    <row r="138" spans="1:8" ht="12.95" customHeight="1" x14ac:dyDescent="0.2">
      <c r="A138" s="117">
        <v>24</v>
      </c>
      <c r="B138" s="155" t="s">
        <v>101</v>
      </c>
      <c r="C138" s="115">
        <v>4</v>
      </c>
      <c r="D138" s="115">
        <v>4</v>
      </c>
      <c r="E138" s="115">
        <f>C138-D138</f>
        <v>0</v>
      </c>
      <c r="F138" s="292">
        <f>E138/C138</f>
        <v>0</v>
      </c>
      <c r="G138" s="144"/>
    </row>
    <row r="139" spans="1:8" ht="12.95" customHeight="1" x14ac:dyDescent="0.2">
      <c r="A139" s="117">
        <v>25</v>
      </c>
      <c r="B139" s="155" t="s">
        <v>100</v>
      </c>
      <c r="C139" s="115">
        <v>198</v>
      </c>
      <c r="D139" s="115">
        <v>198</v>
      </c>
      <c r="E139" s="115">
        <f>C139-D139</f>
        <v>0</v>
      </c>
      <c r="F139" s="281">
        <f>E139/C139</f>
        <v>0</v>
      </c>
      <c r="G139" s="144"/>
    </row>
    <row r="140" spans="1:8" ht="12.95" customHeight="1" x14ac:dyDescent="0.2">
      <c r="A140" s="117">
        <v>26</v>
      </c>
      <c r="B140" s="155" t="s">
        <v>99</v>
      </c>
      <c r="C140" s="115">
        <v>6</v>
      </c>
      <c r="D140" s="115">
        <v>6</v>
      </c>
      <c r="E140" s="115">
        <f>C140-D140</f>
        <v>0</v>
      </c>
      <c r="F140" s="281">
        <f>E140/C140</f>
        <v>0</v>
      </c>
      <c r="G140" s="144"/>
    </row>
    <row r="141" spans="1:8" ht="12.95" customHeight="1" x14ac:dyDescent="0.2">
      <c r="A141" s="117">
        <v>27</v>
      </c>
      <c r="B141" s="155" t="s">
        <v>98</v>
      </c>
      <c r="C141" s="115">
        <v>77</v>
      </c>
      <c r="D141" s="115">
        <v>77</v>
      </c>
      <c r="E141" s="115">
        <f>C141-D141</f>
        <v>0</v>
      </c>
      <c r="F141" s="292">
        <f>E141/C141</f>
        <v>0</v>
      </c>
      <c r="G141" s="144"/>
    </row>
    <row r="142" spans="1:8" ht="12.95" customHeight="1" x14ac:dyDescent="0.2">
      <c r="A142" s="117">
        <v>28</v>
      </c>
      <c r="B142" s="155" t="s">
        <v>97</v>
      </c>
      <c r="C142" s="115">
        <v>9</v>
      </c>
      <c r="D142" s="115">
        <v>9</v>
      </c>
      <c r="E142" s="115">
        <f>C142-D142</f>
        <v>0</v>
      </c>
      <c r="F142" s="281">
        <f>E142/C142</f>
        <v>0</v>
      </c>
      <c r="G142" s="144"/>
    </row>
    <row r="143" spans="1:8" ht="12.95" customHeight="1" x14ac:dyDescent="0.2">
      <c r="A143" s="117">
        <v>29</v>
      </c>
      <c r="B143" s="155" t="s">
        <v>96</v>
      </c>
      <c r="C143" s="115">
        <v>8</v>
      </c>
      <c r="D143" s="115">
        <v>8</v>
      </c>
      <c r="E143" s="115">
        <f>C143-D143</f>
        <v>0</v>
      </c>
      <c r="F143" s="281">
        <f>E143/C143</f>
        <v>0</v>
      </c>
      <c r="G143" s="144"/>
    </row>
    <row r="144" spans="1:8" ht="12.95" customHeight="1" x14ac:dyDescent="0.2">
      <c r="A144" s="117">
        <v>30</v>
      </c>
      <c r="B144" s="155" t="s">
        <v>95</v>
      </c>
      <c r="C144" s="115">
        <v>13</v>
      </c>
      <c r="D144" s="115">
        <v>13</v>
      </c>
      <c r="E144" s="115">
        <f>C144-D144</f>
        <v>0</v>
      </c>
      <c r="F144" s="292">
        <f>E144/C144</f>
        <v>0</v>
      </c>
      <c r="G144" s="144"/>
    </row>
    <row r="145" spans="1:8" ht="12.95" customHeight="1" x14ac:dyDescent="0.2">
      <c r="A145" s="117">
        <v>31</v>
      </c>
      <c r="B145" s="155" t="s">
        <v>94</v>
      </c>
      <c r="C145" s="115">
        <v>1</v>
      </c>
      <c r="D145" s="115">
        <v>1</v>
      </c>
      <c r="E145" s="115">
        <f>C145-D145</f>
        <v>0</v>
      </c>
      <c r="F145" s="281">
        <f>E145/C145</f>
        <v>0</v>
      </c>
      <c r="G145" s="144"/>
    </row>
    <row r="146" spans="1:8" ht="12.95" customHeight="1" x14ac:dyDescent="0.2">
      <c r="A146" s="117">
        <v>32</v>
      </c>
      <c r="B146" s="155" t="s">
        <v>93</v>
      </c>
      <c r="C146" s="115">
        <v>152</v>
      </c>
      <c r="D146" s="115">
        <v>152</v>
      </c>
      <c r="E146" s="115">
        <f>C146-D146</f>
        <v>0</v>
      </c>
      <c r="F146" s="281">
        <f>E146/C146</f>
        <v>0</v>
      </c>
      <c r="G146" s="144"/>
    </row>
    <row r="147" spans="1:8" ht="12.95" customHeight="1" x14ac:dyDescent="0.2">
      <c r="A147" s="117">
        <v>33</v>
      </c>
      <c r="B147" s="155" t="s">
        <v>92</v>
      </c>
      <c r="C147" s="115">
        <v>8</v>
      </c>
      <c r="D147" s="115">
        <v>8</v>
      </c>
      <c r="E147" s="115">
        <f>C147-D147</f>
        <v>0</v>
      </c>
      <c r="F147" s="281">
        <f>E147/C147</f>
        <v>0</v>
      </c>
      <c r="G147" s="144"/>
    </row>
    <row r="148" spans="1:8" ht="17.25" customHeight="1" x14ac:dyDescent="0.25">
      <c r="A148" s="152"/>
      <c r="B148" s="151" t="s">
        <v>91</v>
      </c>
      <c r="C148" s="302">
        <f>SUM(C115:C147)</f>
        <v>990</v>
      </c>
      <c r="D148" s="302">
        <f>SUM(D115:D147)</f>
        <v>990</v>
      </c>
      <c r="E148" s="301">
        <f>C148-D148</f>
        <v>0</v>
      </c>
      <c r="F148" s="253">
        <f>E148/C148</f>
        <v>0</v>
      </c>
      <c r="G148" s="144"/>
    </row>
    <row r="149" spans="1:8" ht="12.95" customHeight="1" x14ac:dyDescent="0.2">
      <c r="A149" s="148"/>
      <c r="B149" s="147"/>
      <c r="C149" s="288"/>
      <c r="D149" s="288"/>
      <c r="E149" s="300"/>
      <c r="F149" s="180"/>
      <c r="G149" s="144"/>
    </row>
    <row r="150" spans="1:8" ht="12.95" customHeight="1" x14ac:dyDescent="0.2">
      <c r="A150" s="148"/>
      <c r="B150" s="147"/>
      <c r="C150" s="288"/>
      <c r="D150" s="288"/>
      <c r="E150" s="300"/>
      <c r="F150" s="180"/>
      <c r="G150" s="144"/>
    </row>
    <row r="151" spans="1:8" ht="12.95" customHeight="1" x14ac:dyDescent="0.2">
      <c r="A151" s="299" t="s">
        <v>238</v>
      </c>
      <c r="B151" s="299"/>
      <c r="C151" s="299"/>
      <c r="D151" s="299"/>
      <c r="E151" s="299"/>
      <c r="F151" s="299"/>
      <c r="G151" s="299"/>
    </row>
    <row r="152" spans="1:8" ht="64.5" customHeight="1" x14ac:dyDescent="0.2">
      <c r="A152" s="158" t="s">
        <v>79</v>
      </c>
      <c r="B152" s="158" t="s">
        <v>233</v>
      </c>
      <c r="C152" s="158" t="s">
        <v>236</v>
      </c>
      <c r="D152" s="298" t="s">
        <v>231</v>
      </c>
      <c r="E152" s="286" t="s">
        <v>62</v>
      </c>
      <c r="F152" s="158" t="s">
        <v>75</v>
      </c>
      <c r="G152" s="144"/>
    </row>
    <row r="153" spans="1:8" ht="12.95" customHeight="1" x14ac:dyDescent="0.2">
      <c r="A153" s="158">
        <v>1</v>
      </c>
      <c r="B153" s="158">
        <v>2</v>
      </c>
      <c r="C153" s="158">
        <v>3</v>
      </c>
      <c r="D153" s="158">
        <v>4</v>
      </c>
      <c r="E153" s="158" t="s">
        <v>230</v>
      </c>
      <c r="F153" s="158">
        <v>6</v>
      </c>
      <c r="G153" s="144"/>
    </row>
    <row r="154" spans="1:8" ht="12.95" customHeight="1" x14ac:dyDescent="0.2">
      <c r="A154" s="115">
        <v>1</v>
      </c>
      <c r="B154" s="155" t="s">
        <v>124</v>
      </c>
      <c r="C154" s="115">
        <v>137581</v>
      </c>
      <c r="D154" s="285">
        <v>103721</v>
      </c>
      <c r="E154" s="285">
        <f>D154-C154</f>
        <v>-33860</v>
      </c>
      <c r="F154" s="281">
        <f>E154/C154</f>
        <v>-0.24610956454743024</v>
      </c>
      <c r="G154" s="297"/>
      <c r="H154" s="106"/>
    </row>
    <row r="155" spans="1:8" ht="12.95" customHeight="1" x14ac:dyDescent="0.2">
      <c r="A155" s="115">
        <v>2</v>
      </c>
      <c r="B155" s="155" t="s">
        <v>123</v>
      </c>
      <c r="C155" s="115">
        <v>188278</v>
      </c>
      <c r="D155" s="285">
        <v>140762</v>
      </c>
      <c r="E155" s="285">
        <f>D155-C155</f>
        <v>-47516</v>
      </c>
      <c r="F155" s="281">
        <f>E155/C155</f>
        <v>-0.25237149321747626</v>
      </c>
      <c r="G155" s="297"/>
      <c r="H155" s="106"/>
    </row>
    <row r="156" spans="1:8" ht="12.95" customHeight="1" x14ac:dyDescent="0.2">
      <c r="A156" s="115">
        <v>3</v>
      </c>
      <c r="B156" s="155" t="s">
        <v>122</v>
      </c>
      <c r="C156" s="115">
        <v>182321</v>
      </c>
      <c r="D156" s="285">
        <v>134401</v>
      </c>
      <c r="E156" s="285">
        <f>D156-C156</f>
        <v>-47920</v>
      </c>
      <c r="F156" s="281">
        <f>E156/C156</f>
        <v>-0.26283313496525357</v>
      </c>
      <c r="G156" s="297"/>
      <c r="H156" s="106"/>
    </row>
    <row r="157" spans="1:8" ht="12.95" customHeight="1" x14ac:dyDescent="0.2">
      <c r="A157" s="115">
        <v>4</v>
      </c>
      <c r="B157" s="155" t="s">
        <v>121</v>
      </c>
      <c r="C157" s="115">
        <v>80642</v>
      </c>
      <c r="D157" s="285">
        <v>56450</v>
      </c>
      <c r="E157" s="285">
        <f>D157-C157</f>
        <v>-24192</v>
      </c>
      <c r="F157" s="281">
        <f>E157/C157</f>
        <v>-0.29999255970834054</v>
      </c>
      <c r="G157" s="297"/>
      <c r="H157" s="106"/>
    </row>
    <row r="158" spans="1:8" ht="12.95" customHeight="1" x14ac:dyDescent="0.2">
      <c r="A158" s="115">
        <v>5</v>
      </c>
      <c r="B158" s="155" t="s">
        <v>120</v>
      </c>
      <c r="C158" s="115">
        <v>263021</v>
      </c>
      <c r="D158" s="285">
        <v>200145</v>
      </c>
      <c r="E158" s="285">
        <f>D158-C158</f>
        <v>-62876</v>
      </c>
      <c r="F158" s="281">
        <f>E158/C158</f>
        <v>-0.23905315545146585</v>
      </c>
      <c r="G158" s="297"/>
      <c r="H158" s="106"/>
    </row>
    <row r="159" spans="1:8" ht="12.95" customHeight="1" x14ac:dyDescent="0.2">
      <c r="A159" s="115">
        <v>6</v>
      </c>
      <c r="B159" s="155" t="s">
        <v>119</v>
      </c>
      <c r="C159" s="115">
        <v>130347</v>
      </c>
      <c r="D159" s="285">
        <v>96485</v>
      </c>
      <c r="E159" s="285">
        <f>D159-C159</f>
        <v>-33862</v>
      </c>
      <c r="F159" s="281">
        <f>E159/C159</f>
        <v>-0.25978350096281466</v>
      </c>
      <c r="G159" s="297"/>
      <c r="H159" s="106"/>
    </row>
    <row r="160" spans="1:8" ht="12.95" customHeight="1" x14ac:dyDescent="0.2">
      <c r="A160" s="115">
        <v>7</v>
      </c>
      <c r="B160" s="155" t="s">
        <v>118</v>
      </c>
      <c r="C160" s="115">
        <v>167558</v>
      </c>
      <c r="D160" s="285">
        <v>124546</v>
      </c>
      <c r="E160" s="285">
        <f>D160-C160</f>
        <v>-43012</v>
      </c>
      <c r="F160" s="281">
        <f>E160/C160</f>
        <v>-0.25669917282373866</v>
      </c>
      <c r="G160" s="297"/>
      <c r="H160" s="106"/>
    </row>
    <row r="161" spans="1:8" ht="12.95" customHeight="1" x14ac:dyDescent="0.2">
      <c r="A161" s="115">
        <v>8</v>
      </c>
      <c r="B161" s="155" t="s">
        <v>117</v>
      </c>
      <c r="C161" s="115">
        <v>129820</v>
      </c>
      <c r="D161" s="285">
        <v>92858</v>
      </c>
      <c r="E161" s="285">
        <f>D161-C161</f>
        <v>-36962</v>
      </c>
      <c r="F161" s="281">
        <f>E161/C161</f>
        <v>-0.28471730087813896</v>
      </c>
      <c r="G161" s="297"/>
      <c r="H161" s="106"/>
    </row>
    <row r="162" spans="1:8" ht="12.95" customHeight="1" x14ac:dyDescent="0.2">
      <c r="A162" s="115">
        <v>9</v>
      </c>
      <c r="B162" s="155" t="s">
        <v>116</v>
      </c>
      <c r="C162" s="115">
        <v>69214</v>
      </c>
      <c r="D162" s="285">
        <v>49925</v>
      </c>
      <c r="E162" s="285">
        <f>D162-C162</f>
        <v>-19289</v>
      </c>
      <c r="F162" s="281">
        <f>E162/C162</f>
        <v>-0.27868639292628661</v>
      </c>
      <c r="G162" s="297"/>
      <c r="H162" s="106"/>
    </row>
    <row r="163" spans="1:8" ht="12.95" customHeight="1" x14ac:dyDescent="0.2">
      <c r="A163" s="115">
        <v>10</v>
      </c>
      <c r="B163" s="155" t="s">
        <v>115</v>
      </c>
      <c r="C163" s="115">
        <v>98698</v>
      </c>
      <c r="D163" s="285">
        <v>75431</v>
      </c>
      <c r="E163" s="285">
        <f>D163-C163</f>
        <v>-23267</v>
      </c>
      <c r="F163" s="281">
        <f>E163/C163</f>
        <v>-0.23573932602484346</v>
      </c>
      <c r="G163" s="297"/>
      <c r="H163" s="106"/>
    </row>
    <row r="164" spans="1:8" ht="12.95" customHeight="1" x14ac:dyDescent="0.2">
      <c r="A164" s="115">
        <v>11</v>
      </c>
      <c r="B164" s="155" t="s">
        <v>114</v>
      </c>
      <c r="C164" s="115">
        <v>106800</v>
      </c>
      <c r="D164" s="285">
        <v>76641</v>
      </c>
      <c r="E164" s="285">
        <f>D164-C164</f>
        <v>-30159</v>
      </c>
      <c r="F164" s="281">
        <f>E164/C164</f>
        <v>-0.2823876404494382</v>
      </c>
      <c r="G164" s="297"/>
      <c r="H164" s="106"/>
    </row>
    <row r="165" spans="1:8" ht="12.95" customHeight="1" x14ac:dyDescent="0.2">
      <c r="A165" s="115">
        <v>12</v>
      </c>
      <c r="B165" s="155" t="s">
        <v>113</v>
      </c>
      <c r="C165" s="115">
        <v>82800</v>
      </c>
      <c r="D165" s="285">
        <v>61044</v>
      </c>
      <c r="E165" s="285">
        <f>D165-C165</f>
        <v>-21756</v>
      </c>
      <c r="F165" s="281">
        <f>E165/C165</f>
        <v>-0.26275362318840578</v>
      </c>
      <c r="G165" s="297"/>
      <c r="H165" s="106"/>
    </row>
    <row r="166" spans="1:8" ht="12.95" customHeight="1" x14ac:dyDescent="0.2">
      <c r="A166" s="115">
        <v>13</v>
      </c>
      <c r="B166" s="155" t="s">
        <v>112</v>
      </c>
      <c r="C166" s="115">
        <v>103276</v>
      </c>
      <c r="D166" s="285">
        <v>70241</v>
      </c>
      <c r="E166" s="285">
        <f>D166-C166</f>
        <v>-33035</v>
      </c>
      <c r="F166" s="281">
        <f>E166/C166</f>
        <v>-0.31987102521398969</v>
      </c>
      <c r="G166" s="297"/>
      <c r="H166" s="106"/>
    </row>
    <row r="167" spans="1:8" ht="12.95" customHeight="1" x14ac:dyDescent="0.2">
      <c r="A167" s="115">
        <v>14</v>
      </c>
      <c r="B167" s="155" t="s">
        <v>111</v>
      </c>
      <c r="C167" s="115">
        <v>136229</v>
      </c>
      <c r="D167" s="285">
        <v>98904</v>
      </c>
      <c r="E167" s="285">
        <f>D167-C167</f>
        <v>-37325</v>
      </c>
      <c r="F167" s="281">
        <f>E167/C167</f>
        <v>-0.27398718334569</v>
      </c>
      <c r="G167" s="297"/>
      <c r="H167" s="106"/>
    </row>
    <row r="168" spans="1:8" ht="12.95" customHeight="1" x14ac:dyDescent="0.2">
      <c r="A168" s="115">
        <v>15</v>
      </c>
      <c r="B168" s="155" t="s">
        <v>110</v>
      </c>
      <c r="C168" s="115">
        <v>88643</v>
      </c>
      <c r="D168" s="285">
        <v>63725</v>
      </c>
      <c r="E168" s="285">
        <f>D168-C168</f>
        <v>-24918</v>
      </c>
      <c r="F168" s="281">
        <f>E168/C168</f>
        <v>-0.28110510700224495</v>
      </c>
      <c r="G168" s="297"/>
      <c r="H168" s="106"/>
    </row>
    <row r="169" spans="1:8" ht="12.95" customHeight="1" x14ac:dyDescent="0.2">
      <c r="A169" s="115">
        <v>16</v>
      </c>
      <c r="B169" s="155" t="s">
        <v>109</v>
      </c>
      <c r="C169" s="115">
        <v>75331</v>
      </c>
      <c r="D169" s="285">
        <v>58005</v>
      </c>
      <c r="E169" s="285">
        <f>D169-C169</f>
        <v>-17326</v>
      </c>
      <c r="F169" s="281">
        <f>E169/C169</f>
        <v>-0.22999827428283176</v>
      </c>
      <c r="G169" s="297"/>
      <c r="H169" s="106"/>
    </row>
    <row r="170" spans="1:8" ht="12.95" customHeight="1" x14ac:dyDescent="0.2">
      <c r="A170" s="115">
        <v>17</v>
      </c>
      <c r="B170" s="155" t="s">
        <v>108</v>
      </c>
      <c r="C170" s="115">
        <v>201161</v>
      </c>
      <c r="D170" s="285">
        <v>151207</v>
      </c>
      <c r="E170" s="285">
        <f>D170-C170</f>
        <v>-49954</v>
      </c>
      <c r="F170" s="281">
        <f>E170/C170</f>
        <v>-0.24832845332842848</v>
      </c>
      <c r="G170" s="297"/>
      <c r="H170" s="106"/>
    </row>
    <row r="171" spans="1:8" ht="12.95" customHeight="1" x14ac:dyDescent="0.2">
      <c r="A171" s="115">
        <v>18</v>
      </c>
      <c r="B171" s="155" t="s">
        <v>107</v>
      </c>
      <c r="C171" s="115">
        <v>67490</v>
      </c>
      <c r="D171" s="285">
        <v>49943</v>
      </c>
      <c r="E171" s="285">
        <f>D171-C171</f>
        <v>-17547</v>
      </c>
      <c r="F171" s="281">
        <f>E171/C171</f>
        <v>-0.25999407319602902</v>
      </c>
      <c r="G171" s="297"/>
      <c r="H171" s="106"/>
    </row>
    <row r="172" spans="1:8" ht="12.95" customHeight="1" x14ac:dyDescent="0.2">
      <c r="A172" s="115">
        <v>19</v>
      </c>
      <c r="B172" s="155" t="s">
        <v>106</v>
      </c>
      <c r="C172" s="115">
        <v>136038</v>
      </c>
      <c r="D172" s="285">
        <v>98825</v>
      </c>
      <c r="E172" s="285">
        <f>D172-C172</f>
        <v>-37213</v>
      </c>
      <c r="F172" s="281">
        <f>E172/C172</f>
        <v>-0.27354856731207455</v>
      </c>
      <c r="G172" s="297"/>
      <c r="H172" s="106"/>
    </row>
    <row r="173" spans="1:8" s="177" customFormat="1" ht="12.95" customHeight="1" x14ac:dyDescent="0.2">
      <c r="A173" s="115">
        <v>20</v>
      </c>
      <c r="B173" s="155" t="s">
        <v>105</v>
      </c>
      <c r="C173" s="115">
        <v>102067</v>
      </c>
      <c r="D173" s="285">
        <v>75947</v>
      </c>
      <c r="E173" s="285">
        <f>D173-C173</f>
        <v>-26120</v>
      </c>
      <c r="F173" s="281">
        <f>E173/C173</f>
        <v>-0.25591033340844738</v>
      </c>
      <c r="G173" s="297"/>
      <c r="H173" s="106"/>
    </row>
    <row r="174" spans="1:8" ht="12.95" customHeight="1" x14ac:dyDescent="0.2">
      <c r="A174" s="115">
        <v>21</v>
      </c>
      <c r="B174" s="155" t="s">
        <v>104</v>
      </c>
      <c r="C174" s="115">
        <v>65213</v>
      </c>
      <c r="D174" s="285">
        <v>45226</v>
      </c>
      <c r="E174" s="285">
        <f>D174-C174</f>
        <v>-19987</v>
      </c>
      <c r="F174" s="281">
        <f>E174/C174</f>
        <v>-0.3064879701899928</v>
      </c>
      <c r="G174" s="297"/>
      <c r="H174" s="106"/>
    </row>
    <row r="175" spans="1:8" ht="12.95" customHeight="1" x14ac:dyDescent="0.2">
      <c r="A175" s="115">
        <v>22</v>
      </c>
      <c r="B175" s="155" t="s">
        <v>103</v>
      </c>
      <c r="C175" s="115">
        <v>201716</v>
      </c>
      <c r="D175" s="285">
        <v>150396</v>
      </c>
      <c r="E175" s="285">
        <f>D175-C175</f>
        <v>-51320</v>
      </c>
      <c r="F175" s="281">
        <f>E175/C175</f>
        <v>-0.25441710127109401</v>
      </c>
      <c r="G175" s="297"/>
      <c r="H175" s="106"/>
    </row>
    <row r="176" spans="1:8" ht="12.95" customHeight="1" x14ac:dyDescent="0.2">
      <c r="A176" s="115">
        <v>23</v>
      </c>
      <c r="B176" s="155" t="s">
        <v>102</v>
      </c>
      <c r="C176" s="115">
        <v>86983</v>
      </c>
      <c r="D176" s="285">
        <v>64479</v>
      </c>
      <c r="E176" s="285">
        <f>D176-C176</f>
        <v>-22504</v>
      </c>
      <c r="F176" s="281">
        <f>E176/C176</f>
        <v>-0.25871722060632535</v>
      </c>
      <c r="G176" s="297"/>
      <c r="H176" s="106"/>
    </row>
    <row r="177" spans="1:8" ht="12.95" customHeight="1" x14ac:dyDescent="0.2">
      <c r="A177" s="115">
        <v>24</v>
      </c>
      <c r="B177" s="155" t="s">
        <v>101</v>
      </c>
      <c r="C177" s="115">
        <v>63656</v>
      </c>
      <c r="D177" s="285">
        <v>41183</v>
      </c>
      <c r="E177" s="285">
        <f>D177-C177</f>
        <v>-22473</v>
      </c>
      <c r="F177" s="281">
        <f>E177/C177</f>
        <v>-0.35303820535377656</v>
      </c>
      <c r="G177" s="297"/>
      <c r="H177" s="106"/>
    </row>
    <row r="178" spans="1:8" ht="12.95" customHeight="1" x14ac:dyDescent="0.2">
      <c r="A178" s="115">
        <v>25</v>
      </c>
      <c r="B178" s="155" t="s">
        <v>100</v>
      </c>
      <c r="C178" s="115">
        <v>156810</v>
      </c>
      <c r="D178" s="285">
        <v>110644</v>
      </c>
      <c r="E178" s="285">
        <f>D178-C178</f>
        <v>-46166</v>
      </c>
      <c r="F178" s="281">
        <f>E178/C178</f>
        <v>-0.29440724443594157</v>
      </c>
      <c r="G178" s="297"/>
      <c r="H178" s="106"/>
    </row>
    <row r="179" spans="1:8" ht="12.95" customHeight="1" x14ac:dyDescent="0.2">
      <c r="A179" s="115">
        <v>26</v>
      </c>
      <c r="B179" s="155" t="s">
        <v>99</v>
      </c>
      <c r="C179" s="115">
        <v>117547</v>
      </c>
      <c r="D179" s="285">
        <v>82067</v>
      </c>
      <c r="E179" s="285">
        <f>D179-C179</f>
        <v>-35480</v>
      </c>
      <c r="F179" s="281">
        <f>E179/C179</f>
        <v>-0.3018367121236612</v>
      </c>
      <c r="G179" s="297"/>
      <c r="H179" s="106"/>
    </row>
    <row r="180" spans="1:8" ht="12.95" customHeight="1" x14ac:dyDescent="0.2">
      <c r="A180" s="115">
        <v>27</v>
      </c>
      <c r="B180" s="155" t="s">
        <v>98</v>
      </c>
      <c r="C180" s="115">
        <v>79650</v>
      </c>
      <c r="D180" s="285">
        <v>55742</v>
      </c>
      <c r="E180" s="285">
        <f>D180-C180</f>
        <v>-23908</v>
      </c>
      <c r="F180" s="281">
        <f>E180/C180</f>
        <v>-0.30016321406151913</v>
      </c>
      <c r="G180" s="297"/>
      <c r="H180" s="106"/>
    </row>
    <row r="181" spans="1:8" ht="12.95" customHeight="1" x14ac:dyDescent="0.2">
      <c r="A181" s="115">
        <v>28</v>
      </c>
      <c r="B181" s="155" t="s">
        <v>97</v>
      </c>
      <c r="C181" s="115">
        <v>90018</v>
      </c>
      <c r="D181" s="285">
        <v>62951</v>
      </c>
      <c r="E181" s="285">
        <f>D181-C181</f>
        <v>-27067</v>
      </c>
      <c r="F181" s="281">
        <f>E181/C181</f>
        <v>-0.30068430758292786</v>
      </c>
      <c r="G181" s="297"/>
      <c r="H181" s="106"/>
    </row>
    <row r="182" spans="1:8" ht="12.95" customHeight="1" x14ac:dyDescent="0.2">
      <c r="A182" s="115">
        <v>29</v>
      </c>
      <c r="B182" s="155" t="s">
        <v>96</v>
      </c>
      <c r="C182" s="115">
        <v>75092</v>
      </c>
      <c r="D182" s="285">
        <v>54169</v>
      </c>
      <c r="E182" s="285">
        <f>D182-C182</f>
        <v>-20923</v>
      </c>
      <c r="F182" s="281">
        <f>E182/C182</f>
        <v>-0.27863154530442658</v>
      </c>
      <c r="G182" s="297"/>
      <c r="H182" s="106"/>
    </row>
    <row r="183" spans="1:8" ht="12.95" customHeight="1" x14ac:dyDescent="0.2">
      <c r="A183" s="115">
        <v>30</v>
      </c>
      <c r="B183" s="155" t="s">
        <v>95</v>
      </c>
      <c r="C183" s="115">
        <v>100321</v>
      </c>
      <c r="D183" s="285">
        <v>75510</v>
      </c>
      <c r="E183" s="285">
        <f>D183-C183</f>
        <v>-24811</v>
      </c>
      <c r="F183" s="281">
        <f>E183/C183</f>
        <v>-0.24731611526998334</v>
      </c>
      <c r="G183" s="297"/>
      <c r="H183" s="106"/>
    </row>
    <row r="184" spans="1:8" ht="12.95" customHeight="1" x14ac:dyDescent="0.2">
      <c r="A184" s="115">
        <v>31</v>
      </c>
      <c r="B184" s="155" t="s">
        <v>94</v>
      </c>
      <c r="C184" s="115">
        <v>75342</v>
      </c>
      <c r="D184" s="285">
        <v>48657</v>
      </c>
      <c r="E184" s="285">
        <f>D184-C184</f>
        <v>-26685</v>
      </c>
      <c r="F184" s="281">
        <f>E184/C184</f>
        <v>-0.35418491677948555</v>
      </c>
      <c r="G184" s="297"/>
      <c r="H184" s="106"/>
    </row>
    <row r="185" spans="1:8" ht="12.95" customHeight="1" x14ac:dyDescent="0.2">
      <c r="A185" s="115">
        <v>32</v>
      </c>
      <c r="B185" s="155" t="s">
        <v>93</v>
      </c>
      <c r="C185" s="115">
        <v>74853</v>
      </c>
      <c r="D185" s="285">
        <v>49262</v>
      </c>
      <c r="E185" s="285">
        <f>D185-C185</f>
        <v>-25591</v>
      </c>
      <c r="F185" s="281">
        <f>E185/C185</f>
        <v>-0.34188342484603157</v>
      </c>
      <c r="G185" s="297"/>
      <c r="H185" s="106" t="s">
        <v>45</v>
      </c>
    </row>
    <row r="186" spans="1:8" ht="12.95" customHeight="1" x14ac:dyDescent="0.2">
      <c r="A186" s="115">
        <v>33</v>
      </c>
      <c r="B186" s="155" t="s">
        <v>92</v>
      </c>
      <c r="C186" s="115">
        <v>265796</v>
      </c>
      <c r="D186" s="285">
        <v>186954</v>
      </c>
      <c r="E186" s="285">
        <f>D186-C186</f>
        <v>-78842</v>
      </c>
      <c r="F186" s="281">
        <f>E186/C186</f>
        <v>-0.29662598383722855</v>
      </c>
      <c r="G186" s="297"/>
      <c r="H186" s="106"/>
    </row>
    <row r="187" spans="1:8" ht="12.95" customHeight="1" x14ac:dyDescent="0.2">
      <c r="A187" s="152"/>
      <c r="B187" s="151" t="s">
        <v>91</v>
      </c>
      <c r="C187" s="158">
        <f>SUM(C154:C186)</f>
        <v>4000312</v>
      </c>
      <c r="D187" s="284">
        <f>SUM(D154:D186)</f>
        <v>2906446</v>
      </c>
      <c r="E187" s="284">
        <f>D187-C187</f>
        <v>-1093866</v>
      </c>
      <c r="F187" s="253">
        <f>E187/C187</f>
        <v>-0.27344517127664042</v>
      </c>
      <c r="G187" s="144"/>
      <c r="H187" s="1" t="s">
        <v>45</v>
      </c>
    </row>
    <row r="188" spans="1:8" ht="12.95" customHeight="1" x14ac:dyDescent="0.2">
      <c r="A188" s="290"/>
      <c r="B188" s="289"/>
      <c r="C188" s="288"/>
      <c r="D188" s="288"/>
      <c r="E188" s="288"/>
      <c r="F188" s="101"/>
      <c r="G188" s="144"/>
    </row>
    <row r="189" spans="1:8" ht="15.75" customHeight="1" x14ac:dyDescent="0.2">
      <c r="A189" s="287" t="s">
        <v>237</v>
      </c>
      <c r="B189" s="287"/>
      <c r="C189" s="287"/>
      <c r="D189" s="287"/>
      <c r="E189" s="287"/>
      <c r="F189" s="287"/>
      <c r="G189" s="144"/>
    </row>
    <row r="190" spans="1:8" ht="75.75" customHeight="1" x14ac:dyDescent="0.2">
      <c r="A190" s="158" t="s">
        <v>79</v>
      </c>
      <c r="B190" s="158" t="s">
        <v>233</v>
      </c>
      <c r="C190" s="158" t="s">
        <v>236</v>
      </c>
      <c r="D190" s="158" t="s">
        <v>231</v>
      </c>
      <c r="E190" s="286" t="s">
        <v>62</v>
      </c>
      <c r="F190" s="158" t="s">
        <v>75</v>
      </c>
      <c r="G190" s="144"/>
    </row>
    <row r="191" spans="1:8" ht="12.95" customHeight="1" x14ac:dyDescent="0.2">
      <c r="A191" s="158">
        <v>1</v>
      </c>
      <c r="B191" s="158">
        <v>2</v>
      </c>
      <c r="C191" s="158">
        <v>3</v>
      </c>
      <c r="D191" s="158">
        <v>4</v>
      </c>
      <c r="E191" s="158" t="s">
        <v>230</v>
      </c>
      <c r="F191" s="158">
        <v>6</v>
      </c>
      <c r="G191" s="144"/>
    </row>
    <row r="192" spans="1:8" ht="12.95" customHeight="1" x14ac:dyDescent="0.2">
      <c r="A192" s="115">
        <v>1</v>
      </c>
      <c r="B192" s="155" t="s">
        <v>124</v>
      </c>
      <c r="C192" s="115">
        <v>83444</v>
      </c>
      <c r="D192" s="285">
        <v>62569</v>
      </c>
      <c r="E192" s="285">
        <f>D192-C192</f>
        <v>-20875</v>
      </c>
      <c r="F192" s="281">
        <f>E192/C192</f>
        <v>-0.25016777719188915</v>
      </c>
      <c r="G192" s="144"/>
    </row>
    <row r="193" spans="1:7" ht="12.95" customHeight="1" x14ac:dyDescent="0.2">
      <c r="A193" s="115">
        <v>2</v>
      </c>
      <c r="B193" s="155" t="s">
        <v>123</v>
      </c>
      <c r="C193" s="115">
        <v>112054</v>
      </c>
      <c r="D193" s="285">
        <v>82511</v>
      </c>
      <c r="E193" s="285">
        <f>D193-C193</f>
        <v>-29543</v>
      </c>
      <c r="F193" s="281">
        <f>E193/C193</f>
        <v>-0.26364966890963287</v>
      </c>
      <c r="G193" s="144"/>
    </row>
    <row r="194" spans="1:7" ht="12.95" customHeight="1" x14ac:dyDescent="0.2">
      <c r="A194" s="115">
        <v>3</v>
      </c>
      <c r="B194" s="155" t="s">
        <v>122</v>
      </c>
      <c r="C194" s="115">
        <v>92338</v>
      </c>
      <c r="D194" s="285">
        <v>69250</v>
      </c>
      <c r="E194" s="285">
        <f>D194-C194</f>
        <v>-23088</v>
      </c>
      <c r="F194" s="281">
        <f>E194/C194</f>
        <v>-0.25003790422144728</v>
      </c>
      <c r="G194" s="144"/>
    </row>
    <row r="195" spans="1:7" ht="12.95" customHeight="1" x14ac:dyDescent="0.2">
      <c r="A195" s="115">
        <v>4</v>
      </c>
      <c r="B195" s="155" t="s">
        <v>121</v>
      </c>
      <c r="C195" s="115">
        <v>38368</v>
      </c>
      <c r="D195" s="285">
        <v>26858</v>
      </c>
      <c r="E195" s="285">
        <f>D195-C195</f>
        <v>-11510</v>
      </c>
      <c r="F195" s="281">
        <f>E195/C195</f>
        <v>-0.29998957464553794</v>
      </c>
      <c r="G195" s="144"/>
    </row>
    <row r="196" spans="1:7" ht="12.95" customHeight="1" x14ac:dyDescent="0.2">
      <c r="A196" s="115">
        <v>5</v>
      </c>
      <c r="B196" s="155" t="s">
        <v>120</v>
      </c>
      <c r="C196" s="115">
        <v>134805</v>
      </c>
      <c r="D196" s="285">
        <v>102267</v>
      </c>
      <c r="E196" s="285">
        <f>D196-C196</f>
        <v>-32538</v>
      </c>
      <c r="F196" s="281">
        <f>E196/C196</f>
        <v>-0.24137086903304775</v>
      </c>
      <c r="G196" s="144"/>
    </row>
    <row r="197" spans="1:7" ht="12.95" customHeight="1" x14ac:dyDescent="0.2">
      <c r="A197" s="115">
        <v>6</v>
      </c>
      <c r="B197" s="155" t="s">
        <v>119</v>
      </c>
      <c r="C197" s="115">
        <v>72317</v>
      </c>
      <c r="D197" s="285">
        <v>54560</v>
      </c>
      <c r="E197" s="285">
        <f>D197-C197</f>
        <v>-17757</v>
      </c>
      <c r="F197" s="281">
        <f>E197/C197</f>
        <v>-0.24554392466501651</v>
      </c>
      <c r="G197" s="144"/>
    </row>
    <row r="198" spans="1:7" ht="12.95" customHeight="1" x14ac:dyDescent="0.2">
      <c r="A198" s="115">
        <v>7</v>
      </c>
      <c r="B198" s="155" t="s">
        <v>118</v>
      </c>
      <c r="C198" s="115">
        <v>97513</v>
      </c>
      <c r="D198" s="285">
        <v>67254</v>
      </c>
      <c r="E198" s="285">
        <f>D198-C198</f>
        <v>-30259</v>
      </c>
      <c r="F198" s="281">
        <f>E198/C198</f>
        <v>-0.31030734363623313</v>
      </c>
      <c r="G198" s="144"/>
    </row>
    <row r="199" spans="1:7" ht="12.95" customHeight="1" x14ac:dyDescent="0.2">
      <c r="A199" s="115">
        <v>8</v>
      </c>
      <c r="B199" s="155" t="s">
        <v>117</v>
      </c>
      <c r="C199" s="115">
        <v>62304</v>
      </c>
      <c r="D199" s="285">
        <v>45070</v>
      </c>
      <c r="E199" s="285">
        <f>D199-C199</f>
        <v>-17234</v>
      </c>
      <c r="F199" s="281">
        <f>E199/C199</f>
        <v>-0.27661145351823319</v>
      </c>
      <c r="G199" s="144"/>
    </row>
    <row r="200" spans="1:7" ht="12.95" customHeight="1" x14ac:dyDescent="0.2">
      <c r="A200" s="115">
        <v>9</v>
      </c>
      <c r="B200" s="155" t="s">
        <v>116</v>
      </c>
      <c r="C200" s="115">
        <v>39684</v>
      </c>
      <c r="D200" s="285">
        <v>30155</v>
      </c>
      <c r="E200" s="285">
        <f>D200-C200</f>
        <v>-9529</v>
      </c>
      <c r="F200" s="281">
        <f>E200/C200</f>
        <v>-0.24012196351174278</v>
      </c>
      <c r="G200" s="144"/>
    </row>
    <row r="201" spans="1:7" ht="12.95" customHeight="1" x14ac:dyDescent="0.2">
      <c r="A201" s="115">
        <v>10</v>
      </c>
      <c r="B201" s="155" t="s">
        <v>115</v>
      </c>
      <c r="C201" s="115">
        <v>57494</v>
      </c>
      <c r="D201" s="285">
        <v>40855</v>
      </c>
      <c r="E201" s="285">
        <f>D201-C201</f>
        <v>-16639</v>
      </c>
      <c r="F201" s="281">
        <f>E201/C201</f>
        <v>-0.28940411173339825</v>
      </c>
      <c r="G201" s="144"/>
    </row>
    <row r="202" spans="1:7" ht="12.95" customHeight="1" x14ac:dyDescent="0.2">
      <c r="A202" s="115">
        <v>11</v>
      </c>
      <c r="B202" s="155" t="s">
        <v>114</v>
      </c>
      <c r="C202" s="115">
        <v>63656</v>
      </c>
      <c r="D202" s="285">
        <v>47160</v>
      </c>
      <c r="E202" s="285">
        <f>D202-C202</f>
        <v>-16496</v>
      </c>
      <c r="F202" s="281">
        <f>E202/C202</f>
        <v>-0.25914289305014454</v>
      </c>
      <c r="G202" s="144"/>
    </row>
    <row r="203" spans="1:7" ht="12.95" customHeight="1" x14ac:dyDescent="0.2">
      <c r="A203" s="115">
        <v>12</v>
      </c>
      <c r="B203" s="155" t="s">
        <v>113</v>
      </c>
      <c r="C203" s="115">
        <v>52976</v>
      </c>
      <c r="D203" s="285">
        <v>37778</v>
      </c>
      <c r="E203" s="285">
        <f>D203-C203</f>
        <v>-15198</v>
      </c>
      <c r="F203" s="281">
        <f>E203/C203</f>
        <v>-0.28688462700090606</v>
      </c>
      <c r="G203" s="144"/>
    </row>
    <row r="204" spans="1:7" ht="12.95" customHeight="1" x14ac:dyDescent="0.2">
      <c r="A204" s="115">
        <v>13</v>
      </c>
      <c r="B204" s="155" t="s">
        <v>112</v>
      </c>
      <c r="C204" s="115">
        <v>47289</v>
      </c>
      <c r="D204" s="285">
        <v>36120</v>
      </c>
      <c r="E204" s="285">
        <f>D204-C204</f>
        <v>-11169</v>
      </c>
      <c r="F204" s="281">
        <f>E204/C204</f>
        <v>-0.23618600520205546</v>
      </c>
      <c r="G204" s="144"/>
    </row>
    <row r="205" spans="1:7" ht="12.95" customHeight="1" x14ac:dyDescent="0.2">
      <c r="A205" s="115">
        <v>14</v>
      </c>
      <c r="B205" s="155" t="s">
        <v>111</v>
      </c>
      <c r="C205" s="115">
        <v>79392</v>
      </c>
      <c r="D205" s="285">
        <v>55836</v>
      </c>
      <c r="E205" s="285">
        <f>D205-C205</f>
        <v>-23556</v>
      </c>
      <c r="F205" s="281">
        <f>E205/C205</f>
        <v>-0.29670495767835547</v>
      </c>
      <c r="G205" s="144"/>
    </row>
    <row r="206" spans="1:7" ht="12.95" customHeight="1" x14ac:dyDescent="0.2">
      <c r="A206" s="115">
        <v>15</v>
      </c>
      <c r="B206" s="155" t="s">
        <v>110</v>
      </c>
      <c r="C206" s="115">
        <v>54870</v>
      </c>
      <c r="D206" s="285">
        <v>39713</v>
      </c>
      <c r="E206" s="285">
        <f>D206-C206</f>
        <v>-15157</v>
      </c>
      <c r="F206" s="281">
        <f>E206/C206</f>
        <v>-0.27623473665026427</v>
      </c>
      <c r="G206" s="144"/>
    </row>
    <row r="207" spans="1:7" ht="12.95" customHeight="1" x14ac:dyDescent="0.2">
      <c r="A207" s="115">
        <v>16</v>
      </c>
      <c r="B207" s="155" t="s">
        <v>109</v>
      </c>
      <c r="C207" s="115">
        <v>47798</v>
      </c>
      <c r="D207" s="285">
        <v>32738</v>
      </c>
      <c r="E207" s="285">
        <f>D207-C207</f>
        <v>-15060</v>
      </c>
      <c r="F207" s="281">
        <f>E207/C207</f>
        <v>-0.3150759446001925</v>
      </c>
      <c r="G207" s="144"/>
    </row>
    <row r="208" spans="1:7" ht="12.95" customHeight="1" x14ac:dyDescent="0.2">
      <c r="A208" s="115">
        <v>17</v>
      </c>
      <c r="B208" s="155" t="s">
        <v>108</v>
      </c>
      <c r="C208" s="115">
        <v>111108</v>
      </c>
      <c r="D208" s="285">
        <v>77518</v>
      </c>
      <c r="E208" s="285">
        <f>D208-C208</f>
        <v>-33590</v>
      </c>
      <c r="F208" s="281">
        <f>E208/C208</f>
        <v>-0.30231846491701769</v>
      </c>
      <c r="G208" s="144"/>
    </row>
    <row r="209" spans="1:8" ht="12.95" customHeight="1" x14ac:dyDescent="0.2">
      <c r="A209" s="115">
        <v>18</v>
      </c>
      <c r="B209" s="155" t="s">
        <v>107</v>
      </c>
      <c r="C209" s="115">
        <v>26323</v>
      </c>
      <c r="D209" s="285">
        <v>18531</v>
      </c>
      <c r="E209" s="285">
        <f>D209-C209</f>
        <v>-7792</v>
      </c>
      <c r="F209" s="281">
        <f>E209/C209</f>
        <v>-0.296014891919614</v>
      </c>
      <c r="G209" s="144"/>
    </row>
    <row r="210" spans="1:8" ht="12.95" customHeight="1" x14ac:dyDescent="0.2">
      <c r="A210" s="115">
        <v>19</v>
      </c>
      <c r="B210" s="155" t="s">
        <v>106</v>
      </c>
      <c r="C210" s="115">
        <v>72468</v>
      </c>
      <c r="D210" s="285">
        <v>50571</v>
      </c>
      <c r="E210" s="285">
        <f>D210-C210</f>
        <v>-21897</v>
      </c>
      <c r="F210" s="281">
        <f>E210/C210</f>
        <v>-0.30216095380029806</v>
      </c>
      <c r="G210" s="144"/>
    </row>
    <row r="211" spans="1:8" ht="12.95" customHeight="1" x14ac:dyDescent="0.2">
      <c r="A211" s="115">
        <v>20</v>
      </c>
      <c r="B211" s="155" t="s">
        <v>105</v>
      </c>
      <c r="C211" s="115">
        <v>54085</v>
      </c>
      <c r="D211" s="285">
        <v>38171</v>
      </c>
      <c r="E211" s="285">
        <f>D211-C211</f>
        <v>-15914</v>
      </c>
      <c r="F211" s="281">
        <f>E211/C211</f>
        <v>-0.29424054728667837</v>
      </c>
      <c r="G211" s="144"/>
    </row>
    <row r="212" spans="1:8" ht="12.95" customHeight="1" x14ac:dyDescent="0.2">
      <c r="A212" s="115">
        <v>21</v>
      </c>
      <c r="B212" s="155" t="s">
        <v>104</v>
      </c>
      <c r="C212" s="115">
        <v>42054</v>
      </c>
      <c r="D212" s="285">
        <v>30762</v>
      </c>
      <c r="E212" s="285">
        <f>D212-C212</f>
        <v>-11292</v>
      </c>
      <c r="F212" s="281">
        <f>E212/C212</f>
        <v>-0.26851191325438722</v>
      </c>
      <c r="G212" s="144"/>
    </row>
    <row r="213" spans="1:8" ht="12.95" customHeight="1" x14ac:dyDescent="0.2">
      <c r="A213" s="115">
        <v>22</v>
      </c>
      <c r="B213" s="155" t="s">
        <v>103</v>
      </c>
      <c r="C213" s="115">
        <v>93476</v>
      </c>
      <c r="D213" s="285">
        <v>69501</v>
      </c>
      <c r="E213" s="285">
        <f>D213-C213</f>
        <v>-23975</v>
      </c>
      <c r="F213" s="281">
        <f>E213/C213</f>
        <v>-0.25648294749454403</v>
      </c>
      <c r="G213" s="144"/>
    </row>
    <row r="214" spans="1:8" ht="12.95" customHeight="1" x14ac:dyDescent="0.2">
      <c r="A214" s="115">
        <v>23</v>
      </c>
      <c r="B214" s="155" t="s">
        <v>102</v>
      </c>
      <c r="C214" s="115">
        <v>41884</v>
      </c>
      <c r="D214" s="285">
        <v>31154</v>
      </c>
      <c r="E214" s="285">
        <f>D214-C214</f>
        <v>-10730</v>
      </c>
      <c r="F214" s="281">
        <f>E214/C214</f>
        <v>-0.25618374558303886</v>
      </c>
      <c r="G214" s="144"/>
    </row>
    <row r="215" spans="1:8" ht="12.95" customHeight="1" x14ac:dyDescent="0.2">
      <c r="A215" s="115">
        <v>24</v>
      </c>
      <c r="B215" s="155" t="s">
        <v>101</v>
      </c>
      <c r="C215" s="115">
        <v>45366</v>
      </c>
      <c r="D215" s="285">
        <v>32166</v>
      </c>
      <c r="E215" s="285">
        <f>D215-C215</f>
        <v>-13200</v>
      </c>
      <c r="F215" s="281">
        <f>E215/C215</f>
        <v>-0.29096680333289249</v>
      </c>
      <c r="G215" s="144"/>
    </row>
    <row r="216" spans="1:8" ht="12.95" customHeight="1" x14ac:dyDescent="0.2">
      <c r="A216" s="115">
        <v>25</v>
      </c>
      <c r="B216" s="155" t="s">
        <v>100</v>
      </c>
      <c r="C216" s="115">
        <v>113143</v>
      </c>
      <c r="D216" s="285">
        <v>82372</v>
      </c>
      <c r="E216" s="285">
        <f>D216-C216</f>
        <v>-30771</v>
      </c>
      <c r="F216" s="281">
        <f>E216/C216</f>
        <v>-0.27196556570004332</v>
      </c>
      <c r="G216" s="144"/>
    </row>
    <row r="217" spans="1:8" ht="12.95" customHeight="1" x14ac:dyDescent="0.2">
      <c r="A217" s="115">
        <v>26</v>
      </c>
      <c r="B217" s="155" t="s">
        <v>99</v>
      </c>
      <c r="C217" s="115">
        <v>81746</v>
      </c>
      <c r="D217" s="285">
        <v>59429</v>
      </c>
      <c r="E217" s="285">
        <f>D217-C217</f>
        <v>-22317</v>
      </c>
      <c r="F217" s="281">
        <f>E217/C217</f>
        <v>-0.27300418369094515</v>
      </c>
      <c r="G217" s="144"/>
    </row>
    <row r="218" spans="1:8" ht="12.95" customHeight="1" x14ac:dyDescent="0.2">
      <c r="A218" s="115">
        <v>27</v>
      </c>
      <c r="B218" s="155" t="s">
        <v>98</v>
      </c>
      <c r="C218" s="115">
        <v>44899</v>
      </c>
      <c r="D218" s="285">
        <v>33251</v>
      </c>
      <c r="E218" s="285">
        <f>D218-C218</f>
        <v>-11648</v>
      </c>
      <c r="F218" s="281">
        <f>E218/C218</f>
        <v>-0.2594267132898283</v>
      </c>
      <c r="G218" s="144"/>
    </row>
    <row r="219" spans="1:8" ht="12.95" customHeight="1" x14ac:dyDescent="0.2">
      <c r="A219" s="115">
        <v>28</v>
      </c>
      <c r="B219" s="155" t="s">
        <v>97</v>
      </c>
      <c r="C219" s="115">
        <v>56629</v>
      </c>
      <c r="D219" s="285">
        <v>39523</v>
      </c>
      <c r="E219" s="285">
        <f>D219-C219</f>
        <v>-17106</v>
      </c>
      <c r="F219" s="281">
        <f>E219/C219</f>
        <v>-0.30207137685638102</v>
      </c>
      <c r="G219" s="144"/>
    </row>
    <row r="220" spans="1:8" ht="12.95" customHeight="1" x14ac:dyDescent="0.2">
      <c r="A220" s="115">
        <v>29</v>
      </c>
      <c r="B220" s="155" t="s">
        <v>96</v>
      </c>
      <c r="C220" s="115">
        <v>36864</v>
      </c>
      <c r="D220" s="285">
        <v>28084</v>
      </c>
      <c r="E220" s="285">
        <f>D220-C220</f>
        <v>-8780</v>
      </c>
      <c r="F220" s="281">
        <f>E220/C220</f>
        <v>-0.23817274305555555</v>
      </c>
      <c r="G220" s="144"/>
    </row>
    <row r="221" spans="1:8" ht="12.95" customHeight="1" x14ac:dyDescent="0.2">
      <c r="A221" s="115">
        <v>30</v>
      </c>
      <c r="B221" s="155" t="s">
        <v>95</v>
      </c>
      <c r="C221" s="115">
        <v>63130</v>
      </c>
      <c r="D221" s="285">
        <v>45180</v>
      </c>
      <c r="E221" s="285">
        <f>D221-C221</f>
        <v>-17950</v>
      </c>
      <c r="F221" s="281">
        <f>E221/C221</f>
        <v>-0.2843339141454142</v>
      </c>
      <c r="G221" s="144"/>
    </row>
    <row r="222" spans="1:8" ht="12.95" customHeight="1" x14ac:dyDescent="0.2">
      <c r="A222" s="115">
        <v>31</v>
      </c>
      <c r="B222" s="155" t="s">
        <v>94</v>
      </c>
      <c r="C222" s="115">
        <v>38684</v>
      </c>
      <c r="D222" s="285">
        <v>27217</v>
      </c>
      <c r="E222" s="285">
        <f>D222-C222</f>
        <v>-11467</v>
      </c>
      <c r="F222" s="281">
        <f>E222/C222</f>
        <v>-0.29642746355082206</v>
      </c>
      <c r="G222" s="144" t="s">
        <v>45</v>
      </c>
      <c r="H222" s="1" t="s">
        <v>45</v>
      </c>
    </row>
    <row r="223" spans="1:8" ht="12.95" customHeight="1" x14ac:dyDescent="0.2">
      <c r="A223" s="115">
        <v>32</v>
      </c>
      <c r="B223" s="155" t="s">
        <v>93</v>
      </c>
      <c r="C223" s="115">
        <v>40268</v>
      </c>
      <c r="D223" s="285">
        <v>30539</v>
      </c>
      <c r="E223" s="285">
        <f>D223-C223</f>
        <v>-9729</v>
      </c>
      <c r="F223" s="281">
        <f>E223/C223</f>
        <v>-0.24160623820403299</v>
      </c>
      <c r="G223" s="144"/>
      <c r="H223" s="1" t="s">
        <v>45</v>
      </c>
    </row>
    <row r="224" spans="1:8" ht="12.95" customHeight="1" x14ac:dyDescent="0.2">
      <c r="A224" s="115">
        <v>33</v>
      </c>
      <c r="B224" s="155" t="s">
        <v>92</v>
      </c>
      <c r="C224" s="115">
        <v>123872</v>
      </c>
      <c r="D224" s="285">
        <v>93476</v>
      </c>
      <c r="E224" s="285">
        <f>D224-C224</f>
        <v>-30396</v>
      </c>
      <c r="F224" s="281">
        <f>E224/C224</f>
        <v>-0.24538233014724878</v>
      </c>
      <c r="G224" s="144"/>
    </row>
    <row r="225" spans="1:7" ht="12.95" customHeight="1" x14ac:dyDescent="0.2">
      <c r="A225" s="152"/>
      <c r="B225" s="151" t="s">
        <v>91</v>
      </c>
      <c r="C225" s="158">
        <f>SUM(C192:C224)</f>
        <v>2222301</v>
      </c>
      <c r="D225" s="284">
        <f>SUM(D192:D224)</f>
        <v>1618139</v>
      </c>
      <c r="E225" s="284">
        <f>D225-C225</f>
        <v>-604162</v>
      </c>
      <c r="F225" s="253">
        <f>E225/C225</f>
        <v>-0.27186326244734627</v>
      </c>
      <c r="G225" s="144"/>
    </row>
    <row r="226" spans="1:7" ht="12.95" customHeight="1" x14ac:dyDescent="0.25">
      <c r="A226" s="148"/>
      <c r="B226" s="147"/>
      <c r="C226" s="296"/>
      <c r="D226" s="295"/>
      <c r="E226" s="294"/>
      <c r="F226" s="101"/>
      <c r="G226" s="144"/>
    </row>
    <row r="227" spans="1:7" ht="12.95" customHeight="1" x14ac:dyDescent="0.2">
      <c r="A227" s="290"/>
      <c r="B227" s="105"/>
      <c r="C227" s="105"/>
      <c r="D227" s="105"/>
      <c r="E227" s="105"/>
      <c r="G227" s="144"/>
    </row>
    <row r="228" spans="1:7" ht="12.95" customHeight="1" x14ac:dyDescent="0.2">
      <c r="A228" s="287" t="s">
        <v>235</v>
      </c>
      <c r="B228" s="287"/>
      <c r="C228" s="287"/>
      <c r="D228" s="287"/>
      <c r="E228" s="287"/>
      <c r="F228" s="287"/>
      <c r="G228" s="287"/>
    </row>
    <row r="229" spans="1:7" ht="69.75" customHeight="1" x14ac:dyDescent="0.2">
      <c r="A229" s="158" t="s">
        <v>79</v>
      </c>
      <c r="B229" s="158" t="s">
        <v>233</v>
      </c>
      <c r="C229" s="158" t="s">
        <v>232</v>
      </c>
      <c r="D229" s="158" t="s">
        <v>231</v>
      </c>
      <c r="E229" s="286" t="s">
        <v>62</v>
      </c>
      <c r="F229" s="158" t="s">
        <v>75</v>
      </c>
      <c r="G229" s="144"/>
    </row>
    <row r="230" spans="1:7" ht="12.95" customHeight="1" x14ac:dyDescent="0.2">
      <c r="A230" s="158">
        <v>1</v>
      </c>
      <c r="B230" s="158">
        <v>2</v>
      </c>
      <c r="C230" s="158">
        <v>3</v>
      </c>
      <c r="D230" s="158">
        <v>4</v>
      </c>
      <c r="E230" s="158" t="s">
        <v>230</v>
      </c>
      <c r="F230" s="158">
        <v>6</v>
      </c>
      <c r="G230" s="144"/>
    </row>
    <row r="231" spans="1:7" ht="12.95" customHeight="1" x14ac:dyDescent="0.2">
      <c r="A231" s="117">
        <v>1</v>
      </c>
      <c r="B231" s="155" t="s">
        <v>124</v>
      </c>
      <c r="C231" s="293">
        <v>96741</v>
      </c>
      <c r="D231" s="285">
        <v>103721</v>
      </c>
      <c r="E231" s="293">
        <f>D231-C231</f>
        <v>6980</v>
      </c>
      <c r="F231" s="292">
        <f>E231/C231</f>
        <v>7.2151414601875116E-2</v>
      </c>
      <c r="G231" s="144"/>
    </row>
    <row r="232" spans="1:7" ht="12.95" customHeight="1" x14ac:dyDescent="0.2">
      <c r="A232" s="117">
        <v>2</v>
      </c>
      <c r="B232" s="155" t="s">
        <v>123</v>
      </c>
      <c r="C232" s="293">
        <v>141544</v>
      </c>
      <c r="D232" s="285">
        <v>140762</v>
      </c>
      <c r="E232" s="293">
        <f>D232-C232</f>
        <v>-782</v>
      </c>
      <c r="F232" s="292">
        <f>E232/C232</f>
        <v>-5.524783812807325E-3</v>
      </c>
      <c r="G232" s="144"/>
    </row>
    <row r="233" spans="1:7" ht="12.95" customHeight="1" x14ac:dyDescent="0.2">
      <c r="A233" s="117">
        <v>3</v>
      </c>
      <c r="B233" s="155" t="s">
        <v>122</v>
      </c>
      <c r="C233" s="293">
        <v>128642</v>
      </c>
      <c r="D233" s="285">
        <v>134401</v>
      </c>
      <c r="E233" s="293">
        <f>D233-C233</f>
        <v>5759</v>
      </c>
      <c r="F233" s="292">
        <f>E233/C233</f>
        <v>4.4767649756689107E-2</v>
      </c>
      <c r="G233" s="144"/>
    </row>
    <row r="234" spans="1:7" ht="12.95" customHeight="1" x14ac:dyDescent="0.2">
      <c r="A234" s="117">
        <v>4</v>
      </c>
      <c r="B234" s="155" t="s">
        <v>121</v>
      </c>
      <c r="C234" s="293">
        <v>60180</v>
      </c>
      <c r="D234" s="285">
        <v>56450</v>
      </c>
      <c r="E234" s="293">
        <f>D234-C234</f>
        <v>-3730</v>
      </c>
      <c r="F234" s="292">
        <f>E234/C234</f>
        <v>-6.1980724493187103E-2</v>
      </c>
      <c r="G234" s="144"/>
    </row>
    <row r="235" spans="1:7" ht="12.95" customHeight="1" x14ac:dyDescent="0.2">
      <c r="A235" s="117">
        <v>5</v>
      </c>
      <c r="B235" s="155" t="s">
        <v>120</v>
      </c>
      <c r="C235" s="293">
        <v>204934</v>
      </c>
      <c r="D235" s="285">
        <v>200145</v>
      </c>
      <c r="E235" s="293">
        <f>D235-C235</f>
        <v>-4789</v>
      </c>
      <c r="F235" s="292">
        <f>E235/C235</f>
        <v>-2.3368499126548058E-2</v>
      </c>
      <c r="G235" s="144"/>
    </row>
    <row r="236" spans="1:7" ht="12.95" customHeight="1" x14ac:dyDescent="0.2">
      <c r="A236" s="117">
        <v>6</v>
      </c>
      <c r="B236" s="155" t="s">
        <v>119</v>
      </c>
      <c r="C236" s="293">
        <v>75735</v>
      </c>
      <c r="D236" s="285">
        <v>96485</v>
      </c>
      <c r="E236" s="293">
        <f>D236-C236</f>
        <v>20750</v>
      </c>
      <c r="F236" s="292">
        <f>E236/C236</f>
        <v>0.27398164653066615</v>
      </c>
      <c r="G236" s="144"/>
    </row>
    <row r="237" spans="1:7" ht="12.95" customHeight="1" x14ac:dyDescent="0.2">
      <c r="A237" s="117">
        <v>7</v>
      </c>
      <c r="B237" s="155" t="s">
        <v>118</v>
      </c>
      <c r="C237" s="293">
        <v>136223</v>
      </c>
      <c r="D237" s="285">
        <v>124546</v>
      </c>
      <c r="E237" s="293">
        <f>D237-C237</f>
        <v>-11677</v>
      </c>
      <c r="F237" s="292">
        <f>E237/C237</f>
        <v>-8.571973895744478E-2</v>
      </c>
      <c r="G237" s="144"/>
    </row>
    <row r="238" spans="1:7" ht="12.95" customHeight="1" x14ac:dyDescent="0.2">
      <c r="A238" s="117">
        <v>8</v>
      </c>
      <c r="B238" s="155" t="s">
        <v>117</v>
      </c>
      <c r="C238" s="293">
        <v>78396</v>
      </c>
      <c r="D238" s="285">
        <v>92858</v>
      </c>
      <c r="E238" s="293">
        <f>D238-C238</f>
        <v>14462</v>
      </c>
      <c r="F238" s="292">
        <f>E238/C238</f>
        <v>0.18447369763763458</v>
      </c>
      <c r="G238" s="144"/>
    </row>
    <row r="239" spans="1:7" ht="12.95" customHeight="1" x14ac:dyDescent="0.2">
      <c r="A239" s="117">
        <v>9</v>
      </c>
      <c r="B239" s="155" t="s">
        <v>116</v>
      </c>
      <c r="C239" s="293">
        <v>47784</v>
      </c>
      <c r="D239" s="285">
        <v>49925</v>
      </c>
      <c r="E239" s="293">
        <f>D239-C239</f>
        <v>2141</v>
      </c>
      <c r="F239" s="292">
        <f>E239/C239</f>
        <v>4.4805792733969528E-2</v>
      </c>
      <c r="G239" s="144"/>
    </row>
    <row r="240" spans="1:7" ht="12.95" customHeight="1" x14ac:dyDescent="0.2">
      <c r="A240" s="117">
        <v>10</v>
      </c>
      <c r="B240" s="155" t="s">
        <v>115</v>
      </c>
      <c r="C240" s="293">
        <v>64830</v>
      </c>
      <c r="D240" s="285">
        <v>75431</v>
      </c>
      <c r="E240" s="293">
        <f>D240-C240</f>
        <v>10601</v>
      </c>
      <c r="F240" s="292">
        <f>E240/C240</f>
        <v>0.16351997532006787</v>
      </c>
      <c r="G240" s="144"/>
    </row>
    <row r="241" spans="1:7" ht="12.95" customHeight="1" x14ac:dyDescent="0.2">
      <c r="A241" s="117">
        <v>11</v>
      </c>
      <c r="B241" s="155" t="s">
        <v>114</v>
      </c>
      <c r="C241" s="293">
        <v>70719</v>
      </c>
      <c r="D241" s="285">
        <v>76641</v>
      </c>
      <c r="E241" s="293">
        <f>D241-C241</f>
        <v>5922</v>
      </c>
      <c r="F241" s="292">
        <f>E241/C241</f>
        <v>8.3739871887328718E-2</v>
      </c>
      <c r="G241" s="144"/>
    </row>
    <row r="242" spans="1:7" ht="12.95" customHeight="1" x14ac:dyDescent="0.2">
      <c r="A242" s="117">
        <v>12</v>
      </c>
      <c r="B242" s="155" t="s">
        <v>113</v>
      </c>
      <c r="C242" s="293">
        <v>62738</v>
      </c>
      <c r="D242" s="285">
        <v>61044</v>
      </c>
      <c r="E242" s="293">
        <f>D242-C242</f>
        <v>-1694</v>
      </c>
      <c r="F242" s="292">
        <f>E242/C242</f>
        <v>-2.700117950843189E-2</v>
      </c>
      <c r="G242" s="144"/>
    </row>
    <row r="243" spans="1:7" ht="12.95" customHeight="1" x14ac:dyDescent="0.2">
      <c r="A243" s="117">
        <v>13</v>
      </c>
      <c r="B243" s="155" t="s">
        <v>112</v>
      </c>
      <c r="C243" s="293">
        <v>65598</v>
      </c>
      <c r="D243" s="285">
        <v>70241</v>
      </c>
      <c r="E243" s="293">
        <f>D243-C243</f>
        <v>4643</v>
      </c>
      <c r="F243" s="292">
        <f>E243/C243</f>
        <v>7.0779596938931058E-2</v>
      </c>
      <c r="G243" s="144"/>
    </row>
    <row r="244" spans="1:7" ht="12.95" customHeight="1" x14ac:dyDescent="0.2">
      <c r="A244" s="117">
        <v>14</v>
      </c>
      <c r="B244" s="155" t="s">
        <v>111</v>
      </c>
      <c r="C244" s="293">
        <v>105210</v>
      </c>
      <c r="D244" s="285">
        <v>98904</v>
      </c>
      <c r="E244" s="293">
        <f>D244-C244</f>
        <v>-6306</v>
      </c>
      <c r="F244" s="292">
        <f>E244/C244</f>
        <v>-5.9937268320501856E-2</v>
      </c>
      <c r="G244" s="144"/>
    </row>
    <row r="245" spans="1:7" ht="12.95" customHeight="1" x14ac:dyDescent="0.2">
      <c r="A245" s="117">
        <v>15</v>
      </c>
      <c r="B245" s="155" t="s">
        <v>110</v>
      </c>
      <c r="C245" s="293">
        <v>63541</v>
      </c>
      <c r="D245" s="285">
        <v>63725</v>
      </c>
      <c r="E245" s="293">
        <f>D245-C245</f>
        <v>184</v>
      </c>
      <c r="F245" s="292">
        <f>E245/C245</f>
        <v>2.8957680867471398E-3</v>
      </c>
      <c r="G245" s="144"/>
    </row>
    <row r="246" spans="1:7" ht="12.95" customHeight="1" x14ac:dyDescent="0.2">
      <c r="A246" s="117">
        <v>16</v>
      </c>
      <c r="B246" s="155" t="s">
        <v>109</v>
      </c>
      <c r="C246" s="293">
        <v>52185</v>
      </c>
      <c r="D246" s="285">
        <v>58005</v>
      </c>
      <c r="E246" s="293">
        <f>D246-C246</f>
        <v>5820</v>
      </c>
      <c r="F246" s="292">
        <f>E246/C246</f>
        <v>0.11152630066110951</v>
      </c>
      <c r="G246" s="144"/>
    </row>
    <row r="247" spans="1:7" ht="12.95" customHeight="1" x14ac:dyDescent="0.2">
      <c r="A247" s="117">
        <v>17</v>
      </c>
      <c r="B247" s="155" t="s">
        <v>108</v>
      </c>
      <c r="C247" s="293">
        <v>144444</v>
      </c>
      <c r="D247" s="285">
        <v>151207</v>
      </c>
      <c r="E247" s="293">
        <f>D247-C247</f>
        <v>6763</v>
      </c>
      <c r="F247" s="292">
        <f>E247/C247</f>
        <v>4.6820913295117832E-2</v>
      </c>
      <c r="G247" s="144"/>
    </row>
    <row r="248" spans="1:7" ht="12.95" customHeight="1" x14ac:dyDescent="0.2">
      <c r="A248" s="117">
        <v>18</v>
      </c>
      <c r="B248" s="155" t="s">
        <v>107</v>
      </c>
      <c r="C248" s="293">
        <v>46722</v>
      </c>
      <c r="D248" s="285">
        <v>49943</v>
      </c>
      <c r="E248" s="293">
        <f>D248-C248</f>
        <v>3221</v>
      </c>
      <c r="F248" s="292">
        <f>E248/C248</f>
        <v>6.8939685801121531E-2</v>
      </c>
      <c r="G248" s="144"/>
    </row>
    <row r="249" spans="1:7" ht="12.95" customHeight="1" x14ac:dyDescent="0.2">
      <c r="A249" s="117">
        <v>19</v>
      </c>
      <c r="B249" s="155" t="s">
        <v>106</v>
      </c>
      <c r="C249" s="293">
        <v>98462</v>
      </c>
      <c r="D249" s="285">
        <v>98825</v>
      </c>
      <c r="E249" s="293">
        <f>D249-C249</f>
        <v>363</v>
      </c>
      <c r="F249" s="292">
        <f>E249/C249</f>
        <v>3.6867014685868661E-3</v>
      </c>
      <c r="G249" s="144"/>
    </row>
    <row r="250" spans="1:7" ht="12.95" customHeight="1" x14ac:dyDescent="0.2">
      <c r="A250" s="117">
        <v>20</v>
      </c>
      <c r="B250" s="155" t="s">
        <v>105</v>
      </c>
      <c r="C250" s="293">
        <v>65721</v>
      </c>
      <c r="D250" s="285">
        <v>75947</v>
      </c>
      <c r="E250" s="293">
        <f>D250-C250</f>
        <v>10226</v>
      </c>
      <c r="F250" s="292">
        <f>E250/C250</f>
        <v>0.15559714550904583</v>
      </c>
      <c r="G250" s="144"/>
    </row>
    <row r="251" spans="1:7" ht="12.95" customHeight="1" x14ac:dyDescent="0.2">
      <c r="A251" s="117">
        <v>21</v>
      </c>
      <c r="B251" s="155" t="s">
        <v>104</v>
      </c>
      <c r="C251" s="293">
        <v>48104</v>
      </c>
      <c r="D251" s="285">
        <v>45226</v>
      </c>
      <c r="E251" s="293">
        <f>D251-C251</f>
        <v>-2878</v>
      </c>
      <c r="F251" s="292">
        <f>E251/C251</f>
        <v>-5.9828704473640443E-2</v>
      </c>
      <c r="G251" s="144"/>
    </row>
    <row r="252" spans="1:7" ht="12.95" customHeight="1" x14ac:dyDescent="0.2">
      <c r="A252" s="117">
        <v>22</v>
      </c>
      <c r="B252" s="155" t="s">
        <v>103</v>
      </c>
      <c r="C252" s="293">
        <v>156361</v>
      </c>
      <c r="D252" s="285">
        <v>150396</v>
      </c>
      <c r="E252" s="293">
        <f>D252-C252</f>
        <v>-5965</v>
      </c>
      <c r="F252" s="292">
        <f>E252/C252</f>
        <v>-3.8148899022134676E-2</v>
      </c>
      <c r="G252" s="144"/>
    </row>
    <row r="253" spans="1:7" ht="12.95" customHeight="1" x14ac:dyDescent="0.2">
      <c r="A253" s="117">
        <v>23</v>
      </c>
      <c r="B253" s="155" t="s">
        <v>102</v>
      </c>
      <c r="C253" s="293">
        <v>56777</v>
      </c>
      <c r="D253" s="285">
        <v>64479</v>
      </c>
      <c r="E253" s="293">
        <f>D253-C253</f>
        <v>7702</v>
      </c>
      <c r="F253" s="292">
        <f>E253/C253</f>
        <v>0.13565352167250824</v>
      </c>
      <c r="G253" s="144"/>
    </row>
    <row r="254" spans="1:7" ht="12.95" customHeight="1" x14ac:dyDescent="0.2">
      <c r="A254" s="117">
        <v>24</v>
      </c>
      <c r="B254" s="155" t="s">
        <v>101</v>
      </c>
      <c r="C254" s="293">
        <v>55029</v>
      </c>
      <c r="D254" s="285">
        <v>41183</v>
      </c>
      <c r="E254" s="293">
        <f>D254-C254</f>
        <v>-13846</v>
      </c>
      <c r="F254" s="292">
        <f>E254/C254</f>
        <v>-0.25161278598557124</v>
      </c>
      <c r="G254" s="144"/>
    </row>
    <row r="255" spans="1:7" ht="12.95" customHeight="1" x14ac:dyDescent="0.2">
      <c r="A255" s="117">
        <v>25</v>
      </c>
      <c r="B255" s="155" t="s">
        <v>100</v>
      </c>
      <c r="C255" s="293">
        <v>117279</v>
      </c>
      <c r="D255" s="285">
        <v>110644</v>
      </c>
      <c r="E255" s="293">
        <f>D255-C255</f>
        <v>-6635</v>
      </c>
      <c r="F255" s="292">
        <f>E255/C255</f>
        <v>-5.6574493302296233E-2</v>
      </c>
      <c r="G255" s="144"/>
    </row>
    <row r="256" spans="1:7" ht="12.95" customHeight="1" x14ac:dyDescent="0.2">
      <c r="A256" s="117">
        <v>26</v>
      </c>
      <c r="B256" s="155" t="s">
        <v>99</v>
      </c>
      <c r="C256" s="293">
        <v>80194</v>
      </c>
      <c r="D256" s="285">
        <v>82067</v>
      </c>
      <c r="E256" s="293">
        <f>D256-C256</f>
        <v>1873</v>
      </c>
      <c r="F256" s="292">
        <f>E256/C256</f>
        <v>2.3355862034566178E-2</v>
      </c>
      <c r="G256" s="144"/>
    </row>
    <row r="257" spans="1:7" ht="12.95" customHeight="1" x14ac:dyDescent="0.2">
      <c r="A257" s="117">
        <v>27</v>
      </c>
      <c r="B257" s="155" t="s">
        <v>98</v>
      </c>
      <c r="C257" s="293">
        <v>55788</v>
      </c>
      <c r="D257" s="285">
        <v>55742</v>
      </c>
      <c r="E257" s="293">
        <f>D257-C257</f>
        <v>-46</v>
      </c>
      <c r="F257" s="292">
        <f>E257/C257</f>
        <v>-8.2455008245500827E-4</v>
      </c>
      <c r="G257" s="144"/>
    </row>
    <row r="258" spans="1:7" ht="12.95" customHeight="1" x14ac:dyDescent="0.2">
      <c r="A258" s="117">
        <v>28</v>
      </c>
      <c r="B258" s="155" t="s">
        <v>97</v>
      </c>
      <c r="C258" s="293">
        <v>66560</v>
      </c>
      <c r="D258" s="285">
        <v>62951</v>
      </c>
      <c r="E258" s="293">
        <f>D258-C258</f>
        <v>-3609</v>
      </c>
      <c r="F258" s="292">
        <f>E258/C258</f>
        <v>-5.4221754807692306E-2</v>
      </c>
      <c r="G258" s="144"/>
    </row>
    <row r="259" spans="1:7" ht="12.95" customHeight="1" x14ac:dyDescent="0.2">
      <c r="A259" s="117">
        <v>29</v>
      </c>
      <c r="B259" s="155" t="s">
        <v>96</v>
      </c>
      <c r="C259" s="293">
        <v>50074</v>
      </c>
      <c r="D259" s="285">
        <v>54169</v>
      </c>
      <c r="E259" s="293">
        <f>D259-C259</f>
        <v>4095</v>
      </c>
      <c r="F259" s="292">
        <f>E259/C259</f>
        <v>8.1778967128649599E-2</v>
      </c>
      <c r="G259" s="144"/>
    </row>
    <row r="260" spans="1:7" ht="12.95" customHeight="1" x14ac:dyDescent="0.2">
      <c r="A260" s="117">
        <v>30</v>
      </c>
      <c r="B260" s="155" t="s">
        <v>95</v>
      </c>
      <c r="C260" s="293">
        <v>81139</v>
      </c>
      <c r="D260" s="285">
        <v>75510</v>
      </c>
      <c r="E260" s="293">
        <f>D260-C260</f>
        <v>-5629</v>
      </c>
      <c r="F260" s="292">
        <f>E260/C260</f>
        <v>-6.9374776617902617E-2</v>
      </c>
      <c r="G260" s="144"/>
    </row>
    <row r="261" spans="1:7" ht="12.95" customHeight="1" x14ac:dyDescent="0.2">
      <c r="A261" s="117">
        <v>31</v>
      </c>
      <c r="B261" s="155" t="s">
        <v>94</v>
      </c>
      <c r="C261" s="293">
        <v>53598</v>
      </c>
      <c r="D261" s="285">
        <v>48657</v>
      </c>
      <c r="E261" s="293">
        <f>D261-C261</f>
        <v>-4941</v>
      </c>
      <c r="F261" s="292">
        <f>E261/C261</f>
        <v>-9.2186275607298779E-2</v>
      </c>
      <c r="G261" s="144"/>
    </row>
    <row r="262" spans="1:7" ht="12.95" customHeight="1" x14ac:dyDescent="0.2">
      <c r="A262" s="117">
        <v>32</v>
      </c>
      <c r="B262" s="155" t="s">
        <v>93</v>
      </c>
      <c r="C262" s="293">
        <v>54852</v>
      </c>
      <c r="D262" s="285">
        <v>49262</v>
      </c>
      <c r="E262" s="293">
        <f>D262-C262</f>
        <v>-5590</v>
      </c>
      <c r="F262" s="292">
        <f>E262/C262</f>
        <v>-0.10191059578502151</v>
      </c>
      <c r="G262" s="144"/>
    </row>
    <row r="263" spans="1:7" ht="12.95" customHeight="1" x14ac:dyDescent="0.2">
      <c r="A263" s="117">
        <v>33</v>
      </c>
      <c r="B263" s="155" t="s">
        <v>92</v>
      </c>
      <c r="C263" s="293">
        <v>171369</v>
      </c>
      <c r="D263" s="285">
        <v>186954</v>
      </c>
      <c r="E263" s="293">
        <f>D263-C263</f>
        <v>15585</v>
      </c>
      <c r="F263" s="292">
        <f>E263/C263</f>
        <v>9.094410307581885E-2</v>
      </c>
      <c r="G263" s="144">
        <f>D264/C264</f>
        <v>1.0171385696382782</v>
      </c>
    </row>
    <row r="264" spans="1:7" ht="12.95" customHeight="1" x14ac:dyDescent="0.2">
      <c r="A264" s="152"/>
      <c r="B264" s="151" t="s">
        <v>91</v>
      </c>
      <c r="C264" s="284">
        <f>SUM(C231:C263)</f>
        <v>2857473</v>
      </c>
      <c r="D264" s="291">
        <f>SUM(D231:D263)</f>
        <v>2906446</v>
      </c>
      <c r="E264" s="284">
        <f>D264-C264</f>
        <v>48973</v>
      </c>
      <c r="F264" s="253">
        <f>E264/C264</f>
        <v>1.7138569638278298E-2</v>
      </c>
      <c r="G264" s="144"/>
    </row>
    <row r="265" spans="1:7" ht="12.95" customHeight="1" x14ac:dyDescent="0.2">
      <c r="A265" s="290"/>
      <c r="B265" s="289"/>
      <c r="C265" s="288"/>
      <c r="D265" s="288"/>
      <c r="E265" s="288"/>
      <c r="F265" s="101"/>
      <c r="G265" s="144"/>
    </row>
    <row r="266" spans="1:7" ht="12.95" customHeight="1" x14ac:dyDescent="0.2">
      <c r="A266" s="287" t="s">
        <v>234</v>
      </c>
      <c r="B266" s="287"/>
      <c r="C266" s="287"/>
      <c r="D266" s="287"/>
      <c r="E266" s="287"/>
      <c r="F266" s="287"/>
      <c r="G266" s="144"/>
    </row>
    <row r="267" spans="1:7" ht="70.5" customHeight="1" x14ac:dyDescent="0.2">
      <c r="A267" s="158" t="s">
        <v>79</v>
      </c>
      <c r="B267" s="158" t="s">
        <v>233</v>
      </c>
      <c r="C267" s="158" t="s">
        <v>232</v>
      </c>
      <c r="D267" s="158" t="s">
        <v>231</v>
      </c>
      <c r="E267" s="286" t="s">
        <v>62</v>
      </c>
      <c r="F267" s="158" t="s">
        <v>75</v>
      </c>
      <c r="G267" s="144"/>
    </row>
    <row r="268" spans="1:7" ht="12.95" customHeight="1" x14ac:dyDescent="0.2">
      <c r="A268" s="158">
        <v>1</v>
      </c>
      <c r="B268" s="158">
        <v>2</v>
      </c>
      <c r="C268" s="158">
        <v>3</v>
      </c>
      <c r="D268" s="158">
        <v>4</v>
      </c>
      <c r="E268" s="158" t="s">
        <v>230</v>
      </c>
      <c r="F268" s="158">
        <v>6</v>
      </c>
      <c r="G268" s="144"/>
    </row>
    <row r="269" spans="1:7" ht="12.95" customHeight="1" x14ac:dyDescent="0.2">
      <c r="A269" s="115">
        <v>1</v>
      </c>
      <c r="B269" s="155" t="s">
        <v>124</v>
      </c>
      <c r="C269" s="115">
        <v>69270</v>
      </c>
      <c r="D269" s="285">
        <v>62569</v>
      </c>
      <c r="E269" s="285">
        <f>D269-C269</f>
        <v>-6701</v>
      </c>
      <c r="F269" s="281">
        <f>E269/C269</f>
        <v>-9.67374043597517E-2</v>
      </c>
      <c r="G269" s="144"/>
    </row>
    <row r="270" spans="1:7" ht="12.95" customHeight="1" x14ac:dyDescent="0.2">
      <c r="A270" s="115">
        <v>2</v>
      </c>
      <c r="B270" s="155" t="s">
        <v>123</v>
      </c>
      <c r="C270" s="115">
        <v>75990</v>
      </c>
      <c r="D270" s="285">
        <v>82511</v>
      </c>
      <c r="E270" s="285">
        <f>D270-C270</f>
        <v>6521</v>
      </c>
      <c r="F270" s="281">
        <f>E270/C270</f>
        <v>8.5813922884590083E-2</v>
      </c>
      <c r="G270" s="144"/>
    </row>
    <row r="271" spans="1:7" ht="12.95" customHeight="1" x14ac:dyDescent="0.2">
      <c r="A271" s="115">
        <v>3</v>
      </c>
      <c r="B271" s="155" t="s">
        <v>122</v>
      </c>
      <c r="C271" s="115">
        <v>71026</v>
      </c>
      <c r="D271" s="285">
        <v>69250</v>
      </c>
      <c r="E271" s="285">
        <f>D271-C271</f>
        <v>-1776</v>
      </c>
      <c r="F271" s="281">
        <f>E271/C271</f>
        <v>-2.5004927772928225E-2</v>
      </c>
      <c r="G271" s="144"/>
    </row>
    <row r="272" spans="1:7" ht="12.95" customHeight="1" x14ac:dyDescent="0.2">
      <c r="A272" s="115">
        <v>4</v>
      </c>
      <c r="B272" s="155" t="s">
        <v>121</v>
      </c>
      <c r="C272" s="115">
        <v>26000</v>
      </c>
      <c r="D272" s="285">
        <v>26858</v>
      </c>
      <c r="E272" s="285">
        <f>D272-C272</f>
        <v>858</v>
      </c>
      <c r="F272" s="281">
        <f>E272/C272</f>
        <v>3.3000000000000002E-2</v>
      </c>
      <c r="G272" s="144"/>
    </row>
    <row r="273" spans="1:8" ht="12.95" customHeight="1" x14ac:dyDescent="0.2">
      <c r="A273" s="115">
        <v>5</v>
      </c>
      <c r="B273" s="155" t="s">
        <v>120</v>
      </c>
      <c r="C273" s="115">
        <v>97745</v>
      </c>
      <c r="D273" s="285">
        <v>102267</v>
      </c>
      <c r="E273" s="285">
        <f>D273-C273</f>
        <v>4522</v>
      </c>
      <c r="F273" s="281">
        <f>E273/C273</f>
        <v>4.6263235971149418E-2</v>
      </c>
      <c r="G273" s="144"/>
    </row>
    <row r="274" spans="1:8" ht="12.95" customHeight="1" x14ac:dyDescent="0.2">
      <c r="A274" s="115">
        <v>6</v>
      </c>
      <c r="B274" s="155" t="s">
        <v>119</v>
      </c>
      <c r="C274" s="115">
        <v>42261</v>
      </c>
      <c r="D274" s="285">
        <v>54560</v>
      </c>
      <c r="E274" s="285">
        <f>D274-C274</f>
        <v>12299</v>
      </c>
      <c r="F274" s="281">
        <f>E274/C274</f>
        <v>0.29102482193984996</v>
      </c>
      <c r="G274" s="144"/>
    </row>
    <row r="275" spans="1:8" ht="12.95" customHeight="1" x14ac:dyDescent="0.2">
      <c r="A275" s="115">
        <v>7</v>
      </c>
      <c r="B275" s="155" t="s">
        <v>118</v>
      </c>
      <c r="C275" s="115">
        <v>78520</v>
      </c>
      <c r="D275" s="285">
        <v>67254</v>
      </c>
      <c r="E275" s="285">
        <f>D275-C275</f>
        <v>-11266</v>
      </c>
      <c r="F275" s="281">
        <f>E275/C275</f>
        <v>-0.14347936831380539</v>
      </c>
      <c r="G275" s="144"/>
    </row>
    <row r="276" spans="1:8" ht="12.95" customHeight="1" x14ac:dyDescent="0.2">
      <c r="A276" s="115">
        <v>8</v>
      </c>
      <c r="B276" s="155" t="s">
        <v>117</v>
      </c>
      <c r="C276" s="115">
        <v>36870</v>
      </c>
      <c r="D276" s="285">
        <v>45070</v>
      </c>
      <c r="E276" s="285">
        <f>D276-C276</f>
        <v>8200</v>
      </c>
      <c r="F276" s="281">
        <f>E276/C276</f>
        <v>0.22240303770002712</v>
      </c>
      <c r="G276" s="144"/>
    </row>
    <row r="277" spans="1:8" ht="12.95" customHeight="1" x14ac:dyDescent="0.2">
      <c r="A277" s="115">
        <v>9</v>
      </c>
      <c r="B277" s="155" t="s">
        <v>116</v>
      </c>
      <c r="C277" s="115">
        <v>28862</v>
      </c>
      <c r="D277" s="285">
        <v>30155</v>
      </c>
      <c r="E277" s="285">
        <f>D277-C277</f>
        <v>1293</v>
      </c>
      <c r="F277" s="281">
        <f>E277/C277</f>
        <v>4.4799390201649227E-2</v>
      </c>
      <c r="G277" s="144"/>
    </row>
    <row r="278" spans="1:8" ht="12.95" customHeight="1" x14ac:dyDescent="0.2">
      <c r="A278" s="115">
        <v>10</v>
      </c>
      <c r="B278" s="155" t="s">
        <v>115</v>
      </c>
      <c r="C278" s="115">
        <v>41038</v>
      </c>
      <c r="D278" s="285">
        <v>40855</v>
      </c>
      <c r="E278" s="285">
        <f>D278-C278</f>
        <v>-183</v>
      </c>
      <c r="F278" s="281">
        <f>E278/C278</f>
        <v>-4.4592816414055266E-3</v>
      </c>
      <c r="G278" s="144"/>
    </row>
    <row r="279" spans="1:8" ht="12.95" customHeight="1" x14ac:dyDescent="0.2">
      <c r="A279" s="115">
        <v>11</v>
      </c>
      <c r="B279" s="155" t="s">
        <v>114</v>
      </c>
      <c r="C279" s="115">
        <v>40260</v>
      </c>
      <c r="D279" s="285">
        <v>47160</v>
      </c>
      <c r="E279" s="285">
        <f>D279-C279</f>
        <v>6900</v>
      </c>
      <c r="F279" s="281">
        <f>E279/C279</f>
        <v>0.17138599105812222</v>
      </c>
      <c r="G279" s="144"/>
    </row>
    <row r="280" spans="1:8" ht="12.95" customHeight="1" x14ac:dyDescent="0.2">
      <c r="A280" s="115">
        <v>12</v>
      </c>
      <c r="B280" s="155" t="s">
        <v>113</v>
      </c>
      <c r="C280" s="115">
        <v>39529</v>
      </c>
      <c r="D280" s="285">
        <v>37778</v>
      </c>
      <c r="E280" s="285">
        <f>D280-C280</f>
        <v>-1751</v>
      </c>
      <c r="F280" s="281">
        <f>E280/C280</f>
        <v>-4.4296592375218193E-2</v>
      </c>
      <c r="G280" s="144"/>
    </row>
    <row r="281" spans="1:8" ht="12.95" customHeight="1" x14ac:dyDescent="0.2">
      <c r="A281" s="115">
        <v>13</v>
      </c>
      <c r="B281" s="155" t="s">
        <v>112</v>
      </c>
      <c r="C281" s="115">
        <v>44044</v>
      </c>
      <c r="D281" s="285">
        <v>36120</v>
      </c>
      <c r="E281" s="285">
        <f>D281-C281</f>
        <v>-7924</v>
      </c>
      <c r="F281" s="281">
        <f>E281/C281</f>
        <v>-0.17991099809281627</v>
      </c>
      <c r="G281" s="144"/>
    </row>
    <row r="282" spans="1:8" ht="12.95" customHeight="1" x14ac:dyDescent="0.2">
      <c r="A282" s="115">
        <v>14</v>
      </c>
      <c r="B282" s="155" t="s">
        <v>111</v>
      </c>
      <c r="C282" s="115">
        <v>56554</v>
      </c>
      <c r="D282" s="285">
        <v>55836</v>
      </c>
      <c r="E282" s="285">
        <f>D282-C282</f>
        <v>-718</v>
      </c>
      <c r="F282" s="281">
        <f>E282/C282</f>
        <v>-1.2695830533649255E-2</v>
      </c>
      <c r="G282" s="144"/>
    </row>
    <row r="283" spans="1:8" ht="12.95" customHeight="1" x14ac:dyDescent="0.2">
      <c r="A283" s="115">
        <v>15</v>
      </c>
      <c r="B283" s="155" t="s">
        <v>110</v>
      </c>
      <c r="C283" s="115">
        <v>39837</v>
      </c>
      <c r="D283" s="285">
        <v>39713</v>
      </c>
      <c r="E283" s="285">
        <f>D283-C283</f>
        <v>-124</v>
      </c>
      <c r="F283" s="281">
        <f>E283/C283</f>
        <v>-3.1126841880663703E-3</v>
      </c>
      <c r="G283" s="144"/>
    </row>
    <row r="284" spans="1:8" ht="12.95" customHeight="1" x14ac:dyDescent="0.2">
      <c r="A284" s="115">
        <v>16</v>
      </c>
      <c r="B284" s="155" t="s">
        <v>109</v>
      </c>
      <c r="C284" s="115">
        <v>30891</v>
      </c>
      <c r="D284" s="285">
        <v>32738</v>
      </c>
      <c r="E284" s="285">
        <f>D284-C284</f>
        <v>1847</v>
      </c>
      <c r="F284" s="281">
        <f>E284/C284</f>
        <v>5.9790877601890516E-2</v>
      </c>
      <c r="G284" s="144"/>
    </row>
    <row r="285" spans="1:8" ht="12.95" customHeight="1" x14ac:dyDescent="0.2">
      <c r="A285" s="115">
        <v>17</v>
      </c>
      <c r="B285" s="155" t="s">
        <v>108</v>
      </c>
      <c r="C285" s="115">
        <v>82005</v>
      </c>
      <c r="D285" s="285">
        <v>77518</v>
      </c>
      <c r="E285" s="285">
        <f>D285-C285</f>
        <v>-4487</v>
      </c>
      <c r="F285" s="281">
        <f>E285/C285</f>
        <v>-5.4716175842936407E-2</v>
      </c>
      <c r="G285" s="144"/>
    </row>
    <row r="286" spans="1:8" ht="12.95" customHeight="1" x14ac:dyDescent="0.2">
      <c r="A286" s="115">
        <v>18</v>
      </c>
      <c r="B286" s="155" t="s">
        <v>107</v>
      </c>
      <c r="C286" s="115">
        <v>18500</v>
      </c>
      <c r="D286" s="285">
        <v>18531</v>
      </c>
      <c r="E286" s="285">
        <f>D286-C286</f>
        <v>31</v>
      </c>
      <c r="F286" s="281">
        <f>E286/C286</f>
        <v>1.6756756756756757E-3</v>
      </c>
      <c r="G286" s="144"/>
    </row>
    <row r="287" spans="1:8" ht="12.95" customHeight="1" x14ac:dyDescent="0.2">
      <c r="A287" s="115">
        <v>19</v>
      </c>
      <c r="B287" s="155" t="s">
        <v>106</v>
      </c>
      <c r="C287" s="115">
        <v>54281</v>
      </c>
      <c r="D287" s="285">
        <v>50571</v>
      </c>
      <c r="E287" s="285">
        <f>D287-C287</f>
        <v>-3710</v>
      </c>
      <c r="F287" s="281">
        <f>E287/C287</f>
        <v>-6.8348040750907321E-2</v>
      </c>
      <c r="G287" s="144"/>
    </row>
    <row r="288" spans="1:8" ht="12.95" customHeight="1" x14ac:dyDescent="0.2">
      <c r="A288" s="115">
        <v>20</v>
      </c>
      <c r="B288" s="155" t="s">
        <v>105</v>
      </c>
      <c r="C288" s="115">
        <v>37674</v>
      </c>
      <c r="D288" s="285">
        <v>38171</v>
      </c>
      <c r="E288" s="285">
        <f>D288-C288</f>
        <v>497</v>
      </c>
      <c r="F288" s="281">
        <f>E288/C288</f>
        <v>1.3192121887774062E-2</v>
      </c>
      <c r="G288" s="144"/>
      <c r="H288" s="1" t="s">
        <v>45</v>
      </c>
    </row>
    <row r="289" spans="1:8" ht="12.95" customHeight="1" x14ac:dyDescent="0.2">
      <c r="A289" s="115">
        <v>21</v>
      </c>
      <c r="B289" s="155" t="s">
        <v>104</v>
      </c>
      <c r="C289" s="115">
        <v>34029</v>
      </c>
      <c r="D289" s="285">
        <v>30762</v>
      </c>
      <c r="E289" s="285">
        <f>D289-C289</f>
        <v>-3267</v>
      </c>
      <c r="F289" s="281">
        <f>E289/C289</f>
        <v>-9.6006347527109237E-2</v>
      </c>
      <c r="G289" s="144"/>
    </row>
    <row r="290" spans="1:8" ht="12.95" customHeight="1" x14ac:dyDescent="0.2">
      <c r="A290" s="115">
        <v>22</v>
      </c>
      <c r="B290" s="155" t="s">
        <v>103</v>
      </c>
      <c r="C290" s="115">
        <v>75656</v>
      </c>
      <c r="D290" s="285">
        <v>69501</v>
      </c>
      <c r="E290" s="285">
        <f>D290-C290</f>
        <v>-6155</v>
      </c>
      <c r="F290" s="281">
        <f>E290/C290</f>
        <v>-8.1355080892460616E-2</v>
      </c>
      <c r="G290" s="144"/>
    </row>
    <row r="291" spans="1:8" ht="12.95" customHeight="1" x14ac:dyDescent="0.2">
      <c r="A291" s="115">
        <v>23</v>
      </c>
      <c r="B291" s="155" t="s">
        <v>102</v>
      </c>
      <c r="C291" s="115">
        <v>26272</v>
      </c>
      <c r="D291" s="285">
        <v>31154</v>
      </c>
      <c r="E291" s="285">
        <f>D291-C291</f>
        <v>4882</v>
      </c>
      <c r="F291" s="281">
        <f>E291/C291</f>
        <v>0.18582521315468942</v>
      </c>
      <c r="G291" s="144"/>
    </row>
    <row r="292" spans="1:8" ht="12.95" customHeight="1" x14ac:dyDescent="0.2">
      <c r="A292" s="115">
        <v>24</v>
      </c>
      <c r="B292" s="155" t="s">
        <v>101</v>
      </c>
      <c r="C292" s="115">
        <v>26618</v>
      </c>
      <c r="D292" s="285">
        <v>32166</v>
      </c>
      <c r="E292" s="285">
        <f>D292-C292</f>
        <v>5548</v>
      </c>
      <c r="F292" s="281">
        <f>E292/C292</f>
        <v>0.20843038545345255</v>
      </c>
      <c r="G292" s="144"/>
    </row>
    <row r="293" spans="1:8" ht="12.95" customHeight="1" x14ac:dyDescent="0.2">
      <c r="A293" s="115">
        <v>25</v>
      </c>
      <c r="B293" s="155" t="s">
        <v>100</v>
      </c>
      <c r="C293" s="115">
        <v>70335</v>
      </c>
      <c r="D293" s="285">
        <v>82372</v>
      </c>
      <c r="E293" s="285">
        <f>D293-C293</f>
        <v>12037</v>
      </c>
      <c r="F293" s="281">
        <f>E293/C293</f>
        <v>0.17113812468898842</v>
      </c>
      <c r="G293" s="144"/>
    </row>
    <row r="294" spans="1:8" ht="12.95" customHeight="1" x14ac:dyDescent="0.2">
      <c r="A294" s="115">
        <v>26</v>
      </c>
      <c r="B294" s="155" t="s">
        <v>99</v>
      </c>
      <c r="C294" s="115">
        <v>58712</v>
      </c>
      <c r="D294" s="285">
        <v>59429</v>
      </c>
      <c r="E294" s="285">
        <f>D294-C294</f>
        <v>717</v>
      </c>
      <c r="F294" s="281">
        <f>E294/C294</f>
        <v>1.2212154244447472E-2</v>
      </c>
      <c r="G294" s="144"/>
    </row>
    <row r="295" spans="1:8" ht="12.95" customHeight="1" x14ac:dyDescent="0.2">
      <c r="A295" s="115">
        <v>27</v>
      </c>
      <c r="B295" s="155" t="s">
        <v>98</v>
      </c>
      <c r="C295" s="115">
        <v>31689</v>
      </c>
      <c r="D295" s="285">
        <v>33251</v>
      </c>
      <c r="E295" s="285">
        <f>D295-C295</f>
        <v>1562</v>
      </c>
      <c r="F295" s="281">
        <f>E295/C295</f>
        <v>4.9291552273659632E-2</v>
      </c>
      <c r="G295" s="144"/>
    </row>
    <row r="296" spans="1:8" ht="12.95" customHeight="1" x14ac:dyDescent="0.2">
      <c r="A296" s="115">
        <v>28</v>
      </c>
      <c r="B296" s="155" t="s">
        <v>97</v>
      </c>
      <c r="C296" s="115">
        <v>43369</v>
      </c>
      <c r="D296" s="285">
        <v>39523</v>
      </c>
      <c r="E296" s="285">
        <f>D296-C296</f>
        <v>-3846</v>
      </c>
      <c r="F296" s="281">
        <f>E296/C296</f>
        <v>-8.8680854988586313E-2</v>
      </c>
      <c r="G296" s="144"/>
    </row>
    <row r="297" spans="1:8" ht="12.95" customHeight="1" x14ac:dyDescent="0.2">
      <c r="A297" s="115">
        <v>29</v>
      </c>
      <c r="B297" s="155" t="s">
        <v>96</v>
      </c>
      <c r="C297" s="115">
        <v>28865</v>
      </c>
      <c r="D297" s="285">
        <v>28084</v>
      </c>
      <c r="E297" s="285">
        <f>D297-C297</f>
        <v>-781</v>
      </c>
      <c r="F297" s="281">
        <f>E297/C297</f>
        <v>-2.7056989433570069E-2</v>
      </c>
      <c r="G297" s="144"/>
    </row>
    <row r="298" spans="1:8" ht="12.95" customHeight="1" x14ac:dyDescent="0.2">
      <c r="A298" s="115">
        <v>30</v>
      </c>
      <c r="B298" s="155" t="s">
        <v>95</v>
      </c>
      <c r="C298" s="115">
        <v>50984</v>
      </c>
      <c r="D298" s="285">
        <v>45180</v>
      </c>
      <c r="E298" s="285">
        <f>D298-C298</f>
        <v>-5804</v>
      </c>
      <c r="F298" s="281">
        <f>E298/C298</f>
        <v>-0.11383963596422407</v>
      </c>
      <c r="G298" s="144"/>
    </row>
    <row r="299" spans="1:8" ht="12.95" customHeight="1" x14ac:dyDescent="0.2">
      <c r="A299" s="115">
        <v>31</v>
      </c>
      <c r="B299" s="155" t="s">
        <v>94</v>
      </c>
      <c r="C299" s="115">
        <v>30407</v>
      </c>
      <c r="D299" s="285">
        <v>27217</v>
      </c>
      <c r="E299" s="285">
        <f>D299-C299</f>
        <v>-3190</v>
      </c>
      <c r="F299" s="281">
        <f>E299/C299</f>
        <v>-0.10491005360607755</v>
      </c>
      <c r="G299" s="144"/>
    </row>
    <row r="300" spans="1:8" ht="12.95" customHeight="1" x14ac:dyDescent="0.2">
      <c r="A300" s="115">
        <v>32</v>
      </c>
      <c r="B300" s="155" t="s">
        <v>93</v>
      </c>
      <c r="C300" s="115">
        <v>28288</v>
      </c>
      <c r="D300" s="285">
        <v>30539</v>
      </c>
      <c r="E300" s="285">
        <f>D300-C300</f>
        <v>2251</v>
      </c>
      <c r="F300" s="281">
        <f>E300/C300</f>
        <v>7.9574377828054293E-2</v>
      </c>
      <c r="G300" s="144"/>
    </row>
    <row r="301" spans="1:8" ht="12.95" customHeight="1" x14ac:dyDescent="0.2">
      <c r="A301" s="115">
        <v>33</v>
      </c>
      <c r="B301" s="155" t="s">
        <v>92</v>
      </c>
      <c r="C301" s="115">
        <v>88238</v>
      </c>
      <c r="D301" s="285">
        <v>93476</v>
      </c>
      <c r="E301" s="285">
        <f>D301-C301</f>
        <v>5238</v>
      </c>
      <c r="F301" s="281">
        <f>E301/C301</f>
        <v>5.9362179559826832E-2</v>
      </c>
      <c r="G301" s="144"/>
    </row>
    <row r="302" spans="1:8" ht="12.95" customHeight="1" x14ac:dyDescent="0.2">
      <c r="A302" s="115"/>
      <c r="B302" s="151" t="s">
        <v>91</v>
      </c>
      <c r="C302" s="158">
        <f>SUM(C269:C301)</f>
        <v>1604619</v>
      </c>
      <c r="D302" s="284">
        <f>SUM(D269:D301)</f>
        <v>1618139</v>
      </c>
      <c r="E302" s="284">
        <f>D302-C302</f>
        <v>13520</v>
      </c>
      <c r="F302" s="253">
        <f>E302/C302</f>
        <v>8.4256761262330813E-3</v>
      </c>
      <c r="G302" s="144"/>
    </row>
    <row r="303" spans="1:8" ht="12.95" customHeight="1" x14ac:dyDescent="0.2">
      <c r="A303" s="148"/>
      <c r="B303" s="147"/>
      <c r="C303" s="202"/>
      <c r="D303" s="283"/>
      <c r="E303" s="283"/>
      <c r="F303" s="280"/>
      <c r="G303" s="144"/>
    </row>
    <row r="304" spans="1:8" x14ac:dyDescent="0.2">
      <c r="A304" s="143" t="s">
        <v>229</v>
      </c>
      <c r="B304" s="193"/>
      <c r="C304" s="193"/>
      <c r="D304" s="193"/>
      <c r="E304" s="193"/>
      <c r="F304" s="193"/>
      <c r="G304" s="193"/>
      <c r="H304" s="193"/>
    </row>
    <row r="305" spans="1:7" ht="46.5" customHeight="1" x14ac:dyDescent="0.2">
      <c r="A305" s="190" t="s">
        <v>153</v>
      </c>
      <c r="B305" s="190" t="s">
        <v>152</v>
      </c>
      <c r="C305" s="191" t="s">
        <v>228</v>
      </c>
      <c r="D305" s="191" t="s">
        <v>227</v>
      </c>
      <c r="E305" s="190" t="s">
        <v>226</v>
      </c>
      <c r="F305" s="207"/>
    </row>
    <row r="306" spans="1:7" ht="13.5" customHeight="1" x14ac:dyDescent="0.2">
      <c r="A306" s="190">
        <v>1</v>
      </c>
      <c r="B306" s="190">
        <v>2</v>
      </c>
      <c r="C306" s="191">
        <v>3</v>
      </c>
      <c r="D306" s="191">
        <v>4</v>
      </c>
      <c r="E306" s="190">
        <v>5</v>
      </c>
      <c r="F306" s="207"/>
    </row>
    <row r="307" spans="1:7" ht="12.95" customHeight="1" x14ac:dyDescent="0.2">
      <c r="A307" s="117">
        <v>1</v>
      </c>
      <c r="B307" s="155" t="s">
        <v>124</v>
      </c>
      <c r="C307" s="282">
        <v>38514552</v>
      </c>
      <c r="D307" s="282">
        <v>38579280</v>
      </c>
      <c r="E307" s="281">
        <f>D307/C307</f>
        <v>1.0016806115257422</v>
      </c>
      <c r="F307" s="202"/>
      <c r="G307" s="144"/>
    </row>
    <row r="308" spans="1:7" ht="12.95" customHeight="1" x14ac:dyDescent="0.2">
      <c r="A308" s="117">
        <v>2</v>
      </c>
      <c r="B308" s="155" t="s">
        <v>123</v>
      </c>
      <c r="C308" s="282">
        <v>50467888</v>
      </c>
      <c r="D308" s="282">
        <v>51799336</v>
      </c>
      <c r="E308" s="281">
        <f>D308/C308</f>
        <v>1.0263820828008494</v>
      </c>
      <c r="F308" s="202"/>
      <c r="G308" s="144"/>
    </row>
    <row r="309" spans="1:7" ht="12.95" customHeight="1" x14ac:dyDescent="0.2">
      <c r="A309" s="117">
        <v>3</v>
      </c>
      <c r="B309" s="155" t="s">
        <v>122</v>
      </c>
      <c r="C309" s="282">
        <v>46322976</v>
      </c>
      <c r="D309" s="282">
        <v>49731000</v>
      </c>
      <c r="E309" s="281">
        <f>D309/C309</f>
        <v>1.0735709208320294</v>
      </c>
      <c r="F309" s="202"/>
      <c r="G309" s="144"/>
    </row>
    <row r="310" spans="1:7" ht="12.95" customHeight="1" x14ac:dyDescent="0.2">
      <c r="A310" s="117">
        <v>4</v>
      </c>
      <c r="B310" s="155" t="s">
        <v>121</v>
      </c>
      <c r="C310" s="282">
        <v>19993760</v>
      </c>
      <c r="D310" s="282">
        <v>19327456</v>
      </c>
      <c r="E310" s="281">
        <f>D310/C310</f>
        <v>0.96667440241355307</v>
      </c>
      <c r="F310" s="202"/>
      <c r="G310" s="144"/>
    </row>
    <row r="311" spans="1:7" ht="12.95" customHeight="1" x14ac:dyDescent="0.2">
      <c r="A311" s="117">
        <v>5</v>
      </c>
      <c r="B311" s="155" t="s">
        <v>120</v>
      </c>
      <c r="C311" s="282">
        <v>70221528</v>
      </c>
      <c r="D311" s="282">
        <v>70159584</v>
      </c>
      <c r="E311" s="281">
        <f>D311/C311</f>
        <v>0.99911787735521795</v>
      </c>
      <c r="F311" s="202"/>
      <c r="G311" s="144"/>
    </row>
    <row r="312" spans="1:7" ht="12.95" customHeight="1" x14ac:dyDescent="0.2">
      <c r="A312" s="117">
        <v>6</v>
      </c>
      <c r="B312" s="155" t="s">
        <v>119</v>
      </c>
      <c r="C312" s="282">
        <v>27375072</v>
      </c>
      <c r="D312" s="282">
        <v>35042440</v>
      </c>
      <c r="E312" s="281">
        <f>D312/C312</f>
        <v>1.2800857656191735</v>
      </c>
      <c r="F312" s="202"/>
      <c r="G312" s="144"/>
    </row>
    <row r="313" spans="1:7" ht="12.95" customHeight="1" x14ac:dyDescent="0.2">
      <c r="A313" s="117">
        <v>7</v>
      </c>
      <c r="B313" s="155" t="s">
        <v>118</v>
      </c>
      <c r="C313" s="282">
        <v>49820376</v>
      </c>
      <c r="D313" s="282">
        <v>44497600</v>
      </c>
      <c r="E313" s="281">
        <f>D313/C313</f>
        <v>0.89316066181435483</v>
      </c>
      <c r="F313" s="202"/>
      <c r="G313" s="144"/>
    </row>
    <row r="314" spans="1:7" ht="12.95" customHeight="1" x14ac:dyDescent="0.2">
      <c r="A314" s="117">
        <v>8</v>
      </c>
      <c r="B314" s="155" t="s">
        <v>117</v>
      </c>
      <c r="C314" s="282">
        <v>26741712</v>
      </c>
      <c r="D314" s="282">
        <v>31999296</v>
      </c>
      <c r="E314" s="281">
        <f>D314/C314</f>
        <v>1.1966061110821924</v>
      </c>
      <c r="F314" s="202"/>
      <c r="G314" s="144"/>
    </row>
    <row r="315" spans="1:7" ht="12.95" customHeight="1" x14ac:dyDescent="0.2">
      <c r="A315" s="117">
        <v>9</v>
      </c>
      <c r="B315" s="155" t="s">
        <v>116</v>
      </c>
      <c r="C315" s="282">
        <v>17781872</v>
      </c>
      <c r="D315" s="282">
        <v>18578560</v>
      </c>
      <c r="E315" s="281">
        <f>D315/C315</f>
        <v>1.0448033817811757</v>
      </c>
      <c r="F315" s="202"/>
      <c r="G315" s="144"/>
    </row>
    <row r="316" spans="1:7" ht="12.95" customHeight="1" x14ac:dyDescent="0.2">
      <c r="A316" s="117">
        <v>10</v>
      </c>
      <c r="B316" s="155" t="s">
        <v>115</v>
      </c>
      <c r="C316" s="282">
        <v>24561376</v>
      </c>
      <c r="D316" s="282">
        <v>26978352</v>
      </c>
      <c r="E316" s="281">
        <f>D316/C316</f>
        <v>1.0984055616428006</v>
      </c>
      <c r="F316" s="202"/>
      <c r="G316" s="144"/>
    </row>
    <row r="317" spans="1:7" ht="12.95" customHeight="1" x14ac:dyDescent="0.2">
      <c r="A317" s="117">
        <v>11</v>
      </c>
      <c r="B317" s="155" t="s">
        <v>114</v>
      </c>
      <c r="C317" s="282">
        <v>25747128</v>
      </c>
      <c r="D317" s="282">
        <v>28721832</v>
      </c>
      <c r="E317" s="281">
        <f>D317/C317</f>
        <v>1.1155353715567811</v>
      </c>
      <c r="F317" s="202"/>
      <c r="G317" s="144"/>
    </row>
    <row r="318" spans="1:7" ht="12.95" customHeight="1" x14ac:dyDescent="0.2">
      <c r="A318" s="117">
        <v>12</v>
      </c>
      <c r="B318" s="155" t="s">
        <v>113</v>
      </c>
      <c r="C318" s="282">
        <v>23725944</v>
      </c>
      <c r="D318" s="282">
        <v>22926704</v>
      </c>
      <c r="E318" s="281">
        <f>D318/C318</f>
        <v>0.96631366912102634</v>
      </c>
      <c r="F318" s="202"/>
      <c r="G318" s="144"/>
    </row>
    <row r="319" spans="1:7" ht="12.95" customHeight="1" x14ac:dyDescent="0.2">
      <c r="A319" s="117">
        <v>13</v>
      </c>
      <c r="B319" s="155" t="s">
        <v>112</v>
      </c>
      <c r="C319" s="282">
        <v>25436944</v>
      </c>
      <c r="D319" s="282">
        <v>24675752</v>
      </c>
      <c r="E319" s="281">
        <f>D319/C319</f>
        <v>0.97007533609383267</v>
      </c>
      <c r="F319" s="202"/>
      <c r="G319" s="144"/>
    </row>
    <row r="320" spans="1:7" ht="12.95" customHeight="1" x14ac:dyDescent="0.2">
      <c r="A320" s="117">
        <v>14</v>
      </c>
      <c r="B320" s="155" t="s">
        <v>111</v>
      </c>
      <c r="C320" s="282">
        <v>37529248</v>
      </c>
      <c r="D320" s="282">
        <v>35899680</v>
      </c>
      <c r="E320" s="281">
        <f>D320/C320</f>
        <v>0.95657871961623109</v>
      </c>
      <c r="F320" s="202"/>
      <c r="G320" s="144"/>
    </row>
    <row r="321" spans="1:8" ht="12.95" customHeight="1" x14ac:dyDescent="0.2">
      <c r="A321" s="117">
        <v>15</v>
      </c>
      <c r="B321" s="155" t="s">
        <v>110</v>
      </c>
      <c r="C321" s="282">
        <v>23983696</v>
      </c>
      <c r="D321" s="282">
        <v>23997616</v>
      </c>
      <c r="E321" s="281">
        <f>D321/C321</f>
        <v>1.0005803942811817</v>
      </c>
      <c r="F321" s="202"/>
      <c r="G321" s="144"/>
    </row>
    <row r="322" spans="1:8" ht="12.95" customHeight="1" x14ac:dyDescent="0.2">
      <c r="A322" s="117">
        <v>16</v>
      </c>
      <c r="B322" s="155" t="s">
        <v>109</v>
      </c>
      <c r="C322" s="282">
        <v>19273632</v>
      </c>
      <c r="D322" s="282">
        <v>21052376</v>
      </c>
      <c r="E322" s="281">
        <f>D322/C322</f>
        <v>1.0922889883961673</v>
      </c>
      <c r="F322" s="202"/>
      <c r="G322" s="144"/>
    </row>
    <row r="323" spans="1:8" ht="12.95" customHeight="1" x14ac:dyDescent="0.2">
      <c r="A323" s="117">
        <v>17</v>
      </c>
      <c r="B323" s="155" t="s">
        <v>108</v>
      </c>
      <c r="C323" s="282">
        <v>52536168</v>
      </c>
      <c r="D323" s="282">
        <v>53064200</v>
      </c>
      <c r="E323" s="281">
        <f>D323/C323</f>
        <v>1.010050828221807</v>
      </c>
      <c r="F323" s="202"/>
      <c r="G323" s="144"/>
    </row>
    <row r="324" spans="1:8" ht="12.95" customHeight="1" x14ac:dyDescent="0.2">
      <c r="A324" s="117">
        <v>18</v>
      </c>
      <c r="B324" s="155" t="s">
        <v>107</v>
      </c>
      <c r="C324" s="282">
        <v>15131504</v>
      </c>
      <c r="D324" s="282">
        <v>15885968</v>
      </c>
      <c r="E324" s="281">
        <f>D324/C324</f>
        <v>1.0498604765263255</v>
      </c>
      <c r="F324" s="202"/>
      <c r="G324" s="144"/>
    </row>
    <row r="325" spans="1:8" ht="12.95" customHeight="1" x14ac:dyDescent="0.2">
      <c r="A325" s="117">
        <v>19</v>
      </c>
      <c r="B325" s="155" t="s">
        <v>106</v>
      </c>
      <c r="C325" s="282">
        <v>35436376</v>
      </c>
      <c r="D325" s="282">
        <v>34659872</v>
      </c>
      <c r="E325" s="281">
        <f>D325/C325</f>
        <v>0.97808737552621072</v>
      </c>
      <c r="F325" s="202"/>
      <c r="G325" s="144" t="s">
        <v>45</v>
      </c>
    </row>
    <row r="326" spans="1:8" ht="12.95" customHeight="1" x14ac:dyDescent="0.2">
      <c r="A326" s="117">
        <v>20</v>
      </c>
      <c r="B326" s="155" t="s">
        <v>105</v>
      </c>
      <c r="C326" s="282">
        <v>23987640</v>
      </c>
      <c r="D326" s="282">
        <v>26557695</v>
      </c>
      <c r="E326" s="281">
        <f>D326/C326</f>
        <v>1.1071408025132943</v>
      </c>
      <c r="F326" s="202"/>
      <c r="G326" s="144"/>
    </row>
    <row r="327" spans="1:8" ht="12.95" customHeight="1" x14ac:dyDescent="0.2">
      <c r="A327" s="117">
        <v>21</v>
      </c>
      <c r="B327" s="155" t="s">
        <v>104</v>
      </c>
      <c r="C327" s="282">
        <v>19054856</v>
      </c>
      <c r="D327" s="282">
        <v>17629216</v>
      </c>
      <c r="E327" s="281">
        <f>D327/C327</f>
        <v>0.92518232622697327</v>
      </c>
      <c r="F327" s="202"/>
      <c r="G327" s="144"/>
    </row>
    <row r="328" spans="1:8" ht="12.95" customHeight="1" x14ac:dyDescent="0.2">
      <c r="A328" s="117">
        <v>22</v>
      </c>
      <c r="B328" s="155" t="s">
        <v>103</v>
      </c>
      <c r="C328" s="282">
        <v>53827944</v>
      </c>
      <c r="D328" s="282">
        <v>51016104</v>
      </c>
      <c r="E328" s="281">
        <f>D328/C328</f>
        <v>0.94776244844127799</v>
      </c>
      <c r="F328" s="202"/>
      <c r="G328" s="144"/>
    </row>
    <row r="329" spans="1:8" ht="12.95" customHeight="1" x14ac:dyDescent="0.2">
      <c r="A329" s="117">
        <v>23</v>
      </c>
      <c r="B329" s="155" t="s">
        <v>102</v>
      </c>
      <c r="C329" s="282">
        <v>19267368</v>
      </c>
      <c r="D329" s="282">
        <v>22186856</v>
      </c>
      <c r="E329" s="281">
        <f>D329/C329</f>
        <v>1.1515250033112983</v>
      </c>
      <c r="F329" s="202"/>
      <c r="G329" s="144"/>
    </row>
    <row r="330" spans="1:8" ht="12.95" customHeight="1" x14ac:dyDescent="0.2">
      <c r="A330" s="117">
        <v>24</v>
      </c>
      <c r="B330" s="155" t="s">
        <v>101</v>
      </c>
      <c r="C330" s="282">
        <v>18942104</v>
      </c>
      <c r="D330" s="282">
        <v>17016968</v>
      </c>
      <c r="E330" s="281">
        <f>D330/C330</f>
        <v>0.89836736193613975</v>
      </c>
      <c r="F330" s="202"/>
      <c r="G330" s="144"/>
    </row>
    <row r="331" spans="1:8" ht="12.95" customHeight="1" x14ac:dyDescent="0.2">
      <c r="A331" s="117">
        <v>25</v>
      </c>
      <c r="B331" s="155" t="s">
        <v>100</v>
      </c>
      <c r="C331" s="282">
        <v>43526448</v>
      </c>
      <c r="D331" s="282">
        <v>44779712</v>
      </c>
      <c r="E331" s="281">
        <f>D331/C331</f>
        <v>1.0287931604251281</v>
      </c>
      <c r="F331" s="202" t="s">
        <v>45</v>
      </c>
      <c r="G331" s="144"/>
    </row>
    <row r="332" spans="1:8" ht="12.95" customHeight="1" x14ac:dyDescent="0.2">
      <c r="A332" s="117">
        <v>26</v>
      </c>
      <c r="B332" s="155" t="s">
        <v>99</v>
      </c>
      <c r="C332" s="282">
        <v>32226192</v>
      </c>
      <c r="D332" s="282">
        <v>32827072</v>
      </c>
      <c r="E332" s="281">
        <f>D332/C332</f>
        <v>1.0186457028494089</v>
      </c>
      <c r="F332" s="202"/>
      <c r="G332" s="144"/>
    </row>
    <row r="333" spans="1:8" ht="12.95" customHeight="1" x14ac:dyDescent="0.2">
      <c r="A333" s="117">
        <v>27</v>
      </c>
      <c r="B333" s="155" t="s">
        <v>98</v>
      </c>
      <c r="C333" s="282">
        <v>20294664</v>
      </c>
      <c r="D333" s="282">
        <v>20646376</v>
      </c>
      <c r="E333" s="281">
        <f>D333/C333</f>
        <v>1.017330269670885</v>
      </c>
      <c r="F333" s="202"/>
      <c r="G333" s="144"/>
    </row>
    <row r="334" spans="1:8" ht="12.95" customHeight="1" x14ac:dyDescent="0.2">
      <c r="A334" s="117">
        <v>28</v>
      </c>
      <c r="B334" s="155" t="s">
        <v>97</v>
      </c>
      <c r="C334" s="282">
        <v>25503528</v>
      </c>
      <c r="D334" s="282">
        <v>23773968</v>
      </c>
      <c r="E334" s="281">
        <f>D334/C334</f>
        <v>0.93218350025925822</v>
      </c>
      <c r="F334" s="202"/>
      <c r="G334" s="144"/>
    </row>
    <row r="335" spans="1:8" ht="12.95" customHeight="1" x14ac:dyDescent="0.2">
      <c r="A335" s="117">
        <v>29</v>
      </c>
      <c r="B335" s="155" t="s">
        <v>96</v>
      </c>
      <c r="C335" s="282">
        <v>18313848</v>
      </c>
      <c r="D335" s="282">
        <v>19082696</v>
      </c>
      <c r="E335" s="281">
        <f>D335/C335</f>
        <v>1.0419817834023739</v>
      </c>
      <c r="F335" s="202"/>
      <c r="G335" s="144"/>
    </row>
    <row r="336" spans="1:8" ht="12.95" customHeight="1" x14ac:dyDescent="0.2">
      <c r="A336" s="117">
        <v>30</v>
      </c>
      <c r="B336" s="155" t="s">
        <v>95</v>
      </c>
      <c r="C336" s="282">
        <v>30652536</v>
      </c>
      <c r="D336" s="282">
        <v>28000080</v>
      </c>
      <c r="E336" s="281">
        <f>D336/C336</f>
        <v>0.9134669966622011</v>
      </c>
      <c r="F336" s="202"/>
      <c r="G336" s="144"/>
      <c r="H336" s="1" t="s">
        <v>45</v>
      </c>
    </row>
    <row r="337" spans="1:8" ht="12.95" customHeight="1" x14ac:dyDescent="0.2">
      <c r="A337" s="117">
        <v>31</v>
      </c>
      <c r="B337" s="155" t="s">
        <v>94</v>
      </c>
      <c r="C337" s="282">
        <v>19489160</v>
      </c>
      <c r="D337" s="282">
        <v>17602768</v>
      </c>
      <c r="E337" s="281">
        <f>D337/C337</f>
        <v>0.90320814237247782</v>
      </c>
      <c r="F337" s="202"/>
      <c r="G337" s="144" t="s">
        <v>45</v>
      </c>
    </row>
    <row r="338" spans="1:8" ht="12.95" customHeight="1" x14ac:dyDescent="0.2">
      <c r="A338" s="117">
        <v>32</v>
      </c>
      <c r="B338" s="155" t="s">
        <v>93</v>
      </c>
      <c r="C338" s="282">
        <v>19288480</v>
      </c>
      <c r="D338" s="282">
        <v>18513832</v>
      </c>
      <c r="E338" s="281">
        <f>D338/C338</f>
        <v>0.95983882607649751</v>
      </c>
      <c r="F338" s="202"/>
      <c r="G338" s="144"/>
      <c r="H338" s="1" t="s">
        <v>45</v>
      </c>
    </row>
    <row r="339" spans="1:8" ht="12.95" customHeight="1" x14ac:dyDescent="0.2">
      <c r="A339" s="117">
        <v>33</v>
      </c>
      <c r="B339" s="155" t="s">
        <v>92</v>
      </c>
      <c r="C339" s="282">
        <v>60228824</v>
      </c>
      <c r="D339" s="282">
        <v>69134394</v>
      </c>
      <c r="E339" s="281">
        <f>D339/C339</f>
        <v>1.1478622594391017</v>
      </c>
      <c r="F339" s="202"/>
      <c r="G339" s="144"/>
    </row>
    <row r="340" spans="1:8" ht="16.5" customHeight="1" x14ac:dyDescent="0.2">
      <c r="A340" s="152"/>
      <c r="B340" s="151" t="s">
        <v>91</v>
      </c>
      <c r="C340" s="186">
        <f>SUM(C307:C339)</f>
        <v>1035205344</v>
      </c>
      <c r="D340" s="186">
        <f>SUM(D307:D339)</f>
        <v>1056344641</v>
      </c>
      <c r="E340" s="253">
        <f>D340/C340</f>
        <v>1.0204203901404898</v>
      </c>
      <c r="F340" s="180"/>
      <c r="G340" s="144"/>
    </row>
    <row r="341" spans="1:8" ht="16.5" customHeight="1" x14ac:dyDescent="0.2">
      <c r="A341" s="148"/>
      <c r="B341" s="147"/>
      <c r="C341" s="202"/>
      <c r="D341" s="202"/>
      <c r="E341" s="280"/>
      <c r="F341" s="180"/>
      <c r="G341" s="144"/>
    </row>
    <row r="342" spans="1:8" ht="15.75" customHeight="1" x14ac:dyDescent="0.2">
      <c r="A342" s="100" t="s">
        <v>225</v>
      </c>
    </row>
    <row r="343" spans="1:8" x14ac:dyDescent="0.2">
      <c r="A343" s="100"/>
    </row>
    <row r="344" spans="1:8" x14ac:dyDescent="0.2">
      <c r="A344" s="100" t="s">
        <v>224</v>
      </c>
    </row>
    <row r="345" spans="1:8" ht="33.75" customHeight="1" x14ac:dyDescent="0.2">
      <c r="A345" s="115" t="s">
        <v>79</v>
      </c>
      <c r="B345" s="115"/>
      <c r="C345" s="142" t="s">
        <v>77</v>
      </c>
      <c r="D345" s="142" t="s">
        <v>76</v>
      </c>
      <c r="E345" s="142" t="s">
        <v>62</v>
      </c>
      <c r="F345" s="142" t="s">
        <v>75</v>
      </c>
      <c r="G345" s="106"/>
    </row>
    <row r="346" spans="1:8" ht="16.5" customHeight="1" x14ac:dyDescent="0.2">
      <c r="A346" s="115">
        <v>1</v>
      </c>
      <c r="B346" s="115">
        <v>2</v>
      </c>
      <c r="C346" s="142">
        <v>3</v>
      </c>
      <c r="D346" s="142">
        <v>4</v>
      </c>
      <c r="E346" s="142" t="s">
        <v>74</v>
      </c>
      <c r="F346" s="142">
        <v>6</v>
      </c>
      <c r="G346" s="106"/>
    </row>
    <row r="347" spans="1:8" ht="27" customHeight="1" x14ac:dyDescent="0.2">
      <c r="A347" s="111">
        <v>1</v>
      </c>
      <c r="B347" s="113" t="s">
        <v>223</v>
      </c>
      <c r="C347" s="278">
        <f>2182.278+4787.146+975.47+1834.45</f>
        <v>9779.3439999999991</v>
      </c>
      <c r="D347" s="278">
        <f>D389</f>
        <v>17494.534999999996</v>
      </c>
      <c r="E347" s="108">
        <f>D347-C347</f>
        <v>7715.1909999999971</v>
      </c>
      <c r="F347" s="279">
        <v>0</v>
      </c>
      <c r="G347" s="106"/>
    </row>
    <row r="348" spans="1:8" ht="28.5" x14ac:dyDescent="0.2">
      <c r="A348" s="111">
        <v>2</v>
      </c>
      <c r="B348" s="113" t="s">
        <v>73</v>
      </c>
      <c r="C348" s="278">
        <f>C389</f>
        <v>126898.9</v>
      </c>
      <c r="D348" s="278">
        <v>126898.9</v>
      </c>
      <c r="E348" s="108">
        <f>D348-C348</f>
        <v>0</v>
      </c>
      <c r="F348" s="276">
        <f>E348/C348</f>
        <v>0</v>
      </c>
      <c r="G348" s="106"/>
      <c r="H348" s="1" t="s">
        <v>45</v>
      </c>
    </row>
    <row r="349" spans="1:8" ht="28.5" x14ac:dyDescent="0.2">
      <c r="A349" s="111">
        <v>3</v>
      </c>
      <c r="B349" s="113" t="s">
        <v>222</v>
      </c>
      <c r="C349" s="277">
        <f>E473</f>
        <v>112331.19800000002</v>
      </c>
      <c r="D349" s="277">
        <v>112331.19800000002</v>
      </c>
      <c r="E349" s="108">
        <f>D349-C349</f>
        <v>0</v>
      </c>
      <c r="F349" s="276">
        <f>E349/C349</f>
        <v>0</v>
      </c>
      <c r="G349" s="106" t="s">
        <v>45</v>
      </c>
    </row>
    <row r="350" spans="1:8" x14ac:dyDescent="0.2">
      <c r="A350" s="275"/>
    </row>
    <row r="351" spans="1:8" x14ac:dyDescent="0.2">
      <c r="A351" s="100" t="s">
        <v>221</v>
      </c>
      <c r="B351" s="193"/>
      <c r="C351" s="216"/>
      <c r="D351" s="193"/>
      <c r="E351" s="193"/>
      <c r="F351" s="193"/>
      <c r="G351" s="193" t="s">
        <v>45</v>
      </c>
    </row>
    <row r="352" spans="1:8" ht="6" customHeight="1" x14ac:dyDescent="0.2">
      <c r="A352" s="100"/>
      <c r="B352" s="193"/>
      <c r="C352" s="216"/>
      <c r="D352" s="193"/>
      <c r="E352" s="193"/>
      <c r="F352" s="193"/>
      <c r="G352" s="193"/>
      <c r="H352" s="1" t="s">
        <v>45</v>
      </c>
    </row>
    <row r="353" spans="1:8" x14ac:dyDescent="0.2">
      <c r="A353" s="193"/>
      <c r="B353" s="193"/>
      <c r="C353" s="193"/>
      <c r="D353" s="193"/>
      <c r="E353" s="194" t="s">
        <v>217</v>
      </c>
    </row>
    <row r="354" spans="1:8" ht="43.5" customHeight="1" x14ac:dyDescent="0.2">
      <c r="A354" s="221" t="s">
        <v>130</v>
      </c>
      <c r="B354" s="221" t="s">
        <v>129</v>
      </c>
      <c r="C354" s="210" t="s">
        <v>216</v>
      </c>
      <c r="D354" s="268" t="s">
        <v>220</v>
      </c>
      <c r="E354" s="210" t="s">
        <v>219</v>
      </c>
      <c r="F354" s="274"/>
      <c r="G354" s="274"/>
      <c r="H354" s="106"/>
    </row>
    <row r="355" spans="1:8" ht="15.75" customHeight="1" x14ac:dyDescent="0.2">
      <c r="A355" s="221">
        <v>1</v>
      </c>
      <c r="B355" s="221">
        <v>2</v>
      </c>
      <c r="C355" s="210">
        <v>3</v>
      </c>
      <c r="D355" s="268">
        <v>4</v>
      </c>
      <c r="E355" s="210">
        <v>5</v>
      </c>
      <c r="F355" s="274"/>
      <c r="G355" s="274"/>
      <c r="H355" s="106"/>
    </row>
    <row r="356" spans="1:8" ht="12.95" customHeight="1" x14ac:dyDescent="0.2">
      <c r="A356" s="117">
        <v>1</v>
      </c>
      <c r="B356" s="155" t="s">
        <v>124</v>
      </c>
      <c r="C356" s="255">
        <v>4463.3980000000001</v>
      </c>
      <c r="D356" s="255">
        <v>601.20999999999992</v>
      </c>
      <c r="E356" s="198">
        <f>D356/C356</f>
        <v>0.13469782439298489</v>
      </c>
      <c r="F356" s="273"/>
      <c r="G356" s="272"/>
      <c r="H356" s="237"/>
    </row>
    <row r="357" spans="1:8" ht="12.95" customHeight="1" x14ac:dyDescent="0.2">
      <c r="A357" s="117">
        <v>2</v>
      </c>
      <c r="B357" s="155" t="s">
        <v>123</v>
      </c>
      <c r="C357" s="255">
        <v>6049.6129999999994</v>
      </c>
      <c r="D357" s="255">
        <v>746.125</v>
      </c>
      <c r="E357" s="198">
        <f>D357/C357</f>
        <v>0.12333433560130211</v>
      </c>
      <c r="F357" s="273"/>
      <c r="G357" s="272"/>
      <c r="H357" s="237"/>
    </row>
    <row r="358" spans="1:8" ht="12.95" customHeight="1" x14ac:dyDescent="0.2">
      <c r="A358" s="117">
        <v>3</v>
      </c>
      <c r="B358" s="155" t="s">
        <v>122</v>
      </c>
      <c r="C358" s="255">
        <v>5464.3060000000005</v>
      </c>
      <c r="D358" s="255">
        <v>711.59399999999994</v>
      </c>
      <c r="E358" s="198">
        <f>D358/C358</f>
        <v>0.13022586948827533</v>
      </c>
      <c r="F358" s="273"/>
      <c r="G358" s="272"/>
      <c r="H358" s="237"/>
    </row>
    <row r="359" spans="1:8" ht="12.95" customHeight="1" x14ac:dyDescent="0.2">
      <c r="A359" s="117">
        <v>4</v>
      </c>
      <c r="B359" s="155" t="s">
        <v>121</v>
      </c>
      <c r="C359" s="255">
        <v>2993.3609999999999</v>
      </c>
      <c r="D359" s="255">
        <v>297.846</v>
      </c>
      <c r="E359" s="198">
        <f>D359/C359</f>
        <v>9.9502198364981712E-2</v>
      </c>
      <c r="F359" s="273"/>
      <c r="G359" s="272"/>
      <c r="H359" s="237"/>
    </row>
    <row r="360" spans="1:8" ht="12.95" customHeight="1" x14ac:dyDescent="0.2">
      <c r="A360" s="117">
        <v>5</v>
      </c>
      <c r="B360" s="155" t="s">
        <v>120</v>
      </c>
      <c r="C360" s="255">
        <v>9053.598</v>
      </c>
      <c r="D360" s="255">
        <v>149.27700000000002</v>
      </c>
      <c r="E360" s="198">
        <f>D360/C360</f>
        <v>1.6488140957882161E-2</v>
      </c>
      <c r="F360" s="273"/>
      <c r="G360" s="272"/>
      <c r="H360" s="237"/>
    </row>
    <row r="361" spans="1:8" ht="12.95" customHeight="1" x14ac:dyDescent="0.2">
      <c r="A361" s="117">
        <v>6</v>
      </c>
      <c r="B361" s="155" t="s">
        <v>119</v>
      </c>
      <c r="C361" s="255">
        <v>4253.0230000000001</v>
      </c>
      <c r="D361" s="255">
        <v>438.262</v>
      </c>
      <c r="E361" s="198">
        <f>D361/C361</f>
        <v>0.10304717373971407</v>
      </c>
      <c r="F361" s="273"/>
      <c r="G361" s="272"/>
      <c r="H361" s="237"/>
    </row>
    <row r="362" spans="1:8" ht="12.95" customHeight="1" x14ac:dyDescent="0.2">
      <c r="A362" s="117">
        <v>7</v>
      </c>
      <c r="B362" s="155" t="s">
        <v>118</v>
      </c>
      <c r="C362" s="255">
        <v>5497.34</v>
      </c>
      <c r="D362" s="255">
        <v>941.38099999999997</v>
      </c>
      <c r="E362" s="198">
        <f>D362/C362</f>
        <v>0.17124300116056129</v>
      </c>
      <c r="F362" s="273"/>
      <c r="G362" s="272"/>
      <c r="H362" s="237"/>
    </row>
    <row r="363" spans="1:8" ht="12.95" customHeight="1" x14ac:dyDescent="0.2">
      <c r="A363" s="117">
        <v>8</v>
      </c>
      <c r="B363" s="155" t="s">
        <v>117</v>
      </c>
      <c r="C363" s="255">
        <v>2710.2339999999999</v>
      </c>
      <c r="D363" s="255">
        <v>1308.7469999999998</v>
      </c>
      <c r="E363" s="198">
        <f>D363/C363</f>
        <v>0.48289077622079862</v>
      </c>
      <c r="F363" s="273"/>
      <c r="G363" s="272"/>
      <c r="H363" s="237"/>
    </row>
    <row r="364" spans="1:8" ht="12.95" customHeight="1" x14ac:dyDescent="0.2">
      <c r="A364" s="117">
        <v>9</v>
      </c>
      <c r="B364" s="155" t="s">
        <v>116</v>
      </c>
      <c r="C364" s="255">
        <v>2586.973</v>
      </c>
      <c r="D364" s="255">
        <v>100.874</v>
      </c>
      <c r="E364" s="198">
        <f>D364/C364</f>
        <v>3.8993062548391494E-2</v>
      </c>
      <c r="F364" s="273"/>
      <c r="G364" s="272"/>
      <c r="H364" s="237"/>
    </row>
    <row r="365" spans="1:8" ht="12.95" customHeight="1" x14ac:dyDescent="0.2">
      <c r="A365" s="117">
        <v>10</v>
      </c>
      <c r="B365" s="155" t="s">
        <v>115</v>
      </c>
      <c r="C365" s="255">
        <v>3431.1080000000002</v>
      </c>
      <c r="D365" s="255">
        <v>192.672</v>
      </c>
      <c r="E365" s="198">
        <f>D365/C365</f>
        <v>5.6154455062329717E-2</v>
      </c>
      <c r="F365" s="273"/>
      <c r="G365" s="272"/>
      <c r="H365" s="237"/>
    </row>
    <row r="366" spans="1:8" ht="12.95" customHeight="1" x14ac:dyDescent="0.2">
      <c r="A366" s="117">
        <v>11</v>
      </c>
      <c r="B366" s="155" t="s">
        <v>114</v>
      </c>
      <c r="C366" s="255">
        <v>3234.6549999999997</v>
      </c>
      <c r="D366" s="255">
        <v>521.01699999999994</v>
      </c>
      <c r="E366" s="198">
        <f>D366/C366</f>
        <v>0.16107343750724573</v>
      </c>
      <c r="F366" s="273"/>
      <c r="G366" s="272"/>
      <c r="H366" s="237"/>
    </row>
    <row r="367" spans="1:8" ht="12.95" customHeight="1" x14ac:dyDescent="0.2">
      <c r="A367" s="117">
        <v>12</v>
      </c>
      <c r="B367" s="155" t="s">
        <v>113</v>
      </c>
      <c r="C367" s="255">
        <v>2955.9900000000002</v>
      </c>
      <c r="D367" s="255">
        <v>347.70799999999997</v>
      </c>
      <c r="E367" s="198">
        <f>D367/C367</f>
        <v>0.11762827343800214</v>
      </c>
      <c r="F367" s="273"/>
      <c r="G367" s="272"/>
      <c r="H367" s="237"/>
    </row>
    <row r="368" spans="1:8" ht="12.95" customHeight="1" x14ac:dyDescent="0.2">
      <c r="A368" s="117">
        <v>13</v>
      </c>
      <c r="B368" s="155" t="s">
        <v>112</v>
      </c>
      <c r="C368" s="255">
        <v>2957.096</v>
      </c>
      <c r="D368" s="255">
        <v>286.03800000000001</v>
      </c>
      <c r="E368" s="198">
        <f>D368/C368</f>
        <v>9.6729358803366555E-2</v>
      </c>
      <c r="F368" s="273"/>
      <c r="G368" s="272"/>
      <c r="H368" s="237"/>
    </row>
    <row r="369" spans="1:8" ht="12.95" customHeight="1" x14ac:dyDescent="0.2">
      <c r="A369" s="117">
        <v>14</v>
      </c>
      <c r="B369" s="155" t="s">
        <v>111</v>
      </c>
      <c r="C369" s="255">
        <v>3676.4489999999996</v>
      </c>
      <c r="D369" s="255">
        <v>985.24100000000021</v>
      </c>
      <c r="E369" s="198">
        <f>D369/C369</f>
        <v>0.26798712562040172</v>
      </c>
      <c r="F369" s="273"/>
      <c r="G369" s="272"/>
      <c r="H369" s="237"/>
    </row>
    <row r="370" spans="1:8" ht="12.95" customHeight="1" x14ac:dyDescent="0.2">
      <c r="A370" s="117">
        <v>15</v>
      </c>
      <c r="B370" s="155" t="s">
        <v>110</v>
      </c>
      <c r="C370" s="255">
        <v>3000.6849999999999</v>
      </c>
      <c r="D370" s="255">
        <v>376.39700000000005</v>
      </c>
      <c r="E370" s="198">
        <f>D370/C370</f>
        <v>0.12543702521257649</v>
      </c>
      <c r="F370" s="273"/>
      <c r="G370" s="272"/>
      <c r="H370" s="237"/>
    </row>
    <row r="371" spans="1:8" ht="12.95" customHeight="1" x14ac:dyDescent="0.2">
      <c r="A371" s="117">
        <v>16</v>
      </c>
      <c r="B371" s="155" t="s">
        <v>109</v>
      </c>
      <c r="C371" s="255">
        <v>2890.4480000000003</v>
      </c>
      <c r="D371" s="255">
        <v>194.089</v>
      </c>
      <c r="E371" s="198">
        <f>D371/C371</f>
        <v>6.714841436344815E-2</v>
      </c>
      <c r="F371" s="273"/>
      <c r="G371" s="272"/>
      <c r="H371" s="237"/>
    </row>
    <row r="372" spans="1:8" ht="12.95" customHeight="1" x14ac:dyDescent="0.2">
      <c r="A372" s="117">
        <v>17</v>
      </c>
      <c r="B372" s="155" t="s">
        <v>108</v>
      </c>
      <c r="C372" s="255">
        <v>5231.6030000000001</v>
      </c>
      <c r="D372" s="255">
        <v>1816.2350000000001</v>
      </c>
      <c r="E372" s="198">
        <f>D372/C372</f>
        <v>0.34716605980996651</v>
      </c>
      <c r="F372" s="273"/>
      <c r="G372" s="272"/>
      <c r="H372" s="237"/>
    </row>
    <row r="373" spans="1:8" ht="12.95" customHeight="1" x14ac:dyDescent="0.2">
      <c r="A373" s="117">
        <v>18</v>
      </c>
      <c r="B373" s="155" t="s">
        <v>107</v>
      </c>
      <c r="C373" s="255">
        <v>2536.433</v>
      </c>
      <c r="D373" s="255">
        <v>92.290999999999997</v>
      </c>
      <c r="E373" s="198">
        <f>D373/C373</f>
        <v>3.6386137540396296E-2</v>
      </c>
      <c r="F373" s="273"/>
      <c r="G373" s="272"/>
      <c r="H373" s="237"/>
    </row>
    <row r="374" spans="1:8" ht="12.95" customHeight="1" x14ac:dyDescent="0.2">
      <c r="A374" s="117">
        <v>19</v>
      </c>
      <c r="B374" s="155" t="s">
        <v>106</v>
      </c>
      <c r="C374" s="255">
        <v>4293.0569999999998</v>
      </c>
      <c r="D374" s="255">
        <v>300.74200000000002</v>
      </c>
      <c r="E374" s="198">
        <f>D374/C374</f>
        <v>7.0053111337678498E-2</v>
      </c>
      <c r="F374" s="273"/>
      <c r="G374" s="272"/>
      <c r="H374" s="237"/>
    </row>
    <row r="375" spans="1:8" ht="12.95" customHeight="1" x14ac:dyDescent="0.2">
      <c r="A375" s="117">
        <v>20</v>
      </c>
      <c r="B375" s="155" t="s">
        <v>105</v>
      </c>
      <c r="C375" s="255">
        <v>3340.683</v>
      </c>
      <c r="D375" s="255">
        <v>298.13299999999998</v>
      </c>
      <c r="E375" s="198">
        <f>D375/C375</f>
        <v>8.9243127827453236E-2</v>
      </c>
      <c r="F375" s="273"/>
      <c r="G375" s="272"/>
      <c r="H375" s="237"/>
    </row>
    <row r="376" spans="1:8" ht="12.95" customHeight="1" x14ac:dyDescent="0.2">
      <c r="A376" s="117">
        <v>21</v>
      </c>
      <c r="B376" s="155" t="s">
        <v>104</v>
      </c>
      <c r="C376" s="255">
        <v>2175.0460000000003</v>
      </c>
      <c r="D376" s="255">
        <v>244.06</v>
      </c>
      <c r="E376" s="198">
        <f>D376/C376</f>
        <v>0.1122091210944504</v>
      </c>
      <c r="F376" s="273"/>
      <c r="G376" s="272"/>
      <c r="H376" s="237"/>
    </row>
    <row r="377" spans="1:8" ht="12.95" customHeight="1" x14ac:dyDescent="0.2">
      <c r="A377" s="117">
        <v>22</v>
      </c>
      <c r="B377" s="155" t="s">
        <v>103</v>
      </c>
      <c r="C377" s="255">
        <v>6763.7710000000006</v>
      </c>
      <c r="D377" s="255">
        <v>248.91700000000003</v>
      </c>
      <c r="E377" s="198">
        <f>D377/C377</f>
        <v>3.680151205592265E-2</v>
      </c>
      <c r="F377" s="273"/>
      <c r="G377" s="272"/>
      <c r="H377" s="237"/>
    </row>
    <row r="378" spans="1:8" ht="12.95" customHeight="1" x14ac:dyDescent="0.2">
      <c r="A378" s="117">
        <v>23</v>
      </c>
      <c r="B378" s="155" t="s">
        <v>102</v>
      </c>
      <c r="C378" s="255">
        <v>2689.2550000000001</v>
      </c>
      <c r="D378" s="255">
        <v>221.292</v>
      </c>
      <c r="E378" s="198">
        <f>D378/C378</f>
        <v>8.2287473668357966E-2</v>
      </c>
      <c r="F378" s="273"/>
      <c r="G378" s="272"/>
      <c r="H378" s="237"/>
    </row>
    <row r="379" spans="1:8" ht="12.95" customHeight="1" x14ac:dyDescent="0.2">
      <c r="A379" s="117">
        <v>24</v>
      </c>
      <c r="B379" s="155" t="s">
        <v>101</v>
      </c>
      <c r="C379" s="255">
        <v>2143.7629999999999</v>
      </c>
      <c r="D379" s="255">
        <v>614.375</v>
      </c>
      <c r="E379" s="198">
        <f>D379/C379</f>
        <v>0.28658718337801337</v>
      </c>
      <c r="F379" s="273"/>
      <c r="G379" s="272"/>
      <c r="H379" s="237"/>
    </row>
    <row r="380" spans="1:8" ht="12.95" customHeight="1" x14ac:dyDescent="0.2">
      <c r="A380" s="117">
        <v>25</v>
      </c>
      <c r="B380" s="155" t="s">
        <v>100</v>
      </c>
      <c r="C380" s="255">
        <v>5692.4889999999996</v>
      </c>
      <c r="D380" s="255">
        <v>997.15100000000007</v>
      </c>
      <c r="E380" s="198">
        <f>D380/C380</f>
        <v>0.17516959628731829</v>
      </c>
      <c r="F380" s="273"/>
      <c r="G380" s="272"/>
      <c r="H380" s="237"/>
    </row>
    <row r="381" spans="1:8" ht="12.95" customHeight="1" x14ac:dyDescent="0.2">
      <c r="A381" s="117">
        <v>26</v>
      </c>
      <c r="B381" s="155" t="s">
        <v>99</v>
      </c>
      <c r="C381" s="255">
        <v>4030.9859999999999</v>
      </c>
      <c r="D381" s="255">
        <v>1182.989</v>
      </c>
      <c r="E381" s="198">
        <f>D381/C381</f>
        <v>0.29347385478391641</v>
      </c>
      <c r="F381" s="273"/>
      <c r="G381" s="272"/>
      <c r="H381" s="237"/>
    </row>
    <row r="382" spans="1:8" ht="12.95" customHeight="1" x14ac:dyDescent="0.2">
      <c r="A382" s="117">
        <v>27</v>
      </c>
      <c r="B382" s="155" t="s">
        <v>98</v>
      </c>
      <c r="C382" s="255">
        <v>2959.9950000000003</v>
      </c>
      <c r="D382" s="255">
        <v>36.724000000000004</v>
      </c>
      <c r="E382" s="198">
        <f>D382/C382</f>
        <v>1.2406777714151544E-2</v>
      </c>
      <c r="F382" s="273"/>
      <c r="G382" s="272"/>
      <c r="H382" s="237"/>
    </row>
    <row r="383" spans="1:8" ht="12.95" customHeight="1" x14ac:dyDescent="0.2">
      <c r="A383" s="117">
        <v>28</v>
      </c>
      <c r="B383" s="155" t="s">
        <v>97</v>
      </c>
      <c r="C383" s="255">
        <v>2983.9110000000001</v>
      </c>
      <c r="D383" s="255">
        <v>219.529</v>
      </c>
      <c r="E383" s="198">
        <f>D383/C383</f>
        <v>7.3570894038059442E-2</v>
      </c>
      <c r="F383" s="273"/>
      <c r="G383" s="272"/>
      <c r="H383" s="237"/>
    </row>
    <row r="384" spans="1:8" ht="12.95" customHeight="1" x14ac:dyDescent="0.2">
      <c r="A384" s="117">
        <v>29</v>
      </c>
      <c r="B384" s="155" t="s">
        <v>96</v>
      </c>
      <c r="C384" s="255">
        <v>2179.134</v>
      </c>
      <c r="D384" s="255">
        <v>592.02800000000002</v>
      </c>
      <c r="E384" s="198">
        <f>D384/C384</f>
        <v>0.27168040148058814</v>
      </c>
      <c r="F384" s="273"/>
      <c r="G384" s="272"/>
      <c r="H384" s="237"/>
    </row>
    <row r="385" spans="1:8" ht="12.95" customHeight="1" x14ac:dyDescent="0.2">
      <c r="A385" s="117">
        <v>30</v>
      </c>
      <c r="B385" s="155" t="s">
        <v>95</v>
      </c>
      <c r="C385" s="255">
        <v>3935.9430000000002</v>
      </c>
      <c r="D385" s="255">
        <v>65.789000000000001</v>
      </c>
      <c r="E385" s="198">
        <f>D385/C385</f>
        <v>1.6714927020030523E-2</v>
      </c>
      <c r="F385" s="273"/>
      <c r="G385" s="272"/>
      <c r="H385" s="237"/>
    </row>
    <row r="386" spans="1:8" ht="12.95" customHeight="1" x14ac:dyDescent="0.2">
      <c r="A386" s="117">
        <v>31</v>
      </c>
      <c r="B386" s="155" t="s">
        <v>94</v>
      </c>
      <c r="C386" s="255">
        <v>2046.93</v>
      </c>
      <c r="D386" s="255">
        <v>325.13400000000001</v>
      </c>
      <c r="E386" s="198">
        <f>D386/C386</f>
        <v>0.15883982354061937</v>
      </c>
      <c r="F386" s="273"/>
      <c r="G386" s="272"/>
      <c r="H386" s="237"/>
    </row>
    <row r="387" spans="1:8" ht="12.95" customHeight="1" x14ac:dyDescent="0.2">
      <c r="A387" s="117">
        <v>32</v>
      </c>
      <c r="B387" s="155" t="s">
        <v>93</v>
      </c>
      <c r="C387" s="255">
        <v>2335.7880000000005</v>
      </c>
      <c r="D387" s="255">
        <v>204.98700000000002</v>
      </c>
      <c r="E387" s="198">
        <f>D387/C387</f>
        <v>8.775924869894014E-2</v>
      </c>
      <c r="F387" s="273"/>
      <c r="G387" s="272"/>
      <c r="H387" s="237"/>
    </row>
    <row r="388" spans="1:8" ht="12.95" customHeight="1" x14ac:dyDescent="0.2">
      <c r="A388" s="117">
        <v>33</v>
      </c>
      <c r="B388" s="155" t="s">
        <v>92</v>
      </c>
      <c r="C388" s="255">
        <v>6341.8359999999993</v>
      </c>
      <c r="D388" s="255">
        <v>1835.681</v>
      </c>
      <c r="E388" s="198">
        <f>D388/C388</f>
        <v>0.28945576643735349</v>
      </c>
      <c r="F388" s="273"/>
      <c r="G388" s="272"/>
      <c r="H388" s="237"/>
    </row>
    <row r="389" spans="1:8" ht="12.95" customHeight="1" x14ac:dyDescent="0.2">
      <c r="A389" s="152"/>
      <c r="B389" s="151" t="s">
        <v>91</v>
      </c>
      <c r="C389" s="254">
        <f>SUM(C356:C388)</f>
        <v>126898.9</v>
      </c>
      <c r="D389" s="254">
        <f>SUM(D356:D388)</f>
        <v>17494.534999999996</v>
      </c>
      <c r="E389" s="185">
        <f>D389/C389</f>
        <v>0.13786199092348317</v>
      </c>
      <c r="F389" s="273"/>
      <c r="G389" s="272"/>
      <c r="H389" s="237"/>
    </row>
    <row r="390" spans="1:8" x14ac:dyDescent="0.2">
      <c r="A390" s="148"/>
      <c r="B390" s="147"/>
      <c r="C390" s="102"/>
      <c r="D390" s="119"/>
      <c r="E390" s="269"/>
      <c r="F390" s="270"/>
      <c r="G390" s="271"/>
      <c r="H390" s="270"/>
    </row>
    <row r="391" spans="1:8" x14ac:dyDescent="0.2">
      <c r="A391" s="148"/>
      <c r="B391" s="147"/>
      <c r="C391" s="102"/>
      <c r="D391" s="119"/>
      <c r="E391" s="269"/>
      <c r="F391" s="119"/>
      <c r="G391" s="102"/>
      <c r="H391" s="119"/>
    </row>
    <row r="392" spans="1:8" x14ac:dyDescent="0.2">
      <c r="A392" s="100" t="s">
        <v>218</v>
      </c>
      <c r="B392" s="193"/>
      <c r="C392" s="216"/>
      <c r="D392" s="193"/>
      <c r="E392" s="193"/>
      <c r="F392" s="193"/>
      <c r="G392" s="193"/>
    </row>
    <row r="393" spans="1:8" x14ac:dyDescent="0.2">
      <c r="A393" s="193"/>
      <c r="B393" s="193"/>
      <c r="C393" s="193"/>
      <c r="D393" s="193"/>
      <c r="E393" s="194" t="s">
        <v>217</v>
      </c>
    </row>
    <row r="394" spans="1:8" ht="52.5" customHeight="1" x14ac:dyDescent="0.2">
      <c r="A394" s="221" t="s">
        <v>130</v>
      </c>
      <c r="B394" s="221" t="s">
        <v>129</v>
      </c>
      <c r="C394" s="210" t="s">
        <v>216</v>
      </c>
      <c r="D394" s="268" t="s">
        <v>215</v>
      </c>
      <c r="E394" s="210" t="s">
        <v>185</v>
      </c>
      <c r="F394" s="228"/>
      <c r="G394" s="135"/>
    </row>
    <row r="395" spans="1:8" ht="12.75" customHeight="1" x14ac:dyDescent="0.2">
      <c r="A395" s="221">
        <v>1</v>
      </c>
      <c r="B395" s="221">
        <v>2</v>
      </c>
      <c r="C395" s="210">
        <v>3</v>
      </c>
      <c r="D395" s="268">
        <v>4</v>
      </c>
      <c r="E395" s="210">
        <v>5</v>
      </c>
      <c r="F395" s="228"/>
      <c r="G395" s="135"/>
    </row>
    <row r="396" spans="1:8" ht="12.95" customHeight="1" x14ac:dyDescent="0.2">
      <c r="A396" s="117">
        <v>1</v>
      </c>
      <c r="B396" s="155" t="s">
        <v>124</v>
      </c>
      <c r="C396" s="255">
        <v>4463.3980000000001</v>
      </c>
      <c r="D396" s="255">
        <f>F440-D484</f>
        <v>104.99399999999969</v>
      </c>
      <c r="E396" s="267">
        <f>D396/C396</f>
        <v>2.3523333567833225E-2</v>
      </c>
      <c r="F396" s="202"/>
      <c r="G396" s="144"/>
    </row>
    <row r="397" spans="1:8" ht="12.95" customHeight="1" x14ac:dyDescent="0.2">
      <c r="A397" s="117">
        <v>2</v>
      </c>
      <c r="B397" s="155" t="s">
        <v>123</v>
      </c>
      <c r="C397" s="255">
        <v>6049.6129999999994</v>
      </c>
      <c r="D397" s="255">
        <f>F441-D485</f>
        <v>131.03200000000015</v>
      </c>
      <c r="E397" s="267">
        <f>D397/C397</f>
        <v>2.1659567314471218E-2</v>
      </c>
      <c r="F397" s="202"/>
      <c r="G397" s="144"/>
    </row>
    <row r="398" spans="1:8" ht="12.95" customHeight="1" x14ac:dyDescent="0.2">
      <c r="A398" s="117">
        <v>3</v>
      </c>
      <c r="B398" s="155" t="s">
        <v>122</v>
      </c>
      <c r="C398" s="255">
        <v>5464.3060000000005</v>
      </c>
      <c r="D398" s="255">
        <f>F442-D486</f>
        <v>170.85400000000027</v>
      </c>
      <c r="E398" s="267">
        <f>D398/C398</f>
        <v>3.1267282615578311E-2</v>
      </c>
      <c r="F398" s="202"/>
      <c r="G398" s="144"/>
    </row>
    <row r="399" spans="1:8" ht="12.95" customHeight="1" x14ac:dyDescent="0.2">
      <c r="A399" s="117">
        <v>4</v>
      </c>
      <c r="B399" s="155" t="s">
        <v>121</v>
      </c>
      <c r="C399" s="255">
        <v>2993.3609999999999</v>
      </c>
      <c r="D399" s="255">
        <f>F443-D487</f>
        <v>345.62800000000016</v>
      </c>
      <c r="E399" s="267">
        <f>D399/C399</f>
        <v>0.11546485706201162</v>
      </c>
      <c r="F399" s="202"/>
      <c r="G399" s="144"/>
    </row>
    <row r="400" spans="1:8" ht="12.95" customHeight="1" x14ac:dyDescent="0.2">
      <c r="A400" s="117">
        <v>5</v>
      </c>
      <c r="B400" s="155" t="s">
        <v>120</v>
      </c>
      <c r="C400" s="255">
        <v>9053.598</v>
      </c>
      <c r="D400" s="255">
        <f>F444-D488</f>
        <v>201.36800000000039</v>
      </c>
      <c r="E400" s="267">
        <f>D400/C400</f>
        <v>2.2241765097147058E-2</v>
      </c>
      <c r="F400" s="202"/>
      <c r="G400" s="144"/>
    </row>
    <row r="401" spans="1:7" ht="12.95" customHeight="1" x14ac:dyDescent="0.2">
      <c r="A401" s="117">
        <v>6</v>
      </c>
      <c r="B401" s="155" t="s">
        <v>119</v>
      </c>
      <c r="C401" s="255">
        <v>4253.0230000000001</v>
      </c>
      <c r="D401" s="255">
        <f>F445-D489</f>
        <v>184.98499999999967</v>
      </c>
      <c r="E401" s="267">
        <f>D401/C401</f>
        <v>4.3494944654660854E-2</v>
      </c>
      <c r="F401" s="202"/>
      <c r="G401" s="144"/>
    </row>
    <row r="402" spans="1:7" ht="12.95" customHeight="1" x14ac:dyDescent="0.2">
      <c r="A402" s="117">
        <v>7</v>
      </c>
      <c r="B402" s="155" t="s">
        <v>118</v>
      </c>
      <c r="C402" s="255">
        <v>5497.34</v>
      </c>
      <c r="D402" s="255">
        <f>F446-D490</f>
        <v>134.49200000000019</v>
      </c>
      <c r="E402" s="267">
        <f>D402/C402</f>
        <v>2.4464923035504477E-2</v>
      </c>
      <c r="F402" s="202"/>
      <c r="G402" s="144"/>
    </row>
    <row r="403" spans="1:7" ht="12.95" customHeight="1" x14ac:dyDescent="0.2">
      <c r="A403" s="117">
        <v>8</v>
      </c>
      <c r="B403" s="155" t="s">
        <v>117</v>
      </c>
      <c r="C403" s="255">
        <v>2710.2339999999999</v>
      </c>
      <c r="D403" s="255">
        <f>F447-D491</f>
        <v>57.835999999999785</v>
      </c>
      <c r="E403" s="267">
        <f>D403/C403</f>
        <v>2.1339854787446318E-2</v>
      </c>
      <c r="F403" s="202"/>
      <c r="G403" s="144"/>
    </row>
    <row r="404" spans="1:7" ht="12.95" customHeight="1" x14ac:dyDescent="0.2">
      <c r="A404" s="117">
        <v>9</v>
      </c>
      <c r="B404" s="155" t="s">
        <v>116</v>
      </c>
      <c r="C404" s="255">
        <v>2586.973</v>
      </c>
      <c r="D404" s="255">
        <f>F448-D492</f>
        <v>154.57399999999961</v>
      </c>
      <c r="E404" s="267">
        <f>D404/C404</f>
        <v>5.9750913519391047E-2</v>
      </c>
      <c r="F404" s="202"/>
      <c r="G404" s="144"/>
    </row>
    <row r="405" spans="1:7" ht="12.95" customHeight="1" x14ac:dyDescent="0.2">
      <c r="A405" s="117">
        <v>10</v>
      </c>
      <c r="B405" s="155" t="s">
        <v>115</v>
      </c>
      <c r="C405" s="255">
        <v>3431.1080000000002</v>
      </c>
      <c r="D405" s="255">
        <f>F449-D493</f>
        <v>153.77699999999959</v>
      </c>
      <c r="E405" s="267">
        <f>D405/C405</f>
        <v>4.4818466804309155E-2</v>
      </c>
      <c r="F405" s="202"/>
      <c r="G405" s="144"/>
    </row>
    <row r="406" spans="1:7" ht="12.95" customHeight="1" x14ac:dyDescent="0.2">
      <c r="A406" s="117">
        <v>11</v>
      </c>
      <c r="B406" s="155" t="s">
        <v>114</v>
      </c>
      <c r="C406" s="255">
        <v>3234.6549999999997</v>
      </c>
      <c r="D406" s="255">
        <f>F450-D494</f>
        <v>61.155999999999494</v>
      </c>
      <c r="E406" s="267">
        <f>D406/C406</f>
        <v>1.8906498529209299E-2</v>
      </c>
      <c r="F406" s="202"/>
      <c r="G406" s="144"/>
    </row>
    <row r="407" spans="1:7" ht="12.95" customHeight="1" x14ac:dyDescent="0.2">
      <c r="A407" s="117">
        <v>12</v>
      </c>
      <c r="B407" s="155" t="s">
        <v>113</v>
      </c>
      <c r="C407" s="255">
        <v>2955.9900000000002</v>
      </c>
      <c r="D407" s="255">
        <f>F451-D495</f>
        <v>134.25500000000011</v>
      </c>
      <c r="E407" s="267">
        <f>D407/C407</f>
        <v>4.5417947963288137E-2</v>
      </c>
      <c r="F407" s="202"/>
      <c r="G407" s="144"/>
    </row>
    <row r="408" spans="1:7" ht="12.95" customHeight="1" x14ac:dyDescent="0.2">
      <c r="A408" s="117">
        <v>13</v>
      </c>
      <c r="B408" s="155" t="s">
        <v>112</v>
      </c>
      <c r="C408" s="255">
        <v>2957.096</v>
      </c>
      <c r="D408" s="255">
        <f>F452-D496</f>
        <v>101.89100000000008</v>
      </c>
      <c r="E408" s="267">
        <f>D408/C408</f>
        <v>3.4456439696242555E-2</v>
      </c>
      <c r="F408" s="202"/>
      <c r="G408" s="144"/>
    </row>
    <row r="409" spans="1:7" ht="12.95" customHeight="1" x14ac:dyDescent="0.2">
      <c r="A409" s="117">
        <v>14</v>
      </c>
      <c r="B409" s="155" t="s">
        <v>111</v>
      </c>
      <c r="C409" s="255">
        <v>3676.4489999999996</v>
      </c>
      <c r="D409" s="255">
        <f>F453-D497</f>
        <v>104.95100000000002</v>
      </c>
      <c r="E409" s="267">
        <f>D409/C409</f>
        <v>2.8546839627042297E-2</v>
      </c>
      <c r="F409" s="202"/>
      <c r="G409" s="144"/>
    </row>
    <row r="410" spans="1:7" ht="12.95" customHeight="1" x14ac:dyDescent="0.2">
      <c r="A410" s="117">
        <v>15</v>
      </c>
      <c r="B410" s="155" t="s">
        <v>110</v>
      </c>
      <c r="C410" s="255">
        <v>3000.6849999999999</v>
      </c>
      <c r="D410" s="255">
        <f>F454-D498</f>
        <v>91.495000000000346</v>
      </c>
      <c r="E410" s="267">
        <f>D410/C410</f>
        <v>3.049137113692385E-2</v>
      </c>
      <c r="F410" s="202"/>
      <c r="G410" s="144"/>
    </row>
    <row r="411" spans="1:7" ht="12.95" customHeight="1" x14ac:dyDescent="0.2">
      <c r="A411" s="117">
        <v>16</v>
      </c>
      <c r="B411" s="155" t="s">
        <v>109</v>
      </c>
      <c r="C411" s="255">
        <v>2890.4480000000003</v>
      </c>
      <c r="D411" s="255">
        <f>F455-D499</f>
        <v>146.17999999999984</v>
      </c>
      <c r="E411" s="267">
        <f>D411/C411</f>
        <v>5.0573475115276184E-2</v>
      </c>
      <c r="F411" s="202"/>
      <c r="G411" s="144"/>
    </row>
    <row r="412" spans="1:7" ht="12.95" customHeight="1" x14ac:dyDescent="0.2">
      <c r="A412" s="117">
        <v>17</v>
      </c>
      <c r="B412" s="155" t="s">
        <v>108</v>
      </c>
      <c r="C412" s="255">
        <v>5231.6030000000001</v>
      </c>
      <c r="D412" s="255">
        <f>F456-D500</f>
        <v>125.06299999999919</v>
      </c>
      <c r="E412" s="267">
        <f>D412/C412</f>
        <v>2.3905292507860249E-2</v>
      </c>
      <c r="F412" s="202"/>
      <c r="G412" s="144"/>
    </row>
    <row r="413" spans="1:7" ht="12.95" customHeight="1" x14ac:dyDescent="0.2">
      <c r="A413" s="117">
        <v>18</v>
      </c>
      <c r="B413" s="155" t="s">
        <v>107</v>
      </c>
      <c r="C413" s="255">
        <v>2536.433</v>
      </c>
      <c r="D413" s="255">
        <f>F457-D501</f>
        <v>484.39000000000033</v>
      </c>
      <c r="E413" s="267">
        <f>D413/C413</f>
        <v>0.19097291353645074</v>
      </c>
      <c r="F413" s="202"/>
      <c r="G413" s="144"/>
    </row>
    <row r="414" spans="1:7" ht="12.95" customHeight="1" x14ac:dyDescent="0.2">
      <c r="A414" s="117">
        <v>19</v>
      </c>
      <c r="B414" s="155" t="s">
        <v>106</v>
      </c>
      <c r="C414" s="255">
        <v>4293.0569999999998</v>
      </c>
      <c r="D414" s="255">
        <f>F458-D502</f>
        <v>166.16899999999987</v>
      </c>
      <c r="E414" s="267">
        <f>D414/C414</f>
        <v>3.8706450904332244E-2</v>
      </c>
      <c r="F414" s="202"/>
      <c r="G414" s="144"/>
    </row>
    <row r="415" spans="1:7" ht="12.95" customHeight="1" x14ac:dyDescent="0.2">
      <c r="A415" s="117">
        <v>20</v>
      </c>
      <c r="B415" s="155" t="s">
        <v>105</v>
      </c>
      <c r="C415" s="255">
        <v>3340.683</v>
      </c>
      <c r="D415" s="255">
        <f>F459-D503</f>
        <v>260.26399999999967</v>
      </c>
      <c r="E415" s="267">
        <f>D415/C415</f>
        <v>7.7907421925396597E-2</v>
      </c>
      <c r="F415" s="202"/>
      <c r="G415" s="144" t="s">
        <v>45</v>
      </c>
    </row>
    <row r="416" spans="1:7" ht="12.95" customHeight="1" x14ac:dyDescent="0.2">
      <c r="A416" s="117">
        <v>21</v>
      </c>
      <c r="B416" s="155" t="s">
        <v>104</v>
      </c>
      <c r="C416" s="255">
        <v>2175.0460000000003</v>
      </c>
      <c r="D416" s="255">
        <f>F460-D504</f>
        <v>113.73999999999978</v>
      </c>
      <c r="E416" s="267">
        <f>D416/C416</f>
        <v>5.2293146903559636E-2</v>
      </c>
      <c r="F416" s="202"/>
      <c r="G416" s="144"/>
    </row>
    <row r="417" spans="1:7" ht="12.95" customHeight="1" x14ac:dyDescent="0.2">
      <c r="A417" s="117">
        <v>22</v>
      </c>
      <c r="B417" s="155" t="s">
        <v>103</v>
      </c>
      <c r="C417" s="255">
        <v>6763.7710000000006</v>
      </c>
      <c r="D417" s="255">
        <f>F461-D505</f>
        <v>311.58400000000074</v>
      </c>
      <c r="E417" s="267">
        <f>D417/C417</f>
        <v>4.606660988374691E-2</v>
      </c>
      <c r="F417" s="202"/>
      <c r="G417" s="144"/>
    </row>
    <row r="418" spans="1:7" ht="12.95" customHeight="1" x14ac:dyDescent="0.2">
      <c r="A418" s="117">
        <v>23</v>
      </c>
      <c r="B418" s="155" t="s">
        <v>102</v>
      </c>
      <c r="C418" s="255">
        <v>2689.2550000000001</v>
      </c>
      <c r="D418" s="255">
        <f>F462-D506</f>
        <v>94.802999999999884</v>
      </c>
      <c r="E418" s="267">
        <f>D418/C418</f>
        <v>3.5252514172140564E-2</v>
      </c>
      <c r="F418" s="202"/>
      <c r="G418" s="144"/>
    </row>
    <row r="419" spans="1:7" ht="12.95" customHeight="1" x14ac:dyDescent="0.2">
      <c r="A419" s="117">
        <v>24</v>
      </c>
      <c r="B419" s="155" t="s">
        <v>101</v>
      </c>
      <c r="C419" s="255">
        <v>2143.7629999999999</v>
      </c>
      <c r="D419" s="255">
        <f>F463-D507</f>
        <v>127.13200000000006</v>
      </c>
      <c r="E419" s="267">
        <f>D419/C419</f>
        <v>5.9303197228425003E-2</v>
      </c>
      <c r="F419" s="202"/>
      <c r="G419" s="144"/>
    </row>
    <row r="420" spans="1:7" ht="12.95" customHeight="1" x14ac:dyDescent="0.2">
      <c r="A420" s="117">
        <v>25</v>
      </c>
      <c r="B420" s="155" t="s">
        <v>100</v>
      </c>
      <c r="C420" s="255">
        <v>5692.4889999999996</v>
      </c>
      <c r="D420" s="255">
        <f>F464-D508</f>
        <v>108.75900000000001</v>
      </c>
      <c r="E420" s="267">
        <f>D420/C420</f>
        <v>1.910570226837505E-2</v>
      </c>
      <c r="F420" s="202"/>
      <c r="G420" s="144"/>
    </row>
    <row r="421" spans="1:7" ht="12.95" customHeight="1" x14ac:dyDescent="0.2">
      <c r="A421" s="117">
        <v>26</v>
      </c>
      <c r="B421" s="155" t="s">
        <v>99</v>
      </c>
      <c r="C421" s="255">
        <v>4030.9859999999999</v>
      </c>
      <c r="D421" s="255">
        <f>F465-D509</f>
        <v>119.19599999999991</v>
      </c>
      <c r="E421" s="267">
        <f>D421/C421</f>
        <v>2.9569936487003408E-2</v>
      </c>
      <c r="F421" s="202"/>
      <c r="G421" s="144"/>
    </row>
    <row r="422" spans="1:7" ht="12.95" customHeight="1" x14ac:dyDescent="0.2">
      <c r="A422" s="117">
        <v>27</v>
      </c>
      <c r="B422" s="155" t="s">
        <v>98</v>
      </c>
      <c r="C422" s="255">
        <v>2959.9950000000003</v>
      </c>
      <c r="D422" s="255">
        <f>F466-D510</f>
        <v>289.97400000000016</v>
      </c>
      <c r="E422" s="267">
        <f>D422/C422</f>
        <v>9.7964354669518069E-2</v>
      </c>
      <c r="F422" s="202"/>
      <c r="G422" s="144"/>
    </row>
    <row r="423" spans="1:7" ht="12.95" customHeight="1" x14ac:dyDescent="0.2">
      <c r="A423" s="117">
        <v>28</v>
      </c>
      <c r="B423" s="155" t="s">
        <v>97</v>
      </c>
      <c r="C423" s="255">
        <v>2983.9110000000001</v>
      </c>
      <c r="D423" s="255">
        <f>F467-D511</f>
        <v>84.429999999999836</v>
      </c>
      <c r="E423" s="267">
        <f>D423/C423</f>
        <v>2.8295079846550327E-2</v>
      </c>
      <c r="F423" s="202"/>
      <c r="G423" s="144"/>
    </row>
    <row r="424" spans="1:7" ht="12.95" customHeight="1" x14ac:dyDescent="0.2">
      <c r="A424" s="117">
        <v>29</v>
      </c>
      <c r="B424" s="155" t="s">
        <v>96</v>
      </c>
      <c r="C424" s="255">
        <v>2179.134</v>
      </c>
      <c r="D424" s="255">
        <f>F468-D512</f>
        <v>113.36700000000019</v>
      </c>
      <c r="E424" s="267">
        <f>D424/C424</f>
        <v>5.2023877375140852E-2</v>
      </c>
      <c r="F424" s="202"/>
      <c r="G424" s="144"/>
    </row>
    <row r="425" spans="1:7" ht="12.95" customHeight="1" x14ac:dyDescent="0.2">
      <c r="A425" s="117">
        <v>30</v>
      </c>
      <c r="B425" s="155" t="s">
        <v>95</v>
      </c>
      <c r="C425" s="255">
        <v>3935.9430000000002</v>
      </c>
      <c r="D425" s="255">
        <f>F469-D513</f>
        <v>337.5920000000001</v>
      </c>
      <c r="E425" s="267">
        <f>D425/C425</f>
        <v>8.5771567321986139E-2</v>
      </c>
      <c r="F425" s="202"/>
      <c r="G425" s="144"/>
    </row>
    <row r="426" spans="1:7" ht="12.95" customHeight="1" x14ac:dyDescent="0.2">
      <c r="A426" s="117">
        <v>31</v>
      </c>
      <c r="B426" s="155" t="s">
        <v>94</v>
      </c>
      <c r="C426" s="255">
        <v>2046.93</v>
      </c>
      <c r="D426" s="255">
        <f>F470-D514</f>
        <v>82.224999999999909</v>
      </c>
      <c r="E426" s="267">
        <f>D426/C426</f>
        <v>4.0169912991650868E-2</v>
      </c>
      <c r="F426" s="202"/>
      <c r="G426" s="144"/>
    </row>
    <row r="427" spans="1:7" ht="12.95" customHeight="1" x14ac:dyDescent="0.2">
      <c r="A427" s="117">
        <v>32</v>
      </c>
      <c r="B427" s="155" t="s">
        <v>93</v>
      </c>
      <c r="C427" s="255">
        <v>2335.7880000000005</v>
      </c>
      <c r="D427" s="255">
        <f>F471-D515</f>
        <v>261.95700000000033</v>
      </c>
      <c r="E427" s="267">
        <f>D427/C427</f>
        <v>0.11214930464579846</v>
      </c>
      <c r="F427" s="202"/>
      <c r="G427" s="144" t="s">
        <v>45</v>
      </c>
    </row>
    <row r="428" spans="1:7" ht="12.95" customHeight="1" x14ac:dyDescent="0.2">
      <c r="A428" s="117">
        <v>33</v>
      </c>
      <c r="B428" s="155" t="s">
        <v>92</v>
      </c>
      <c r="C428" s="255">
        <v>6341.8359999999993</v>
      </c>
      <c r="D428" s="255">
        <f>F472-D516</f>
        <v>64.959000000001652</v>
      </c>
      <c r="E428" s="267">
        <f>D428/C428</f>
        <v>1.0242932803686764E-2</v>
      </c>
      <c r="F428" s="202"/>
      <c r="G428" s="144"/>
    </row>
    <row r="429" spans="1:7" ht="12.95" customHeight="1" x14ac:dyDescent="0.2">
      <c r="A429" s="152"/>
      <c r="B429" s="151" t="s">
        <v>91</v>
      </c>
      <c r="C429" s="254">
        <f>SUM(C396:C428)</f>
        <v>126898.9</v>
      </c>
      <c r="D429" s="196">
        <f>SUM(D396:D428)</f>
        <v>5425.0720000000028</v>
      </c>
      <c r="E429" s="266">
        <f>D429/C429</f>
        <v>4.2751134958616689E-2</v>
      </c>
      <c r="F429" s="180"/>
      <c r="G429" s="144"/>
    </row>
    <row r="430" spans="1:7" ht="13.5" customHeight="1" x14ac:dyDescent="0.2">
      <c r="A430" s="100" t="s">
        <v>214</v>
      </c>
    </row>
    <row r="431" spans="1:7" ht="13.5" customHeight="1" x14ac:dyDescent="0.2">
      <c r="A431" s="100"/>
      <c r="E431" s="97" t="s">
        <v>209</v>
      </c>
    </row>
    <row r="432" spans="1:7" ht="29.25" customHeight="1" x14ac:dyDescent="0.2">
      <c r="A432" s="190" t="s">
        <v>173</v>
      </c>
      <c r="B432" s="190" t="s">
        <v>213</v>
      </c>
      <c r="C432" s="190" t="s">
        <v>212</v>
      </c>
      <c r="D432" s="227" t="s">
        <v>85</v>
      </c>
      <c r="E432" s="190" t="s">
        <v>181</v>
      </c>
      <c r="F432" s="226"/>
    </row>
    <row r="433" spans="1:8" ht="15.75" customHeight="1" x14ac:dyDescent="0.2">
      <c r="A433" s="225">
        <f>C473</f>
        <v>126898.9</v>
      </c>
      <c r="B433" s="265">
        <f>D389</f>
        <v>17494.534999999996</v>
      </c>
      <c r="C433" s="225">
        <f>E473</f>
        <v>112331.19800000002</v>
      </c>
      <c r="D433" s="225">
        <f>B433+C433</f>
        <v>129825.73300000001</v>
      </c>
      <c r="E433" s="224">
        <f>D433/A433</f>
        <v>1.0230642897613771</v>
      </c>
      <c r="F433" s="223"/>
    </row>
    <row r="434" spans="1:8" ht="13.5" customHeight="1" x14ac:dyDescent="0.2">
      <c r="A434" s="175" t="s">
        <v>211</v>
      </c>
      <c r="B434" s="174"/>
      <c r="C434" s="173"/>
      <c r="D434" s="173"/>
      <c r="E434" s="172"/>
      <c r="F434" s="171"/>
      <c r="G434" s="170"/>
      <c r="H434" s="1" t="s">
        <v>45</v>
      </c>
    </row>
    <row r="435" spans="1:8" ht="13.5" customHeight="1" x14ac:dyDescent="0.2"/>
    <row r="436" spans="1:8" ht="13.5" customHeight="1" x14ac:dyDescent="0.2">
      <c r="A436" s="100" t="s">
        <v>210</v>
      </c>
      <c r="H436" s="1" t="s">
        <v>45</v>
      </c>
    </row>
    <row r="437" spans="1:8" ht="13.5" customHeight="1" x14ac:dyDescent="0.2">
      <c r="G437" s="97" t="s">
        <v>209</v>
      </c>
    </row>
    <row r="438" spans="1:8" ht="30" customHeight="1" x14ac:dyDescent="0.2">
      <c r="A438" s="260" t="s">
        <v>79</v>
      </c>
      <c r="B438" s="260" t="s">
        <v>152</v>
      </c>
      <c r="C438" s="260" t="s">
        <v>173</v>
      </c>
      <c r="D438" s="264" t="s">
        <v>208</v>
      </c>
      <c r="E438" s="264" t="s">
        <v>207</v>
      </c>
      <c r="F438" s="260" t="s">
        <v>85</v>
      </c>
      <c r="G438" s="260" t="s">
        <v>181</v>
      </c>
    </row>
    <row r="439" spans="1:8" ht="14.25" customHeight="1" x14ac:dyDescent="0.2">
      <c r="A439" s="260">
        <v>1</v>
      </c>
      <c r="B439" s="260">
        <v>2</v>
      </c>
      <c r="C439" s="260">
        <v>3</v>
      </c>
      <c r="D439" s="264">
        <v>4</v>
      </c>
      <c r="E439" s="264">
        <v>5</v>
      </c>
      <c r="F439" s="260">
        <v>6</v>
      </c>
      <c r="G439" s="261">
        <v>7</v>
      </c>
    </row>
    <row r="440" spans="1:8" ht="12.95" customHeight="1" x14ac:dyDescent="0.2">
      <c r="A440" s="117">
        <v>1</v>
      </c>
      <c r="B440" s="155" t="s">
        <v>124</v>
      </c>
      <c r="C440" s="255">
        <v>4463.3980000000001</v>
      </c>
      <c r="D440" s="255">
        <v>601.20999999999992</v>
      </c>
      <c r="E440" s="199">
        <v>4087.509</v>
      </c>
      <c r="F440" s="200">
        <f>D440+E440</f>
        <v>4688.7190000000001</v>
      </c>
      <c r="G440" s="214">
        <f>F440/C440</f>
        <v>1.0504819422332492</v>
      </c>
    </row>
    <row r="441" spans="1:8" ht="12.95" customHeight="1" x14ac:dyDescent="0.2">
      <c r="A441" s="117">
        <v>2</v>
      </c>
      <c r="B441" s="155" t="s">
        <v>123</v>
      </c>
      <c r="C441" s="255">
        <v>6049.6129999999994</v>
      </c>
      <c r="D441" s="255">
        <v>746.125</v>
      </c>
      <c r="E441" s="199">
        <v>5521.96</v>
      </c>
      <c r="F441" s="200">
        <f>D441+E441</f>
        <v>6268.085</v>
      </c>
      <c r="G441" s="214">
        <f>F441/C441</f>
        <v>1.0361133844429389</v>
      </c>
    </row>
    <row r="442" spans="1:8" ht="12.95" customHeight="1" x14ac:dyDescent="0.2">
      <c r="A442" s="117">
        <v>3</v>
      </c>
      <c r="B442" s="155" t="s">
        <v>122</v>
      </c>
      <c r="C442" s="255">
        <v>5464.3060000000005</v>
      </c>
      <c r="D442" s="255">
        <v>711.59399999999994</v>
      </c>
      <c r="E442" s="199">
        <v>4987.28</v>
      </c>
      <c r="F442" s="200">
        <f>D442+E442</f>
        <v>5698.8739999999998</v>
      </c>
      <c r="G442" s="214">
        <f>F442/C442</f>
        <v>1.0429273177600229</v>
      </c>
    </row>
    <row r="443" spans="1:8" ht="12.95" customHeight="1" x14ac:dyDescent="0.2">
      <c r="A443" s="117">
        <v>4</v>
      </c>
      <c r="B443" s="155" t="s">
        <v>121</v>
      </c>
      <c r="C443" s="255">
        <v>2993.3609999999999</v>
      </c>
      <c r="D443" s="255">
        <v>297.846</v>
      </c>
      <c r="E443" s="199">
        <v>2952.0810000000001</v>
      </c>
      <c r="F443" s="200">
        <f>D443+E443</f>
        <v>3249.9270000000001</v>
      </c>
      <c r="G443" s="214">
        <f>F443/C443</f>
        <v>1.0857116799477244</v>
      </c>
    </row>
    <row r="444" spans="1:8" ht="12.95" customHeight="1" x14ac:dyDescent="0.2">
      <c r="A444" s="117">
        <v>5</v>
      </c>
      <c r="B444" s="155" t="s">
        <v>120</v>
      </c>
      <c r="C444" s="255">
        <v>9053.598</v>
      </c>
      <c r="D444" s="255">
        <v>149.27700000000002</v>
      </c>
      <c r="E444" s="199">
        <v>8254.32</v>
      </c>
      <c r="F444" s="200">
        <f>D444+E444</f>
        <v>8403.5969999999998</v>
      </c>
      <c r="G444" s="214">
        <f>F444/C444</f>
        <v>0.92820522846276143</v>
      </c>
    </row>
    <row r="445" spans="1:8" ht="12.95" customHeight="1" x14ac:dyDescent="0.2">
      <c r="A445" s="117">
        <v>6</v>
      </c>
      <c r="B445" s="155" t="s">
        <v>119</v>
      </c>
      <c r="C445" s="255">
        <v>4253.0230000000001</v>
      </c>
      <c r="D445" s="255">
        <v>438.262</v>
      </c>
      <c r="E445" s="199">
        <v>3883.87</v>
      </c>
      <c r="F445" s="200">
        <f>D445+E445</f>
        <v>4322.1319999999996</v>
      </c>
      <c r="G445" s="214">
        <f>F445/C445</f>
        <v>1.0162493830858661</v>
      </c>
    </row>
    <row r="446" spans="1:8" ht="12.95" customHeight="1" x14ac:dyDescent="0.2">
      <c r="A446" s="117">
        <v>7</v>
      </c>
      <c r="B446" s="155" t="s">
        <v>118</v>
      </c>
      <c r="C446" s="255">
        <v>5497.34</v>
      </c>
      <c r="D446" s="255">
        <v>941.38099999999997</v>
      </c>
      <c r="E446" s="199">
        <v>4423.0169999999998</v>
      </c>
      <c r="F446" s="200">
        <f>D446+E446</f>
        <v>5364.3980000000001</v>
      </c>
      <c r="G446" s="214">
        <f>F446/C446</f>
        <v>0.97581703150978472</v>
      </c>
    </row>
    <row r="447" spans="1:8" ht="12.95" customHeight="1" x14ac:dyDescent="0.2">
      <c r="A447" s="117">
        <v>8</v>
      </c>
      <c r="B447" s="155" t="s">
        <v>117</v>
      </c>
      <c r="C447" s="255">
        <v>2710.2339999999999</v>
      </c>
      <c r="D447" s="255">
        <v>1308.7469999999998</v>
      </c>
      <c r="E447" s="199">
        <v>2471.8200000000002</v>
      </c>
      <c r="F447" s="200">
        <f>D447+E447</f>
        <v>3780.567</v>
      </c>
      <c r="G447" s="214">
        <f>F447/C447</f>
        <v>1.3949227262295434</v>
      </c>
    </row>
    <row r="448" spans="1:8" ht="12.95" customHeight="1" x14ac:dyDescent="0.2">
      <c r="A448" s="117">
        <v>9</v>
      </c>
      <c r="B448" s="155" t="s">
        <v>116</v>
      </c>
      <c r="C448" s="255">
        <v>2586.973</v>
      </c>
      <c r="D448" s="255">
        <v>100.874</v>
      </c>
      <c r="E448" s="199">
        <v>2261.3429999999998</v>
      </c>
      <c r="F448" s="200">
        <f>D448+E448</f>
        <v>2362.2169999999996</v>
      </c>
      <c r="G448" s="214">
        <f>F448/C448</f>
        <v>0.91312008281493451</v>
      </c>
    </row>
    <row r="449" spans="1:7" ht="12.95" customHeight="1" x14ac:dyDescent="0.2">
      <c r="A449" s="117">
        <v>10</v>
      </c>
      <c r="B449" s="155" t="s">
        <v>115</v>
      </c>
      <c r="C449" s="255">
        <v>3431.1080000000002</v>
      </c>
      <c r="D449" s="255">
        <v>192.672</v>
      </c>
      <c r="E449" s="199">
        <v>3132.87</v>
      </c>
      <c r="F449" s="200">
        <f>D449+E449</f>
        <v>3325.5419999999999</v>
      </c>
      <c r="G449" s="214">
        <f>F449/C449</f>
        <v>0.96923267935605639</v>
      </c>
    </row>
    <row r="450" spans="1:7" ht="12.95" customHeight="1" x14ac:dyDescent="0.2">
      <c r="A450" s="117">
        <v>11</v>
      </c>
      <c r="B450" s="155" t="s">
        <v>114</v>
      </c>
      <c r="C450" s="255">
        <v>3234.6549999999997</v>
      </c>
      <c r="D450" s="255">
        <v>521.01699999999994</v>
      </c>
      <c r="E450" s="199">
        <v>2959.3789999999999</v>
      </c>
      <c r="F450" s="200">
        <f>D450+E450</f>
        <v>3480.3959999999997</v>
      </c>
      <c r="G450" s="214">
        <f>F450/C450</f>
        <v>1.0759713168792344</v>
      </c>
    </row>
    <row r="451" spans="1:7" ht="12.95" customHeight="1" x14ac:dyDescent="0.2">
      <c r="A451" s="117">
        <v>12</v>
      </c>
      <c r="B451" s="155" t="s">
        <v>113</v>
      </c>
      <c r="C451" s="255">
        <v>2955.9900000000002</v>
      </c>
      <c r="D451" s="255">
        <v>347.70799999999997</v>
      </c>
      <c r="E451" s="199">
        <v>2517.41</v>
      </c>
      <c r="F451" s="200">
        <f>D451+E451</f>
        <v>2865.1179999999999</v>
      </c>
      <c r="G451" s="214">
        <f>F451/C451</f>
        <v>0.96925835337737942</v>
      </c>
    </row>
    <row r="452" spans="1:7" ht="12.95" customHeight="1" x14ac:dyDescent="0.2">
      <c r="A452" s="117">
        <v>13</v>
      </c>
      <c r="B452" s="155" t="s">
        <v>112</v>
      </c>
      <c r="C452" s="255">
        <v>2957.096</v>
      </c>
      <c r="D452" s="255">
        <v>286.03800000000001</v>
      </c>
      <c r="E452" s="199">
        <v>2702.4409999999998</v>
      </c>
      <c r="F452" s="200">
        <f>D452+E452</f>
        <v>2988.4789999999998</v>
      </c>
      <c r="G452" s="214">
        <f>F452/C452</f>
        <v>1.0106127768594593</v>
      </c>
    </row>
    <row r="453" spans="1:7" ht="12.95" customHeight="1" x14ac:dyDescent="0.2">
      <c r="A453" s="117">
        <v>14</v>
      </c>
      <c r="B453" s="155" t="s">
        <v>111</v>
      </c>
      <c r="C453" s="255">
        <v>3676.4489999999996</v>
      </c>
      <c r="D453" s="255">
        <v>985.24100000000021</v>
      </c>
      <c r="E453" s="199">
        <v>3357.38</v>
      </c>
      <c r="F453" s="200">
        <f>D453+E453</f>
        <v>4342.6210000000001</v>
      </c>
      <c r="G453" s="214">
        <f>F453/C453</f>
        <v>1.1811998480055077</v>
      </c>
    </row>
    <row r="454" spans="1:7" ht="12.95" customHeight="1" x14ac:dyDescent="0.2">
      <c r="A454" s="117">
        <v>15</v>
      </c>
      <c r="B454" s="155" t="s">
        <v>110</v>
      </c>
      <c r="C454" s="255">
        <v>3000.6849999999999</v>
      </c>
      <c r="D454" s="255">
        <v>376.39700000000005</v>
      </c>
      <c r="E454" s="199">
        <v>2575.529</v>
      </c>
      <c r="F454" s="200">
        <f>D454+E454</f>
        <v>2951.9259999999999</v>
      </c>
      <c r="G454" s="214">
        <f>F454/C454</f>
        <v>0.9837507102544919</v>
      </c>
    </row>
    <row r="455" spans="1:7" ht="12.95" customHeight="1" x14ac:dyDescent="0.2">
      <c r="A455" s="117">
        <v>16</v>
      </c>
      <c r="B455" s="155" t="s">
        <v>109</v>
      </c>
      <c r="C455" s="255">
        <v>2890.4480000000003</v>
      </c>
      <c r="D455" s="255">
        <v>194.089</v>
      </c>
      <c r="E455" s="199">
        <v>2437.087</v>
      </c>
      <c r="F455" s="200">
        <f>D455+E455</f>
        <v>2631.1759999999999</v>
      </c>
      <c r="G455" s="214">
        <f>F455/C455</f>
        <v>0.91030041017862962</v>
      </c>
    </row>
    <row r="456" spans="1:7" ht="12.95" customHeight="1" x14ac:dyDescent="0.2">
      <c r="A456" s="117">
        <v>17</v>
      </c>
      <c r="B456" s="155" t="s">
        <v>108</v>
      </c>
      <c r="C456" s="255">
        <v>5231.6030000000001</v>
      </c>
      <c r="D456" s="255">
        <v>1816.2350000000001</v>
      </c>
      <c r="E456" s="199">
        <v>4514.4769999999999</v>
      </c>
      <c r="F456" s="200">
        <f>D456+E456</f>
        <v>6330.7119999999995</v>
      </c>
      <c r="G456" s="214">
        <f>F456/C456</f>
        <v>1.2100902916371903</v>
      </c>
    </row>
    <row r="457" spans="1:7" ht="12.95" customHeight="1" x14ac:dyDescent="0.2">
      <c r="A457" s="117">
        <v>18</v>
      </c>
      <c r="B457" s="155" t="s">
        <v>107</v>
      </c>
      <c r="C457" s="255">
        <v>2536.433</v>
      </c>
      <c r="D457" s="255">
        <v>92.290999999999997</v>
      </c>
      <c r="E457" s="199">
        <v>2195.625</v>
      </c>
      <c r="F457" s="200">
        <f>D457+E457</f>
        <v>2287.9160000000002</v>
      </c>
      <c r="G457" s="214">
        <f>F457/C457</f>
        <v>0.90202106659233661</v>
      </c>
    </row>
    <row r="458" spans="1:7" ht="12.95" customHeight="1" x14ac:dyDescent="0.2">
      <c r="A458" s="117">
        <v>19</v>
      </c>
      <c r="B458" s="155" t="s">
        <v>106</v>
      </c>
      <c r="C458" s="255">
        <v>4293.0569999999998</v>
      </c>
      <c r="D458" s="255">
        <v>300.74200000000002</v>
      </c>
      <c r="E458" s="199">
        <v>3918.0599999999995</v>
      </c>
      <c r="F458" s="200">
        <f>D458+E458</f>
        <v>4218.8019999999997</v>
      </c>
      <c r="G458" s="214">
        <f>F458/C458</f>
        <v>0.9827034674824956</v>
      </c>
    </row>
    <row r="459" spans="1:7" ht="12.95" customHeight="1" x14ac:dyDescent="0.2">
      <c r="A459" s="117">
        <v>20</v>
      </c>
      <c r="B459" s="155" t="s">
        <v>105</v>
      </c>
      <c r="C459" s="255">
        <v>3340.683</v>
      </c>
      <c r="D459" s="255">
        <v>298.13299999999998</v>
      </c>
      <c r="E459" s="199">
        <v>3052.48</v>
      </c>
      <c r="F459" s="200">
        <f>D459+E459</f>
        <v>3350.6129999999998</v>
      </c>
      <c r="G459" s="214">
        <f>F459/C459</f>
        <v>1.0029724460536962</v>
      </c>
    </row>
    <row r="460" spans="1:7" ht="12.95" customHeight="1" x14ac:dyDescent="0.2">
      <c r="A460" s="117">
        <v>21</v>
      </c>
      <c r="B460" s="155" t="s">
        <v>104</v>
      </c>
      <c r="C460" s="255">
        <v>2175.0460000000003</v>
      </c>
      <c r="D460" s="255">
        <v>244.06</v>
      </c>
      <c r="E460" s="199">
        <v>1989.44</v>
      </c>
      <c r="F460" s="200">
        <f>D460+E460</f>
        <v>2233.5</v>
      </c>
      <c r="G460" s="214">
        <f>F460/C460</f>
        <v>1.0268748339115585</v>
      </c>
    </row>
    <row r="461" spans="1:7" ht="12.95" customHeight="1" x14ac:dyDescent="0.2">
      <c r="A461" s="117">
        <v>22</v>
      </c>
      <c r="B461" s="155" t="s">
        <v>103</v>
      </c>
      <c r="C461" s="255">
        <v>6763.7710000000006</v>
      </c>
      <c r="D461" s="255">
        <v>248.91700000000003</v>
      </c>
      <c r="E461" s="199">
        <v>5970.4809999999998</v>
      </c>
      <c r="F461" s="200">
        <f>D461+E461</f>
        <v>6219.3980000000001</v>
      </c>
      <c r="G461" s="214">
        <f>F461/C461</f>
        <v>0.91951634672433458</v>
      </c>
    </row>
    <row r="462" spans="1:7" ht="12.95" customHeight="1" x14ac:dyDescent="0.2">
      <c r="A462" s="117">
        <v>23</v>
      </c>
      <c r="B462" s="155" t="s">
        <v>102</v>
      </c>
      <c r="C462" s="255">
        <v>2689.2550000000001</v>
      </c>
      <c r="D462" s="255">
        <v>221.292</v>
      </c>
      <c r="E462" s="199">
        <v>2453.5609999999997</v>
      </c>
      <c r="F462" s="200">
        <f>D462+E462</f>
        <v>2674.8529999999996</v>
      </c>
      <c r="G462" s="214">
        <f>F462/C462</f>
        <v>0.99464461347101685</v>
      </c>
    </row>
    <row r="463" spans="1:7" ht="12.95" customHeight="1" x14ac:dyDescent="0.2">
      <c r="A463" s="117">
        <v>24</v>
      </c>
      <c r="B463" s="155" t="s">
        <v>101</v>
      </c>
      <c r="C463" s="255">
        <v>2143.7629999999999</v>
      </c>
      <c r="D463" s="255">
        <v>614.375</v>
      </c>
      <c r="E463" s="199">
        <v>1587.5700000000002</v>
      </c>
      <c r="F463" s="200">
        <f>D463+E463</f>
        <v>2201.9450000000002</v>
      </c>
      <c r="G463" s="214">
        <f>F463/C463</f>
        <v>1.0271401269636617</v>
      </c>
    </row>
    <row r="464" spans="1:7" ht="12.95" customHeight="1" x14ac:dyDescent="0.2">
      <c r="A464" s="117">
        <v>25</v>
      </c>
      <c r="B464" s="155" t="s">
        <v>100</v>
      </c>
      <c r="C464" s="255">
        <v>5692.4889999999996</v>
      </c>
      <c r="D464" s="255">
        <v>997.15100000000007</v>
      </c>
      <c r="E464" s="199">
        <v>4545.1180000000004</v>
      </c>
      <c r="F464" s="200">
        <f>D464+E464</f>
        <v>5542.2690000000002</v>
      </c>
      <c r="G464" s="214">
        <f>F464/C464</f>
        <v>0.97361084053039026</v>
      </c>
    </row>
    <row r="465" spans="1:8" ht="12.95" customHeight="1" x14ac:dyDescent="0.2">
      <c r="A465" s="117">
        <v>26</v>
      </c>
      <c r="B465" s="155" t="s">
        <v>99</v>
      </c>
      <c r="C465" s="255">
        <v>4030.9859999999999</v>
      </c>
      <c r="D465" s="255">
        <v>1182.989</v>
      </c>
      <c r="E465" s="199">
        <v>2908.27</v>
      </c>
      <c r="F465" s="200">
        <f>D465+E465</f>
        <v>4091.259</v>
      </c>
      <c r="G465" s="214">
        <f>F465/C465</f>
        <v>1.0149524210701799</v>
      </c>
    </row>
    <row r="466" spans="1:8" ht="12.95" customHeight="1" x14ac:dyDescent="0.2">
      <c r="A466" s="117">
        <v>27</v>
      </c>
      <c r="B466" s="155" t="s">
        <v>98</v>
      </c>
      <c r="C466" s="255">
        <v>2959.9950000000003</v>
      </c>
      <c r="D466" s="255">
        <v>36.724000000000004</v>
      </c>
      <c r="E466" s="199">
        <v>2703.59</v>
      </c>
      <c r="F466" s="200">
        <f>D466+E466</f>
        <v>2740.3140000000003</v>
      </c>
      <c r="G466" s="214">
        <f>F466/C466</f>
        <v>0.9257833205799334</v>
      </c>
    </row>
    <row r="467" spans="1:8" ht="12.95" customHeight="1" x14ac:dyDescent="0.2">
      <c r="A467" s="117">
        <v>28</v>
      </c>
      <c r="B467" s="155" t="s">
        <v>97</v>
      </c>
      <c r="C467" s="255">
        <v>2983.9110000000001</v>
      </c>
      <c r="D467" s="255">
        <v>219.529</v>
      </c>
      <c r="E467" s="199">
        <v>2700.74</v>
      </c>
      <c r="F467" s="200">
        <f>D467+E467</f>
        <v>2920.2689999999998</v>
      </c>
      <c r="G467" s="214">
        <f>F467/C467</f>
        <v>0.97867161587594254</v>
      </c>
    </row>
    <row r="468" spans="1:8" ht="12.95" customHeight="1" x14ac:dyDescent="0.2">
      <c r="A468" s="117">
        <v>29</v>
      </c>
      <c r="B468" s="155" t="s">
        <v>96</v>
      </c>
      <c r="C468" s="255">
        <v>2179.134</v>
      </c>
      <c r="D468" s="255">
        <v>592.02800000000002</v>
      </c>
      <c r="E468" s="199">
        <v>1755.3779999999999</v>
      </c>
      <c r="F468" s="200">
        <f>D468+E468</f>
        <v>2347.4059999999999</v>
      </c>
      <c r="G468" s="214">
        <f>F468/C468</f>
        <v>1.0772196661609612</v>
      </c>
    </row>
    <row r="469" spans="1:8" ht="12.95" customHeight="1" x14ac:dyDescent="0.2">
      <c r="A469" s="117">
        <v>30</v>
      </c>
      <c r="B469" s="155" t="s">
        <v>95</v>
      </c>
      <c r="C469" s="255">
        <v>3935.9430000000002</v>
      </c>
      <c r="D469" s="255">
        <v>65.789000000000001</v>
      </c>
      <c r="E469" s="199">
        <v>3595.88</v>
      </c>
      <c r="F469" s="200">
        <f>D469+E469</f>
        <v>3661.6690000000003</v>
      </c>
      <c r="G469" s="214">
        <f>F469/C469</f>
        <v>0.93031555589092629</v>
      </c>
    </row>
    <row r="470" spans="1:8" ht="12.95" customHeight="1" x14ac:dyDescent="0.2">
      <c r="A470" s="117">
        <v>31</v>
      </c>
      <c r="B470" s="155" t="s">
        <v>94</v>
      </c>
      <c r="C470" s="255">
        <v>2046.93</v>
      </c>
      <c r="D470" s="255">
        <v>325.13400000000001</v>
      </c>
      <c r="E470" s="199">
        <v>1833.0769999999998</v>
      </c>
      <c r="F470" s="200">
        <f>D470+E470</f>
        <v>2158.2109999999998</v>
      </c>
      <c r="G470" s="214">
        <f>F470/C470</f>
        <v>1.0543648292809229</v>
      </c>
    </row>
    <row r="471" spans="1:8" ht="12.95" customHeight="1" x14ac:dyDescent="0.2">
      <c r="A471" s="117">
        <v>32</v>
      </c>
      <c r="B471" s="155" t="s">
        <v>93</v>
      </c>
      <c r="C471" s="255">
        <v>2335.7880000000005</v>
      </c>
      <c r="D471" s="255">
        <v>204.98700000000002</v>
      </c>
      <c r="E471" s="199">
        <v>2262.6080000000002</v>
      </c>
      <c r="F471" s="200">
        <f>D471+E471</f>
        <v>2467.5950000000003</v>
      </c>
      <c r="G471" s="214">
        <f>F471/C471</f>
        <v>1.0564293506088736</v>
      </c>
    </row>
    <row r="472" spans="1:8" ht="12.95" customHeight="1" x14ac:dyDescent="0.2">
      <c r="A472" s="117">
        <v>33</v>
      </c>
      <c r="B472" s="155" t="s">
        <v>92</v>
      </c>
      <c r="C472" s="255">
        <v>6341.8359999999993</v>
      </c>
      <c r="D472" s="255">
        <v>1835.681</v>
      </c>
      <c r="E472" s="199">
        <v>5819.5470000000005</v>
      </c>
      <c r="F472" s="200">
        <f>D472+E472</f>
        <v>7655.228000000001</v>
      </c>
      <c r="G472" s="214">
        <f>F472/C472</f>
        <v>1.207099647483789</v>
      </c>
    </row>
    <row r="473" spans="1:8" ht="12.95" customHeight="1" x14ac:dyDescent="0.2">
      <c r="A473" s="117"/>
      <c r="B473" s="151" t="s">
        <v>91</v>
      </c>
      <c r="C473" s="254">
        <f>SUM(C440:C472)</f>
        <v>126898.9</v>
      </c>
      <c r="D473" s="254">
        <f>SUM(D440:D472)</f>
        <v>17494.534999999996</v>
      </c>
      <c r="E473" s="196">
        <f>SUM(E440:E472)</f>
        <v>112331.19800000002</v>
      </c>
      <c r="F473" s="263">
        <f>D473+E473</f>
        <v>129825.73300000001</v>
      </c>
      <c r="G473" s="176">
        <f>F473/C473</f>
        <v>1.0230642897613771</v>
      </c>
    </row>
    <row r="474" spans="1:8" ht="5.25" customHeight="1" x14ac:dyDescent="0.2">
      <c r="A474" s="262"/>
    </row>
    <row r="475" spans="1:8" x14ac:dyDescent="0.2">
      <c r="A475" s="100" t="s">
        <v>206</v>
      </c>
      <c r="H475" s="144"/>
    </row>
    <row r="476" spans="1:8" ht="6.75" customHeight="1" x14ac:dyDescent="0.2">
      <c r="A476" s="100"/>
      <c r="G476" s="1" t="s">
        <v>45</v>
      </c>
    </row>
    <row r="477" spans="1:8" x14ac:dyDescent="0.2">
      <c r="A477" s="261" t="s">
        <v>173</v>
      </c>
      <c r="B477" s="261" t="s">
        <v>205</v>
      </c>
      <c r="C477" s="261" t="s">
        <v>204</v>
      </c>
      <c r="D477" s="261" t="s">
        <v>170</v>
      </c>
      <c r="E477" s="261" t="s">
        <v>169</v>
      </c>
    </row>
    <row r="478" spans="1:8" ht="18.75" customHeight="1" x14ac:dyDescent="0.2">
      <c r="A478" s="213">
        <f>C473</f>
        <v>126898.9</v>
      </c>
      <c r="B478" s="213">
        <f>F473</f>
        <v>129825.73300000001</v>
      </c>
      <c r="C478" s="176">
        <f>B478/A478</f>
        <v>1.0230642897613771</v>
      </c>
      <c r="D478" s="213">
        <f>D517</f>
        <v>124400.66099999999</v>
      </c>
      <c r="E478" s="176">
        <f>D478/A478</f>
        <v>0.98031315480276027</v>
      </c>
      <c r="H478" s="1" t="s">
        <v>45</v>
      </c>
    </row>
    <row r="479" spans="1:8" ht="7.5" customHeight="1" x14ac:dyDescent="0.2">
      <c r="A479" s="100"/>
      <c r="G479" s="1" t="s">
        <v>45</v>
      </c>
    </row>
    <row r="480" spans="1:8" x14ac:dyDescent="0.2">
      <c r="A480" s="100" t="s">
        <v>203</v>
      </c>
    </row>
    <row r="481" spans="1:7" ht="6.75" customHeight="1" x14ac:dyDescent="0.2">
      <c r="A481" s="100"/>
    </row>
    <row r="482" spans="1:7" x14ac:dyDescent="0.2">
      <c r="A482" s="190" t="s">
        <v>79</v>
      </c>
      <c r="B482" s="190" t="s">
        <v>152</v>
      </c>
      <c r="C482" s="260" t="s">
        <v>173</v>
      </c>
      <c r="D482" s="190" t="s">
        <v>170</v>
      </c>
      <c r="E482" s="259" t="s">
        <v>169</v>
      </c>
    </row>
    <row r="483" spans="1:7" x14ac:dyDescent="0.2">
      <c r="A483" s="257">
        <v>1</v>
      </c>
      <c r="B483" s="257">
        <v>2</v>
      </c>
      <c r="C483" s="258">
        <v>3</v>
      </c>
      <c r="D483" s="257">
        <v>4</v>
      </c>
      <c r="E483" s="256">
        <v>5</v>
      </c>
    </row>
    <row r="484" spans="1:7" ht="12.95" customHeight="1" x14ac:dyDescent="0.2">
      <c r="A484" s="117">
        <v>1</v>
      </c>
      <c r="B484" s="155" t="s">
        <v>124</v>
      </c>
      <c r="C484" s="255">
        <v>4463.3980000000001</v>
      </c>
      <c r="D484" s="199">
        <v>4583.7250000000004</v>
      </c>
      <c r="E484" s="198">
        <f>D484/C484</f>
        <v>1.0269586086654159</v>
      </c>
      <c r="F484" s="202"/>
      <c r="G484" s="144"/>
    </row>
    <row r="485" spans="1:7" ht="12.95" customHeight="1" x14ac:dyDescent="0.2">
      <c r="A485" s="117">
        <v>2</v>
      </c>
      <c r="B485" s="155" t="s">
        <v>123</v>
      </c>
      <c r="C485" s="255">
        <v>6049.6129999999994</v>
      </c>
      <c r="D485" s="199">
        <v>6137.0529999999999</v>
      </c>
      <c r="E485" s="198">
        <f>D485/C485</f>
        <v>1.0144538171284676</v>
      </c>
      <c r="F485" s="202"/>
      <c r="G485" s="144" t="s">
        <v>45</v>
      </c>
    </row>
    <row r="486" spans="1:7" ht="12.95" customHeight="1" x14ac:dyDescent="0.2">
      <c r="A486" s="117">
        <v>3</v>
      </c>
      <c r="B486" s="155" t="s">
        <v>122</v>
      </c>
      <c r="C486" s="255">
        <v>5464.3060000000005</v>
      </c>
      <c r="D486" s="199">
        <v>5528.0199999999995</v>
      </c>
      <c r="E486" s="198">
        <f>D486/C486</f>
        <v>1.0116600351444445</v>
      </c>
      <c r="F486" s="202"/>
      <c r="G486" s="144"/>
    </row>
    <row r="487" spans="1:7" ht="12.95" customHeight="1" x14ac:dyDescent="0.2">
      <c r="A487" s="117">
        <v>4</v>
      </c>
      <c r="B487" s="155" t="s">
        <v>121</v>
      </c>
      <c r="C487" s="255">
        <v>2993.3609999999999</v>
      </c>
      <c r="D487" s="199">
        <v>2904.299</v>
      </c>
      <c r="E487" s="198">
        <f>D487/C487</f>
        <v>0.97024682288571273</v>
      </c>
      <c r="F487" s="202"/>
      <c r="G487" s="144"/>
    </row>
    <row r="488" spans="1:7" ht="12.95" customHeight="1" x14ac:dyDescent="0.2">
      <c r="A488" s="117">
        <v>5</v>
      </c>
      <c r="B488" s="155" t="s">
        <v>120</v>
      </c>
      <c r="C488" s="255">
        <v>9053.598</v>
      </c>
      <c r="D488" s="199">
        <v>8202.2289999999994</v>
      </c>
      <c r="E488" s="198">
        <f>D488/C488</f>
        <v>0.9059634633656144</v>
      </c>
      <c r="F488" s="202"/>
      <c r="G488" s="144"/>
    </row>
    <row r="489" spans="1:7" ht="12.95" customHeight="1" x14ac:dyDescent="0.2">
      <c r="A489" s="117">
        <v>6</v>
      </c>
      <c r="B489" s="155" t="s">
        <v>119</v>
      </c>
      <c r="C489" s="255">
        <v>4253.0230000000001</v>
      </c>
      <c r="D489" s="199">
        <v>4137.1469999999999</v>
      </c>
      <c r="E489" s="198">
        <f>D489/C489</f>
        <v>0.97275443843120524</v>
      </c>
      <c r="F489" s="202"/>
      <c r="G489" s="144"/>
    </row>
    <row r="490" spans="1:7" ht="12.95" customHeight="1" x14ac:dyDescent="0.2">
      <c r="A490" s="117">
        <v>7</v>
      </c>
      <c r="B490" s="155" t="s">
        <v>118</v>
      </c>
      <c r="C490" s="255">
        <v>5497.34</v>
      </c>
      <c r="D490" s="199">
        <v>5229.9059999999999</v>
      </c>
      <c r="E490" s="198">
        <f>D490/C490</f>
        <v>0.9513521084742802</v>
      </c>
      <c r="F490" s="202"/>
      <c r="G490" s="144"/>
    </row>
    <row r="491" spans="1:7" ht="12.95" customHeight="1" x14ac:dyDescent="0.2">
      <c r="A491" s="117">
        <v>8</v>
      </c>
      <c r="B491" s="155" t="s">
        <v>117</v>
      </c>
      <c r="C491" s="255">
        <v>2710.2339999999999</v>
      </c>
      <c r="D491" s="199">
        <v>3722.7310000000002</v>
      </c>
      <c r="E491" s="198">
        <f>D491/C491</f>
        <v>1.373582871442097</v>
      </c>
      <c r="F491" s="202"/>
      <c r="G491" s="144"/>
    </row>
    <row r="492" spans="1:7" ht="12.95" customHeight="1" x14ac:dyDescent="0.2">
      <c r="A492" s="117">
        <v>9</v>
      </c>
      <c r="B492" s="155" t="s">
        <v>116</v>
      </c>
      <c r="C492" s="255">
        <v>2586.973</v>
      </c>
      <c r="D492" s="199">
        <v>2207.643</v>
      </c>
      <c r="E492" s="198">
        <f>D492/C492</f>
        <v>0.85336916929554352</v>
      </c>
      <c r="F492" s="202"/>
      <c r="G492" s="144"/>
    </row>
    <row r="493" spans="1:7" ht="12.95" customHeight="1" x14ac:dyDescent="0.2">
      <c r="A493" s="117">
        <v>10</v>
      </c>
      <c r="B493" s="155" t="s">
        <v>115</v>
      </c>
      <c r="C493" s="255">
        <v>3431.1080000000002</v>
      </c>
      <c r="D493" s="199">
        <v>3171.7650000000003</v>
      </c>
      <c r="E493" s="198">
        <f>D493/C493</f>
        <v>0.92441421255174716</v>
      </c>
      <c r="F493" s="202"/>
      <c r="G493" s="144"/>
    </row>
    <row r="494" spans="1:7" ht="12.95" customHeight="1" x14ac:dyDescent="0.2">
      <c r="A494" s="117">
        <v>11</v>
      </c>
      <c r="B494" s="155" t="s">
        <v>114</v>
      </c>
      <c r="C494" s="255">
        <v>3234.6549999999997</v>
      </c>
      <c r="D494" s="199">
        <v>3419.2400000000002</v>
      </c>
      <c r="E494" s="198">
        <f>D494/C494</f>
        <v>1.0570648183500251</v>
      </c>
      <c r="F494" s="202"/>
      <c r="G494" s="144"/>
    </row>
    <row r="495" spans="1:7" ht="12.95" customHeight="1" x14ac:dyDescent="0.2">
      <c r="A495" s="117">
        <v>12</v>
      </c>
      <c r="B495" s="155" t="s">
        <v>113</v>
      </c>
      <c r="C495" s="255">
        <v>2955.9900000000002</v>
      </c>
      <c r="D495" s="199">
        <v>2730.8629999999998</v>
      </c>
      <c r="E495" s="198">
        <f>D495/C495</f>
        <v>0.92384040541409129</v>
      </c>
      <c r="F495" s="202"/>
      <c r="G495" s="144"/>
    </row>
    <row r="496" spans="1:7" ht="12.95" customHeight="1" x14ac:dyDescent="0.2">
      <c r="A496" s="117">
        <v>13</v>
      </c>
      <c r="B496" s="155" t="s">
        <v>112</v>
      </c>
      <c r="C496" s="255">
        <v>2957.096</v>
      </c>
      <c r="D496" s="199">
        <v>2886.5879999999997</v>
      </c>
      <c r="E496" s="198">
        <f>D496/C496</f>
        <v>0.97615633716321681</v>
      </c>
      <c r="F496" s="202"/>
      <c r="G496" s="144"/>
    </row>
    <row r="497" spans="1:8" ht="12.95" customHeight="1" x14ac:dyDescent="0.2">
      <c r="A497" s="117">
        <v>14</v>
      </c>
      <c r="B497" s="155" t="s">
        <v>111</v>
      </c>
      <c r="C497" s="255">
        <v>3676.4489999999996</v>
      </c>
      <c r="D497" s="199">
        <v>4237.67</v>
      </c>
      <c r="E497" s="198">
        <f>D497/C497</f>
        <v>1.1526530083784654</v>
      </c>
      <c r="F497" s="202"/>
      <c r="G497" s="144"/>
    </row>
    <row r="498" spans="1:8" ht="12.95" customHeight="1" x14ac:dyDescent="0.2">
      <c r="A498" s="117">
        <v>15</v>
      </c>
      <c r="B498" s="155" t="s">
        <v>110</v>
      </c>
      <c r="C498" s="255">
        <v>3000.6849999999999</v>
      </c>
      <c r="D498" s="199">
        <v>2860.4309999999996</v>
      </c>
      <c r="E498" s="198">
        <f>D498/C498</f>
        <v>0.95325933911756799</v>
      </c>
      <c r="F498" s="202"/>
      <c r="G498" s="144"/>
    </row>
    <row r="499" spans="1:8" ht="12.95" customHeight="1" x14ac:dyDescent="0.2">
      <c r="A499" s="117">
        <v>16</v>
      </c>
      <c r="B499" s="155" t="s">
        <v>109</v>
      </c>
      <c r="C499" s="255">
        <v>2890.4480000000003</v>
      </c>
      <c r="D499" s="199">
        <v>2484.9960000000001</v>
      </c>
      <c r="E499" s="198">
        <f>D499/C499</f>
        <v>0.8597269350633534</v>
      </c>
      <c r="F499" s="202"/>
      <c r="G499" s="144"/>
    </row>
    <row r="500" spans="1:8" ht="12.95" customHeight="1" x14ac:dyDescent="0.2">
      <c r="A500" s="117">
        <v>17</v>
      </c>
      <c r="B500" s="155" t="s">
        <v>108</v>
      </c>
      <c r="C500" s="255">
        <v>5231.6030000000001</v>
      </c>
      <c r="D500" s="199">
        <v>6205.6490000000003</v>
      </c>
      <c r="E500" s="198">
        <f>D500/C500</f>
        <v>1.1861849991293301</v>
      </c>
      <c r="F500" s="202"/>
      <c r="G500" s="144"/>
    </row>
    <row r="501" spans="1:8" ht="12.95" customHeight="1" x14ac:dyDescent="0.2">
      <c r="A501" s="117">
        <v>18</v>
      </c>
      <c r="B501" s="155" t="s">
        <v>107</v>
      </c>
      <c r="C501" s="255">
        <v>2536.433</v>
      </c>
      <c r="D501" s="199">
        <v>1803.5259999999998</v>
      </c>
      <c r="E501" s="198">
        <f>D501/C501</f>
        <v>0.71104815305588587</v>
      </c>
      <c r="F501" s="202"/>
      <c r="G501" s="144"/>
    </row>
    <row r="502" spans="1:8" ht="12.95" customHeight="1" x14ac:dyDescent="0.2">
      <c r="A502" s="117">
        <v>19</v>
      </c>
      <c r="B502" s="155" t="s">
        <v>106</v>
      </c>
      <c r="C502" s="255">
        <v>4293.0569999999998</v>
      </c>
      <c r="D502" s="199">
        <v>4052.6329999999998</v>
      </c>
      <c r="E502" s="198">
        <f>D502/C502</f>
        <v>0.94399701657816326</v>
      </c>
      <c r="F502" s="202"/>
      <c r="G502" s="144"/>
    </row>
    <row r="503" spans="1:8" ht="12.95" customHeight="1" x14ac:dyDescent="0.2">
      <c r="A503" s="117">
        <v>20</v>
      </c>
      <c r="B503" s="155" t="s">
        <v>105</v>
      </c>
      <c r="C503" s="255">
        <v>3340.683</v>
      </c>
      <c r="D503" s="199">
        <v>3090.3490000000002</v>
      </c>
      <c r="E503" s="198">
        <f>D503/C503</f>
        <v>0.92506502412829961</v>
      </c>
      <c r="F503" s="202"/>
      <c r="G503" s="144"/>
    </row>
    <row r="504" spans="1:8" ht="12.95" customHeight="1" x14ac:dyDescent="0.2">
      <c r="A504" s="117">
        <v>21</v>
      </c>
      <c r="B504" s="155" t="s">
        <v>104</v>
      </c>
      <c r="C504" s="255">
        <v>2175.0460000000003</v>
      </c>
      <c r="D504" s="199">
        <v>2119.7600000000002</v>
      </c>
      <c r="E504" s="198">
        <f>D504/C504</f>
        <v>0.97458168700799885</v>
      </c>
      <c r="F504" s="202"/>
      <c r="G504" s="144"/>
    </row>
    <row r="505" spans="1:8" ht="12.95" customHeight="1" x14ac:dyDescent="0.2">
      <c r="A505" s="117">
        <v>22</v>
      </c>
      <c r="B505" s="155" t="s">
        <v>103</v>
      </c>
      <c r="C505" s="255">
        <v>6763.7710000000006</v>
      </c>
      <c r="D505" s="199">
        <v>5907.8139999999994</v>
      </c>
      <c r="E505" s="198">
        <f>D505/C505</f>
        <v>0.87344973684058769</v>
      </c>
      <c r="F505" s="202"/>
      <c r="G505" s="144"/>
    </row>
    <row r="506" spans="1:8" ht="12.95" customHeight="1" x14ac:dyDescent="0.2">
      <c r="A506" s="117">
        <v>23</v>
      </c>
      <c r="B506" s="155" t="s">
        <v>102</v>
      </c>
      <c r="C506" s="255">
        <v>2689.2550000000001</v>
      </c>
      <c r="D506" s="199">
        <v>2580.0499999999997</v>
      </c>
      <c r="E506" s="198">
        <f>D506/C506</f>
        <v>0.95939209929887637</v>
      </c>
      <c r="F506" s="202"/>
      <c r="G506" s="144"/>
    </row>
    <row r="507" spans="1:8" ht="12.95" customHeight="1" x14ac:dyDescent="0.2">
      <c r="A507" s="117">
        <v>24</v>
      </c>
      <c r="B507" s="155" t="s">
        <v>101</v>
      </c>
      <c r="C507" s="255">
        <v>2143.7629999999999</v>
      </c>
      <c r="D507" s="199">
        <v>2074.8130000000001</v>
      </c>
      <c r="E507" s="198">
        <f>D507/C507</f>
        <v>0.96783692973523672</v>
      </c>
      <c r="F507" s="202"/>
      <c r="G507" s="144"/>
    </row>
    <row r="508" spans="1:8" ht="12.95" customHeight="1" x14ac:dyDescent="0.2">
      <c r="A508" s="117">
        <v>25</v>
      </c>
      <c r="B508" s="155" t="s">
        <v>100</v>
      </c>
      <c r="C508" s="255">
        <v>5692.4889999999996</v>
      </c>
      <c r="D508" s="199">
        <v>5433.51</v>
      </c>
      <c r="E508" s="198">
        <f>D508/C508</f>
        <v>0.95450513826201522</v>
      </c>
      <c r="F508" s="202"/>
      <c r="G508" s="144"/>
    </row>
    <row r="509" spans="1:8" ht="12.95" customHeight="1" x14ac:dyDescent="0.2">
      <c r="A509" s="117">
        <v>26</v>
      </c>
      <c r="B509" s="155" t="s">
        <v>99</v>
      </c>
      <c r="C509" s="255">
        <v>4030.9859999999999</v>
      </c>
      <c r="D509" s="199">
        <v>3972.0630000000001</v>
      </c>
      <c r="E509" s="198">
        <f>D509/C509</f>
        <v>0.98538248458317645</v>
      </c>
      <c r="F509" s="202"/>
      <c r="G509" s="144"/>
    </row>
    <row r="510" spans="1:8" ht="12.95" customHeight="1" x14ac:dyDescent="0.2">
      <c r="A510" s="117">
        <v>27</v>
      </c>
      <c r="B510" s="155" t="s">
        <v>98</v>
      </c>
      <c r="C510" s="255">
        <v>2959.9950000000003</v>
      </c>
      <c r="D510" s="199">
        <v>2450.34</v>
      </c>
      <c r="E510" s="198">
        <f>D510/C510</f>
        <v>0.82781896591041537</v>
      </c>
      <c r="F510" s="202"/>
      <c r="G510" s="144"/>
    </row>
    <row r="511" spans="1:8" ht="12.95" customHeight="1" x14ac:dyDescent="0.2">
      <c r="A511" s="117">
        <v>28</v>
      </c>
      <c r="B511" s="155" t="s">
        <v>97</v>
      </c>
      <c r="C511" s="255">
        <v>2983.9110000000001</v>
      </c>
      <c r="D511" s="199">
        <v>2835.8389999999999</v>
      </c>
      <c r="E511" s="198">
        <f>D511/C511</f>
        <v>0.9503765360293922</v>
      </c>
      <c r="F511" s="202"/>
      <c r="G511" s="144"/>
    </row>
    <row r="512" spans="1:8" ht="12.95" customHeight="1" x14ac:dyDescent="0.2">
      <c r="A512" s="117">
        <v>29</v>
      </c>
      <c r="B512" s="155" t="s">
        <v>96</v>
      </c>
      <c r="C512" s="255">
        <v>2179.134</v>
      </c>
      <c r="D512" s="199">
        <v>2234.0389999999998</v>
      </c>
      <c r="E512" s="198">
        <f>D512/C512</f>
        <v>1.0251957887858203</v>
      </c>
      <c r="F512" s="202"/>
      <c r="G512" s="144"/>
      <c r="H512" s="1" t="s">
        <v>45</v>
      </c>
    </row>
    <row r="513" spans="1:8" ht="12.95" customHeight="1" x14ac:dyDescent="0.2">
      <c r="A513" s="117">
        <v>30</v>
      </c>
      <c r="B513" s="155" t="s">
        <v>95</v>
      </c>
      <c r="C513" s="255">
        <v>3935.9430000000002</v>
      </c>
      <c r="D513" s="199">
        <v>3324.0770000000002</v>
      </c>
      <c r="E513" s="198">
        <f>D513/C513</f>
        <v>0.8445439885689402</v>
      </c>
      <c r="F513" s="202"/>
      <c r="G513" s="144" t="s">
        <v>45</v>
      </c>
    </row>
    <row r="514" spans="1:8" ht="12.95" customHeight="1" x14ac:dyDescent="0.2">
      <c r="A514" s="117">
        <v>31</v>
      </c>
      <c r="B514" s="155" t="s">
        <v>94</v>
      </c>
      <c r="C514" s="255">
        <v>2046.93</v>
      </c>
      <c r="D514" s="199">
        <v>2075.9859999999999</v>
      </c>
      <c r="E514" s="198">
        <f>D514/C514</f>
        <v>1.0141949162892721</v>
      </c>
      <c r="F514" s="202"/>
      <c r="G514" s="144"/>
    </row>
    <row r="515" spans="1:8" ht="12.95" customHeight="1" x14ac:dyDescent="0.2">
      <c r="A515" s="117">
        <v>32</v>
      </c>
      <c r="B515" s="155" t="s">
        <v>93</v>
      </c>
      <c r="C515" s="255">
        <v>2335.7880000000005</v>
      </c>
      <c r="D515" s="199">
        <v>2205.6379999999999</v>
      </c>
      <c r="E515" s="198">
        <f>D515/C515</f>
        <v>0.94428004596307524</v>
      </c>
      <c r="F515" s="202"/>
      <c r="G515" s="144" t="s">
        <v>45</v>
      </c>
    </row>
    <row r="516" spans="1:8" ht="12.95" customHeight="1" x14ac:dyDescent="0.2">
      <c r="A516" s="117">
        <v>33</v>
      </c>
      <c r="B516" s="155" t="s">
        <v>92</v>
      </c>
      <c r="C516" s="255">
        <v>6341.8359999999993</v>
      </c>
      <c r="D516" s="199">
        <v>7590.2689999999993</v>
      </c>
      <c r="E516" s="198">
        <f>D516/C516</f>
        <v>1.1968567146801021</v>
      </c>
      <c r="F516" s="202"/>
      <c r="G516" s="144"/>
    </row>
    <row r="517" spans="1:8" ht="12.95" customHeight="1" x14ac:dyDescent="0.2">
      <c r="A517" s="152"/>
      <c r="B517" s="151" t="s">
        <v>91</v>
      </c>
      <c r="C517" s="254">
        <f>SUM(C484:C516)</f>
        <v>126898.9</v>
      </c>
      <c r="D517" s="196">
        <f>SUM(D484:D516)</f>
        <v>124400.66099999999</v>
      </c>
      <c r="E517" s="253">
        <f>D517/C517</f>
        <v>0.98031315480276027</v>
      </c>
      <c r="F517" s="180"/>
      <c r="G517" s="144"/>
    </row>
    <row r="518" spans="1:8" ht="14.25" customHeight="1" x14ac:dyDescent="0.2">
      <c r="A518" s="148"/>
      <c r="B518" s="147"/>
      <c r="C518" s="102"/>
      <c r="D518" s="102"/>
      <c r="E518" s="252"/>
      <c r="F518" s="119"/>
      <c r="G518" s="119"/>
      <c r="H518" s="119"/>
    </row>
    <row r="519" spans="1:8" x14ac:dyDescent="0.2">
      <c r="A519" s="100" t="s">
        <v>202</v>
      </c>
      <c r="F519" s="103"/>
      <c r="G519" s="103"/>
      <c r="H519" s="251"/>
    </row>
    <row r="520" spans="1:8" ht="6.75" customHeight="1" x14ac:dyDescent="0.2">
      <c r="A520" s="100"/>
      <c r="F520" s="119"/>
      <c r="G520" s="119"/>
      <c r="H520" s="119"/>
    </row>
    <row r="521" spans="1:8" ht="28.5" x14ac:dyDescent="0.25">
      <c r="A521" s="95" t="s">
        <v>173</v>
      </c>
      <c r="B521" s="95" t="s">
        <v>201</v>
      </c>
      <c r="C521" s="95" t="s">
        <v>200</v>
      </c>
      <c r="D521" s="95" t="s">
        <v>199</v>
      </c>
      <c r="F521" s="119"/>
      <c r="G521" s="250"/>
      <c r="H521" s="250"/>
    </row>
    <row r="522" spans="1:8" ht="18.75" customHeight="1" x14ac:dyDescent="0.2">
      <c r="A522" s="213">
        <f>C561</f>
        <v>2918.6700000000005</v>
      </c>
      <c r="B522" s="213">
        <f>D561</f>
        <v>2582.1768000000006</v>
      </c>
      <c r="C522" s="249">
        <f>E561</f>
        <v>2582.1768000000006</v>
      </c>
      <c r="D522" s="214">
        <f>C522/B522</f>
        <v>1</v>
      </c>
    </row>
    <row r="523" spans="1:8" ht="7.5" customHeight="1" x14ac:dyDescent="0.2">
      <c r="A523" s="100"/>
    </row>
    <row r="524" spans="1:8" x14ac:dyDescent="0.2">
      <c r="A524" s="100" t="s">
        <v>198</v>
      </c>
    </row>
    <row r="525" spans="1:8" ht="6.75" customHeight="1" x14ac:dyDescent="0.2">
      <c r="A525" s="100"/>
    </row>
    <row r="526" spans="1:8" ht="33" customHeight="1" x14ac:dyDescent="0.2">
      <c r="A526" s="95" t="s">
        <v>79</v>
      </c>
      <c r="B526" s="95" t="s">
        <v>152</v>
      </c>
      <c r="C526" s="210" t="s">
        <v>173</v>
      </c>
      <c r="D526" s="95" t="s">
        <v>197</v>
      </c>
      <c r="E526" s="95" t="s">
        <v>196</v>
      </c>
      <c r="F526" s="95" t="s">
        <v>195</v>
      </c>
      <c r="G526" s="95" t="s">
        <v>194</v>
      </c>
    </row>
    <row r="527" spans="1:8" x14ac:dyDescent="0.2">
      <c r="A527" s="206">
        <v>1</v>
      </c>
      <c r="B527" s="206">
        <v>2</v>
      </c>
      <c r="C527" s="209">
        <v>3</v>
      </c>
      <c r="D527" s="206">
        <v>4</v>
      </c>
      <c r="E527" s="248">
        <v>5</v>
      </c>
      <c r="F527" s="209">
        <v>6</v>
      </c>
      <c r="G527" s="206">
        <v>7</v>
      </c>
    </row>
    <row r="528" spans="1:8" ht="12.95" customHeight="1" x14ac:dyDescent="0.2">
      <c r="A528" s="115">
        <v>1</v>
      </c>
      <c r="B528" s="155" t="s">
        <v>124</v>
      </c>
      <c r="C528" s="247">
        <v>109.66</v>
      </c>
      <c r="D528" s="247">
        <v>93.939180000000007</v>
      </c>
      <c r="E528" s="247">
        <v>93.939180000000007</v>
      </c>
      <c r="F528" s="246">
        <f>D528-E528</f>
        <v>0</v>
      </c>
      <c r="G528" s="112">
        <f>E528/D528</f>
        <v>1</v>
      </c>
      <c r="H528" s="106"/>
    </row>
    <row r="529" spans="1:8" ht="12.95" customHeight="1" x14ac:dyDescent="0.2">
      <c r="A529" s="115">
        <v>2</v>
      </c>
      <c r="B529" s="155" t="s">
        <v>123</v>
      </c>
      <c r="C529" s="247">
        <v>136.35</v>
      </c>
      <c r="D529" s="247">
        <v>126.90689999999998</v>
      </c>
      <c r="E529" s="247">
        <v>126.90689999999998</v>
      </c>
      <c r="F529" s="246">
        <f>D529-E529</f>
        <v>0</v>
      </c>
      <c r="G529" s="112">
        <f>E529/D529</f>
        <v>1</v>
      </c>
      <c r="H529" s="106"/>
    </row>
    <row r="530" spans="1:8" ht="12.95" customHeight="1" x14ac:dyDescent="0.2">
      <c r="A530" s="115">
        <v>3</v>
      </c>
      <c r="B530" s="155" t="s">
        <v>122</v>
      </c>
      <c r="C530" s="247">
        <v>136.22</v>
      </c>
      <c r="D530" s="247">
        <v>114.6183</v>
      </c>
      <c r="E530" s="247">
        <v>114.6183</v>
      </c>
      <c r="F530" s="246">
        <f>D530-E530</f>
        <v>0</v>
      </c>
      <c r="G530" s="112">
        <f>E530/D530</f>
        <v>1</v>
      </c>
      <c r="H530" s="106"/>
    </row>
    <row r="531" spans="1:8" ht="12.95" customHeight="1" x14ac:dyDescent="0.2">
      <c r="A531" s="115">
        <v>4</v>
      </c>
      <c r="B531" s="155" t="s">
        <v>121</v>
      </c>
      <c r="C531" s="247">
        <v>58.17</v>
      </c>
      <c r="D531" s="247">
        <v>66.951030000000003</v>
      </c>
      <c r="E531" s="247">
        <v>66.951030000000003</v>
      </c>
      <c r="F531" s="246">
        <f>D531-E531</f>
        <v>0</v>
      </c>
      <c r="G531" s="112">
        <f>E531/D531</f>
        <v>1</v>
      </c>
      <c r="H531" s="106"/>
    </row>
    <row r="532" spans="1:8" ht="12.95" customHeight="1" x14ac:dyDescent="0.2">
      <c r="A532" s="115">
        <v>5</v>
      </c>
      <c r="B532" s="155" t="s">
        <v>120</v>
      </c>
      <c r="C532" s="247">
        <v>196.03</v>
      </c>
      <c r="D532" s="247">
        <v>189.76579999999998</v>
      </c>
      <c r="E532" s="247">
        <v>189.76579999999998</v>
      </c>
      <c r="F532" s="246">
        <f>D532-E532</f>
        <v>0</v>
      </c>
      <c r="G532" s="112">
        <f>E532/D532</f>
        <v>1</v>
      </c>
      <c r="H532" s="106"/>
    </row>
    <row r="533" spans="1:8" ht="12.95" customHeight="1" x14ac:dyDescent="0.2">
      <c r="A533" s="115">
        <v>6</v>
      </c>
      <c r="B533" s="155" t="s">
        <v>119</v>
      </c>
      <c r="C533" s="247">
        <v>74.239999999999995</v>
      </c>
      <c r="D533" s="247">
        <v>89.251099999999994</v>
      </c>
      <c r="E533" s="247">
        <v>89.251099999999994</v>
      </c>
      <c r="F533" s="246">
        <f>D533-E533</f>
        <v>0</v>
      </c>
      <c r="G533" s="112">
        <f>E533/D533</f>
        <v>1</v>
      </c>
      <c r="H533" s="106"/>
    </row>
    <row r="534" spans="1:8" ht="12.95" customHeight="1" x14ac:dyDescent="0.2">
      <c r="A534" s="115">
        <v>7</v>
      </c>
      <c r="B534" s="155" t="s">
        <v>118</v>
      </c>
      <c r="C534" s="247">
        <v>145.35</v>
      </c>
      <c r="D534" s="247">
        <v>99.562510000000003</v>
      </c>
      <c r="E534" s="247">
        <v>99.562510000000003</v>
      </c>
      <c r="F534" s="246">
        <f>D534-E534</f>
        <v>0</v>
      </c>
      <c r="G534" s="112">
        <f>E534/D534</f>
        <v>1</v>
      </c>
      <c r="H534" s="106"/>
    </row>
    <row r="535" spans="1:8" ht="12.95" customHeight="1" x14ac:dyDescent="0.2">
      <c r="A535" s="115">
        <v>8</v>
      </c>
      <c r="B535" s="155" t="s">
        <v>117</v>
      </c>
      <c r="C535" s="247">
        <v>71.34</v>
      </c>
      <c r="D535" s="247">
        <v>56.802700000000002</v>
      </c>
      <c r="E535" s="247">
        <v>56.802700000000002</v>
      </c>
      <c r="F535" s="246">
        <f>D535-E535</f>
        <v>0</v>
      </c>
      <c r="G535" s="112">
        <f>E535/D535</f>
        <v>1</v>
      </c>
      <c r="H535" s="106"/>
    </row>
    <row r="536" spans="1:8" ht="12.95" customHeight="1" x14ac:dyDescent="0.2">
      <c r="A536" s="115">
        <v>9</v>
      </c>
      <c r="B536" s="155" t="s">
        <v>116</v>
      </c>
      <c r="C536" s="247">
        <v>48.6</v>
      </c>
      <c r="D536" s="247">
        <v>52.269360000000006</v>
      </c>
      <c r="E536" s="247">
        <v>52.269360000000006</v>
      </c>
      <c r="F536" s="246">
        <f>D536-E536</f>
        <v>0</v>
      </c>
      <c r="G536" s="112">
        <f>E536/D536</f>
        <v>1</v>
      </c>
      <c r="H536" s="106"/>
    </row>
    <row r="537" spans="1:8" ht="12.95" customHeight="1" x14ac:dyDescent="0.2">
      <c r="A537" s="115">
        <v>10</v>
      </c>
      <c r="B537" s="155" t="s">
        <v>115</v>
      </c>
      <c r="C537" s="247">
        <v>68.31</v>
      </c>
      <c r="D537" s="247">
        <v>71.991600000000005</v>
      </c>
      <c r="E537" s="247">
        <v>71.991600000000005</v>
      </c>
      <c r="F537" s="246">
        <f>D537-E537</f>
        <v>0</v>
      </c>
      <c r="G537" s="112">
        <f>E537/D537</f>
        <v>1</v>
      </c>
      <c r="H537" s="106"/>
    </row>
    <row r="538" spans="1:8" ht="12.95" customHeight="1" x14ac:dyDescent="0.2">
      <c r="A538" s="115">
        <v>11</v>
      </c>
      <c r="B538" s="155" t="s">
        <v>114</v>
      </c>
      <c r="C538" s="247">
        <v>72.02</v>
      </c>
      <c r="D538" s="247">
        <v>67.690179999999984</v>
      </c>
      <c r="E538" s="247">
        <v>67.690179999999984</v>
      </c>
      <c r="F538" s="246">
        <f>D538-E538</f>
        <v>0</v>
      </c>
      <c r="G538" s="112">
        <f>E538/D538</f>
        <v>1</v>
      </c>
      <c r="H538" s="106"/>
    </row>
    <row r="539" spans="1:8" ht="12.95" customHeight="1" x14ac:dyDescent="0.2">
      <c r="A539" s="115">
        <v>12</v>
      </c>
      <c r="B539" s="155" t="s">
        <v>113</v>
      </c>
      <c r="C539" s="247">
        <v>65.12</v>
      </c>
      <c r="D539" s="247">
        <v>58.211300000000008</v>
      </c>
      <c r="E539" s="247">
        <v>58.211300000000008</v>
      </c>
      <c r="F539" s="246">
        <f>D539-E539</f>
        <v>0</v>
      </c>
      <c r="G539" s="112">
        <f>E539/D539</f>
        <v>1</v>
      </c>
      <c r="H539" s="106"/>
    </row>
    <row r="540" spans="1:8" ht="12.95" customHeight="1" x14ac:dyDescent="0.2">
      <c r="A540" s="115">
        <v>13</v>
      </c>
      <c r="B540" s="155" t="s">
        <v>112</v>
      </c>
      <c r="C540" s="247">
        <v>70.430000000000007</v>
      </c>
      <c r="D540" s="247">
        <v>62.107519999999994</v>
      </c>
      <c r="E540" s="247">
        <v>62.107519999999994</v>
      </c>
      <c r="F540" s="246">
        <f>D540-E540</f>
        <v>0</v>
      </c>
      <c r="G540" s="112">
        <f>E540/D540</f>
        <v>1</v>
      </c>
      <c r="H540" s="106"/>
    </row>
    <row r="541" spans="1:8" ht="12.95" customHeight="1" x14ac:dyDescent="0.2">
      <c r="A541" s="115">
        <v>14</v>
      </c>
      <c r="B541" s="155" t="s">
        <v>111</v>
      </c>
      <c r="C541" s="247">
        <v>104.68</v>
      </c>
      <c r="D541" s="247">
        <v>77.153899999999993</v>
      </c>
      <c r="E541" s="247">
        <v>77.153899999999993</v>
      </c>
      <c r="F541" s="246">
        <f>D541-E541</f>
        <v>0</v>
      </c>
      <c r="G541" s="112">
        <f>E541/D541</f>
        <v>1</v>
      </c>
      <c r="H541" s="106"/>
    </row>
    <row r="542" spans="1:8" ht="12.95" customHeight="1" x14ac:dyDescent="0.2">
      <c r="A542" s="115">
        <v>15</v>
      </c>
      <c r="B542" s="155" t="s">
        <v>110</v>
      </c>
      <c r="C542" s="247">
        <v>65.790000000000006</v>
      </c>
      <c r="D542" s="247">
        <v>58.001969999999993</v>
      </c>
      <c r="E542" s="247">
        <v>58.001969999999993</v>
      </c>
      <c r="F542" s="246">
        <f>D542-E542</f>
        <v>0</v>
      </c>
      <c r="G542" s="112">
        <f>E542/D542</f>
        <v>1</v>
      </c>
      <c r="H542" s="106"/>
    </row>
    <row r="543" spans="1:8" ht="12.95" customHeight="1" x14ac:dyDescent="0.2">
      <c r="A543" s="115">
        <v>16</v>
      </c>
      <c r="B543" s="155" t="s">
        <v>109</v>
      </c>
      <c r="C543" s="247">
        <v>53.25</v>
      </c>
      <c r="D543" s="247">
        <v>57.241710000000005</v>
      </c>
      <c r="E543" s="247">
        <v>57.241710000000005</v>
      </c>
      <c r="F543" s="246">
        <f>D543-E543</f>
        <v>0</v>
      </c>
      <c r="G543" s="112">
        <f>E543/D543</f>
        <v>1</v>
      </c>
      <c r="H543" s="106"/>
    </row>
    <row r="544" spans="1:8" ht="12.95" customHeight="1" x14ac:dyDescent="0.2">
      <c r="A544" s="115">
        <v>17</v>
      </c>
      <c r="B544" s="155" t="s">
        <v>108</v>
      </c>
      <c r="C544" s="247">
        <v>152.49</v>
      </c>
      <c r="D544" s="247">
        <v>103.94007999999999</v>
      </c>
      <c r="E544" s="247">
        <v>103.94007999999999</v>
      </c>
      <c r="F544" s="246">
        <f>D544-E544</f>
        <v>0</v>
      </c>
      <c r="G544" s="112">
        <f>E544/D544</f>
        <v>1</v>
      </c>
      <c r="H544" s="106"/>
    </row>
    <row r="545" spans="1:8" ht="12.95" customHeight="1" x14ac:dyDescent="0.2">
      <c r="A545" s="115">
        <v>18</v>
      </c>
      <c r="B545" s="155" t="s">
        <v>107</v>
      </c>
      <c r="C545" s="247">
        <v>41.84</v>
      </c>
      <c r="D545" s="247">
        <v>50.466650000000001</v>
      </c>
      <c r="E545" s="247">
        <v>50.466650000000001</v>
      </c>
      <c r="F545" s="246">
        <f>D545-E545</f>
        <v>0</v>
      </c>
      <c r="G545" s="112">
        <f>E545/D545</f>
        <v>1</v>
      </c>
      <c r="H545" s="106"/>
    </row>
    <row r="546" spans="1:8" ht="12.95" customHeight="1" x14ac:dyDescent="0.2">
      <c r="A546" s="115">
        <v>19</v>
      </c>
      <c r="B546" s="155" t="s">
        <v>106</v>
      </c>
      <c r="C546" s="247">
        <v>104.62</v>
      </c>
      <c r="D546" s="247">
        <v>90.198599999999999</v>
      </c>
      <c r="E546" s="247">
        <v>90.198599999999999</v>
      </c>
      <c r="F546" s="246">
        <f>D546-E546</f>
        <v>0</v>
      </c>
      <c r="G546" s="112">
        <f>E546/D546</f>
        <v>1</v>
      </c>
      <c r="H546" s="106"/>
    </row>
    <row r="547" spans="1:8" s="177" customFormat="1" ht="12.95" customHeight="1" x14ac:dyDescent="0.2">
      <c r="A547" s="115">
        <v>20</v>
      </c>
      <c r="B547" s="155" t="s">
        <v>105</v>
      </c>
      <c r="C547" s="247">
        <v>66.23</v>
      </c>
      <c r="D547" s="247">
        <v>70.239000000000004</v>
      </c>
      <c r="E547" s="247">
        <v>70.239000000000004</v>
      </c>
      <c r="F547" s="246">
        <f>D547-E547</f>
        <v>0</v>
      </c>
      <c r="G547" s="112">
        <f>E547/D547</f>
        <v>1</v>
      </c>
      <c r="H547" s="106"/>
    </row>
    <row r="548" spans="1:8" s="177" customFormat="1" ht="12.95" customHeight="1" x14ac:dyDescent="0.2">
      <c r="A548" s="115">
        <v>21</v>
      </c>
      <c r="B548" s="155" t="s">
        <v>104</v>
      </c>
      <c r="C548" s="247">
        <v>53.89</v>
      </c>
      <c r="D548" s="247">
        <v>45.721199999999996</v>
      </c>
      <c r="E548" s="247">
        <v>45.721199999999996</v>
      </c>
      <c r="F548" s="246">
        <f>D548-E548</f>
        <v>0</v>
      </c>
      <c r="G548" s="112">
        <f>E548/D548</f>
        <v>1</v>
      </c>
      <c r="H548" s="106"/>
    </row>
    <row r="549" spans="1:8" s="177" customFormat="1" ht="12.95" customHeight="1" x14ac:dyDescent="0.2">
      <c r="A549" s="115">
        <v>22</v>
      </c>
      <c r="B549" s="155" t="s">
        <v>103</v>
      </c>
      <c r="C549" s="247">
        <v>151.04</v>
      </c>
      <c r="D549" s="247">
        <v>137.21082000000001</v>
      </c>
      <c r="E549" s="247">
        <v>137.21082000000001</v>
      </c>
      <c r="F549" s="246">
        <f>D549-E549</f>
        <v>0</v>
      </c>
      <c r="G549" s="112">
        <f>E549/D549</f>
        <v>1</v>
      </c>
      <c r="H549" s="106"/>
    </row>
    <row r="550" spans="1:8" s="177" customFormat="1" ht="12.95" customHeight="1" x14ac:dyDescent="0.2">
      <c r="A550" s="115">
        <v>23</v>
      </c>
      <c r="B550" s="155" t="s">
        <v>102</v>
      </c>
      <c r="C550" s="247">
        <v>51.32</v>
      </c>
      <c r="D550" s="247">
        <v>56.49933</v>
      </c>
      <c r="E550" s="247">
        <v>56.49933</v>
      </c>
      <c r="F550" s="246">
        <f>D550-E550</f>
        <v>0</v>
      </c>
      <c r="G550" s="112">
        <f>E550/D550</f>
        <v>1</v>
      </c>
      <c r="H550" s="106"/>
    </row>
    <row r="551" spans="1:8" s="177" customFormat="1" ht="12.95" customHeight="1" x14ac:dyDescent="0.2">
      <c r="A551" s="115">
        <v>24</v>
      </c>
      <c r="B551" s="155" t="s">
        <v>101</v>
      </c>
      <c r="C551" s="247">
        <v>50.67</v>
      </c>
      <c r="D551" s="247">
        <v>36.478900000000003</v>
      </c>
      <c r="E551" s="247">
        <v>36.478900000000003</v>
      </c>
      <c r="F551" s="246">
        <f>D551-E551</f>
        <v>0</v>
      </c>
      <c r="G551" s="112">
        <f>E551/D551</f>
        <v>1</v>
      </c>
      <c r="H551" s="106"/>
    </row>
    <row r="552" spans="1:8" ht="12.95" customHeight="1" x14ac:dyDescent="0.2">
      <c r="A552" s="115">
        <v>25</v>
      </c>
      <c r="B552" s="155" t="s">
        <v>100</v>
      </c>
      <c r="C552" s="247">
        <v>128.57</v>
      </c>
      <c r="D552" s="247">
        <v>106.74964</v>
      </c>
      <c r="E552" s="247">
        <v>106.74964</v>
      </c>
      <c r="F552" s="246">
        <f>D552-E552</f>
        <v>0</v>
      </c>
      <c r="G552" s="112">
        <f>E552/D552</f>
        <v>1</v>
      </c>
      <c r="H552" s="106"/>
    </row>
    <row r="553" spans="1:8" ht="12.95" customHeight="1" x14ac:dyDescent="0.2">
      <c r="A553" s="115">
        <v>26</v>
      </c>
      <c r="B553" s="155" t="s">
        <v>99</v>
      </c>
      <c r="C553" s="247">
        <v>92.25</v>
      </c>
      <c r="D553" s="247">
        <v>66.825500000000005</v>
      </c>
      <c r="E553" s="247">
        <v>66.825500000000005</v>
      </c>
      <c r="F553" s="246">
        <f>D553-E553</f>
        <v>0</v>
      </c>
      <c r="G553" s="112">
        <f>E553/D553</f>
        <v>1</v>
      </c>
      <c r="H553" s="106"/>
    </row>
    <row r="554" spans="1:8" ht="12.95" customHeight="1" x14ac:dyDescent="0.2">
      <c r="A554" s="115">
        <v>27</v>
      </c>
      <c r="B554" s="155" t="s">
        <v>98</v>
      </c>
      <c r="C554" s="247">
        <v>59.65</v>
      </c>
      <c r="D554" s="247">
        <v>62.142400000000009</v>
      </c>
      <c r="E554" s="247">
        <v>62.142400000000009</v>
      </c>
      <c r="F554" s="246">
        <f>D554-E554</f>
        <v>0</v>
      </c>
      <c r="G554" s="112">
        <f>E554/D554</f>
        <v>1</v>
      </c>
      <c r="H554" s="106"/>
    </row>
    <row r="555" spans="1:8" ht="12.95" customHeight="1" x14ac:dyDescent="0.2">
      <c r="A555" s="115">
        <v>28</v>
      </c>
      <c r="B555" s="155" t="s">
        <v>97</v>
      </c>
      <c r="C555" s="247">
        <v>76.13</v>
      </c>
      <c r="D555" s="247">
        <v>61.87769999999999</v>
      </c>
      <c r="E555" s="247">
        <v>61.87769999999999</v>
      </c>
      <c r="F555" s="246">
        <f>D555-E555</f>
        <v>0</v>
      </c>
      <c r="G555" s="112">
        <f>E555/D555</f>
        <v>1</v>
      </c>
      <c r="H555" s="106"/>
    </row>
    <row r="556" spans="1:8" ht="12.95" customHeight="1" x14ac:dyDescent="0.2">
      <c r="A556" s="115">
        <v>29</v>
      </c>
      <c r="B556" s="155" t="s">
        <v>96</v>
      </c>
      <c r="C556" s="247">
        <v>49.82</v>
      </c>
      <c r="D556" s="247">
        <v>38.701250000000002</v>
      </c>
      <c r="E556" s="247">
        <v>38.701250000000002</v>
      </c>
      <c r="F556" s="246">
        <f>D556-E556</f>
        <v>0</v>
      </c>
      <c r="G556" s="112">
        <f>E556/D556</f>
        <v>1</v>
      </c>
      <c r="H556" s="106"/>
    </row>
    <row r="557" spans="1:8" ht="12.95" customHeight="1" x14ac:dyDescent="0.2">
      <c r="A557" s="115">
        <v>30</v>
      </c>
      <c r="B557" s="155" t="s">
        <v>95</v>
      </c>
      <c r="C557" s="247">
        <v>84.1</v>
      </c>
      <c r="D557" s="247">
        <v>82.643200000000007</v>
      </c>
      <c r="E557" s="247">
        <v>82.643200000000007</v>
      </c>
      <c r="F557" s="246">
        <f>D557-E557</f>
        <v>0</v>
      </c>
      <c r="G557" s="112">
        <f>E557/D557</f>
        <v>1</v>
      </c>
      <c r="H557" s="106"/>
    </row>
    <row r="558" spans="1:8" ht="12.95" customHeight="1" x14ac:dyDescent="0.2">
      <c r="A558" s="115">
        <v>31</v>
      </c>
      <c r="B558" s="155" t="s">
        <v>94</v>
      </c>
      <c r="C558" s="247">
        <v>52.94</v>
      </c>
      <c r="D558" s="247">
        <v>42.607489999999999</v>
      </c>
      <c r="E558" s="247">
        <v>42.607489999999999</v>
      </c>
      <c r="F558" s="246">
        <f>D558-E558</f>
        <v>0</v>
      </c>
      <c r="G558" s="112">
        <f>E558/D558</f>
        <v>1</v>
      </c>
      <c r="H558" s="106"/>
    </row>
    <row r="559" spans="1:8" ht="12.95" customHeight="1" x14ac:dyDescent="0.2">
      <c r="A559" s="115">
        <v>32</v>
      </c>
      <c r="B559" s="155" t="s">
        <v>93</v>
      </c>
      <c r="C559" s="247">
        <v>51.91</v>
      </c>
      <c r="D559" s="247">
        <v>53.683549999999997</v>
      </c>
      <c r="E559" s="247">
        <v>53.683549999999997</v>
      </c>
      <c r="F559" s="246">
        <f>D559-E559</f>
        <v>0</v>
      </c>
      <c r="G559" s="112">
        <f>E559/D559</f>
        <v>1</v>
      </c>
      <c r="H559" s="106"/>
    </row>
    <row r="560" spans="1:8" ht="12.95" customHeight="1" x14ac:dyDescent="0.2">
      <c r="A560" s="115">
        <v>33</v>
      </c>
      <c r="B560" s="155" t="s">
        <v>92</v>
      </c>
      <c r="C560" s="247">
        <v>175.64</v>
      </c>
      <c r="D560" s="247">
        <v>133.72642999999999</v>
      </c>
      <c r="E560" s="247">
        <v>133.72642999999999</v>
      </c>
      <c r="F560" s="246">
        <f>D560-E560</f>
        <v>0</v>
      </c>
      <c r="G560" s="112">
        <f>E560/D560</f>
        <v>1</v>
      </c>
      <c r="H560" s="106"/>
    </row>
    <row r="561" spans="1:8" ht="12.95" customHeight="1" x14ac:dyDescent="0.2">
      <c r="A561" s="152"/>
      <c r="B561" s="151" t="s">
        <v>91</v>
      </c>
      <c r="C561" s="245">
        <f>SUM(C528:C560)</f>
        <v>2918.6700000000005</v>
      </c>
      <c r="D561" s="245">
        <f>SUM(D528:D560)</f>
        <v>2582.1768000000006</v>
      </c>
      <c r="E561" s="245">
        <f>SUM(E528:E560)</f>
        <v>2582.1768000000006</v>
      </c>
      <c r="F561" s="244">
        <f>D561-E561</f>
        <v>0</v>
      </c>
      <c r="G561" s="176">
        <f>E561/D561</f>
        <v>1</v>
      </c>
    </row>
    <row r="562" spans="1:8" ht="12.95" customHeight="1" x14ac:dyDescent="0.2">
      <c r="A562" s="148"/>
      <c r="B562" s="147"/>
      <c r="C562" s="243"/>
      <c r="D562" s="243"/>
      <c r="E562" s="243"/>
      <c r="F562" s="242"/>
      <c r="G562" s="101"/>
    </row>
    <row r="563" spans="1:8" x14ac:dyDescent="0.2">
      <c r="A563" s="100" t="s">
        <v>193</v>
      </c>
      <c r="F563" s="241"/>
      <c r="H563" s="1" t="s">
        <v>45</v>
      </c>
    </row>
    <row r="564" spans="1:8" x14ac:dyDescent="0.2">
      <c r="A564" s="100"/>
      <c r="F564" s="241"/>
    </row>
    <row r="565" spans="1:8" x14ac:dyDescent="0.2">
      <c r="A565" s="240" t="s">
        <v>192</v>
      </c>
      <c r="B565" s="223"/>
      <c r="C565" s="223"/>
      <c r="D565" s="223"/>
      <c r="E565" s="239"/>
      <c r="F565" s="223"/>
    </row>
    <row r="566" spans="1:8" ht="9" customHeight="1" x14ac:dyDescent="0.2">
      <c r="A566" s="223"/>
      <c r="B566" s="223"/>
      <c r="C566" s="223"/>
      <c r="D566" s="223"/>
      <c r="E566" s="239"/>
      <c r="F566" s="223"/>
    </row>
    <row r="567" spans="1:8" ht="11.25" customHeight="1" x14ac:dyDescent="0.2">
      <c r="A567" s="238" t="s">
        <v>191</v>
      </c>
      <c r="B567" s="106"/>
      <c r="C567" s="237"/>
      <c r="D567" s="106"/>
      <c r="E567" s="106"/>
      <c r="F567" s="193"/>
      <c r="G567" s="193"/>
    </row>
    <row r="568" spans="1:8" ht="6.75" customHeight="1" x14ac:dyDescent="0.2">
      <c r="A568" s="238"/>
      <c r="B568" s="106"/>
      <c r="C568" s="237"/>
      <c r="D568" s="106"/>
      <c r="E568" s="106"/>
      <c r="F568" s="193"/>
      <c r="G568" s="193"/>
    </row>
    <row r="569" spans="1:8" x14ac:dyDescent="0.2">
      <c r="A569" s="106"/>
      <c r="B569" s="106"/>
      <c r="C569" s="106"/>
      <c r="D569" s="106"/>
      <c r="E569" s="236" t="s">
        <v>68</v>
      </c>
    </row>
    <row r="570" spans="1:8" ht="45" customHeight="1" x14ac:dyDescent="0.2">
      <c r="A570" s="235" t="s">
        <v>130</v>
      </c>
      <c r="B570" s="235" t="s">
        <v>129</v>
      </c>
      <c r="C570" s="234" t="s">
        <v>187</v>
      </c>
      <c r="D570" s="234" t="s">
        <v>190</v>
      </c>
      <c r="E570" s="234" t="s">
        <v>189</v>
      </c>
      <c r="F570" s="228"/>
      <c r="G570" s="135"/>
    </row>
    <row r="571" spans="1:8" ht="14.25" customHeight="1" x14ac:dyDescent="0.2">
      <c r="A571" s="235">
        <v>1</v>
      </c>
      <c r="B571" s="235">
        <v>2</v>
      </c>
      <c r="C571" s="234">
        <v>3</v>
      </c>
      <c r="D571" s="234">
        <v>4</v>
      </c>
      <c r="E571" s="234">
        <v>5</v>
      </c>
      <c r="F571" s="228"/>
      <c r="G571" s="135"/>
    </row>
    <row r="572" spans="1:8" ht="12.95" customHeight="1" x14ac:dyDescent="0.2">
      <c r="A572" s="115">
        <v>1</v>
      </c>
      <c r="B572" s="155" t="s">
        <v>124</v>
      </c>
      <c r="C572" s="199">
        <v>1932.72</v>
      </c>
      <c r="D572" s="199">
        <v>168.17000000000002</v>
      </c>
      <c r="E572" s="233">
        <f>D572/C572</f>
        <v>8.7012086592988133E-2</v>
      </c>
      <c r="F572" s="202"/>
      <c r="G572" s="144"/>
    </row>
    <row r="573" spans="1:8" ht="12.95" customHeight="1" x14ac:dyDescent="0.2">
      <c r="A573" s="115">
        <v>2</v>
      </c>
      <c r="B573" s="155" t="s">
        <v>123</v>
      </c>
      <c r="C573" s="199">
        <v>2447.42</v>
      </c>
      <c r="D573" s="199">
        <v>257.77</v>
      </c>
      <c r="E573" s="233">
        <f>D573/C573</f>
        <v>0.10532315663024736</v>
      </c>
      <c r="F573" s="202"/>
      <c r="G573" s="144"/>
    </row>
    <row r="574" spans="1:8" ht="12.95" customHeight="1" x14ac:dyDescent="0.2">
      <c r="A574" s="115">
        <v>3</v>
      </c>
      <c r="B574" s="155" t="s">
        <v>122</v>
      </c>
      <c r="C574" s="199">
        <v>2252.48</v>
      </c>
      <c r="D574" s="199">
        <v>503.7</v>
      </c>
      <c r="E574" s="233">
        <f>D574/C574</f>
        <v>0.22362018752663729</v>
      </c>
      <c r="F574" s="202"/>
      <c r="G574" s="144"/>
    </row>
    <row r="575" spans="1:8" ht="12.95" customHeight="1" x14ac:dyDescent="0.2">
      <c r="A575" s="115">
        <v>4</v>
      </c>
      <c r="B575" s="155" t="s">
        <v>121</v>
      </c>
      <c r="C575" s="199">
        <v>950.06000000000006</v>
      </c>
      <c r="D575" s="199">
        <v>562.97</v>
      </c>
      <c r="E575" s="233">
        <f>D575/C575</f>
        <v>0.59256257499526344</v>
      </c>
      <c r="F575" s="202"/>
      <c r="G575" s="144"/>
    </row>
    <row r="576" spans="1:8" ht="12.95" customHeight="1" x14ac:dyDescent="0.2">
      <c r="A576" s="115">
        <v>5</v>
      </c>
      <c r="B576" s="155" t="s">
        <v>120</v>
      </c>
      <c r="C576" s="199">
        <v>4316.57</v>
      </c>
      <c r="D576" s="199">
        <v>31.619999999999997</v>
      </c>
      <c r="E576" s="233">
        <f>D576/C576</f>
        <v>7.3252605656806214E-3</v>
      </c>
      <c r="F576" s="202"/>
      <c r="G576" s="144"/>
    </row>
    <row r="577" spans="1:8" ht="12.95" customHeight="1" x14ac:dyDescent="0.2">
      <c r="A577" s="115">
        <v>6</v>
      </c>
      <c r="B577" s="155" t="s">
        <v>119</v>
      </c>
      <c r="C577" s="199">
        <v>1332.5</v>
      </c>
      <c r="D577" s="199">
        <v>210.84</v>
      </c>
      <c r="E577" s="233">
        <f>D577/C577</f>
        <v>0.15822889305816135</v>
      </c>
      <c r="F577" s="202"/>
      <c r="G577" s="144"/>
    </row>
    <row r="578" spans="1:8" ht="12.95" customHeight="1" x14ac:dyDescent="0.2">
      <c r="A578" s="115">
        <v>7</v>
      </c>
      <c r="B578" s="155" t="s">
        <v>118</v>
      </c>
      <c r="C578" s="199">
        <v>2488.4700000000003</v>
      </c>
      <c r="D578" s="199">
        <v>288.5</v>
      </c>
      <c r="E578" s="233">
        <f>D578/C578</f>
        <v>0.11593469079394164</v>
      </c>
      <c r="F578" s="202"/>
      <c r="G578" s="144"/>
    </row>
    <row r="579" spans="1:8" ht="12.95" customHeight="1" x14ac:dyDescent="0.2">
      <c r="A579" s="115">
        <v>8</v>
      </c>
      <c r="B579" s="155" t="s">
        <v>117</v>
      </c>
      <c r="C579" s="199">
        <v>1280.68</v>
      </c>
      <c r="D579" s="199">
        <v>240.03000000000003</v>
      </c>
      <c r="E579" s="233">
        <f>D579/C579</f>
        <v>0.18742386856982229</v>
      </c>
      <c r="F579" s="202"/>
      <c r="G579" s="144"/>
    </row>
    <row r="580" spans="1:8" ht="12.95" customHeight="1" x14ac:dyDescent="0.2">
      <c r="A580" s="115">
        <v>9</v>
      </c>
      <c r="B580" s="155" t="s">
        <v>116</v>
      </c>
      <c r="C580" s="199">
        <v>872.25</v>
      </c>
      <c r="D580" s="199">
        <v>81.610000000000014</v>
      </c>
      <c r="E580" s="233">
        <f>D580/C580</f>
        <v>9.3562625394095739E-2</v>
      </c>
      <c r="F580" s="202"/>
      <c r="G580" s="144"/>
    </row>
    <row r="581" spans="1:8" ht="12.95" customHeight="1" x14ac:dyDescent="0.2">
      <c r="A581" s="115">
        <v>10</v>
      </c>
      <c r="B581" s="155" t="s">
        <v>115</v>
      </c>
      <c r="C581" s="199">
        <v>1211.53</v>
      </c>
      <c r="D581" s="199">
        <v>239.56</v>
      </c>
      <c r="E581" s="233">
        <f>D581/C581</f>
        <v>0.19773344448754882</v>
      </c>
      <c r="F581" s="202"/>
      <c r="G581" s="144"/>
    </row>
    <row r="582" spans="1:8" ht="12.95" customHeight="1" x14ac:dyDescent="0.2">
      <c r="A582" s="115">
        <v>11</v>
      </c>
      <c r="B582" s="155" t="s">
        <v>114</v>
      </c>
      <c r="C582" s="199">
        <v>1301.08</v>
      </c>
      <c r="D582" s="199">
        <v>264.98</v>
      </c>
      <c r="E582" s="233">
        <f>D582/C582</f>
        <v>0.20366157346204694</v>
      </c>
      <c r="F582" s="202"/>
      <c r="G582" s="144"/>
    </row>
    <row r="583" spans="1:8" ht="12.95" customHeight="1" x14ac:dyDescent="0.2">
      <c r="A583" s="115">
        <v>12</v>
      </c>
      <c r="B583" s="155" t="s">
        <v>113</v>
      </c>
      <c r="C583" s="199">
        <v>1168.67</v>
      </c>
      <c r="D583" s="199">
        <v>93.42</v>
      </c>
      <c r="E583" s="233">
        <f>D583/C583</f>
        <v>7.9937022427203575E-2</v>
      </c>
      <c r="F583" s="202"/>
      <c r="G583" s="144"/>
    </row>
    <row r="584" spans="1:8" ht="12.95" customHeight="1" x14ac:dyDescent="0.2">
      <c r="A584" s="115">
        <v>13</v>
      </c>
      <c r="B584" s="155" t="s">
        <v>112</v>
      </c>
      <c r="C584" s="199">
        <v>1260.8699999999999</v>
      </c>
      <c r="D584" s="199">
        <v>28.14</v>
      </c>
      <c r="E584" s="233">
        <f>D584/C584</f>
        <v>2.2317923338647128E-2</v>
      </c>
      <c r="F584" s="202"/>
      <c r="G584" s="144"/>
    </row>
    <row r="585" spans="1:8" ht="12.95" customHeight="1" x14ac:dyDescent="0.2">
      <c r="A585" s="115">
        <v>14</v>
      </c>
      <c r="B585" s="155" t="s">
        <v>111</v>
      </c>
      <c r="C585" s="199">
        <v>1820.18</v>
      </c>
      <c r="D585" s="199">
        <v>696.5</v>
      </c>
      <c r="E585" s="233">
        <f>D585/C585</f>
        <v>0.38265446274544274</v>
      </c>
      <c r="F585" s="202"/>
      <c r="G585" s="144"/>
    </row>
    <row r="586" spans="1:8" ht="12.95" customHeight="1" x14ac:dyDescent="0.2">
      <c r="A586" s="115">
        <v>15</v>
      </c>
      <c r="B586" s="155" t="s">
        <v>110</v>
      </c>
      <c r="C586" s="199">
        <v>1208.08</v>
      </c>
      <c r="D586" s="199">
        <v>105.3</v>
      </c>
      <c r="E586" s="233">
        <f>D586/C586</f>
        <v>8.7163101781338986E-2</v>
      </c>
      <c r="F586" s="202"/>
      <c r="G586" s="144"/>
    </row>
    <row r="587" spans="1:8" ht="12.95" customHeight="1" x14ac:dyDescent="0.2">
      <c r="A587" s="115">
        <v>16</v>
      </c>
      <c r="B587" s="155" t="s">
        <v>109</v>
      </c>
      <c r="C587" s="199">
        <v>943.56999999999994</v>
      </c>
      <c r="D587" s="199">
        <v>40.090000000000003</v>
      </c>
      <c r="E587" s="233">
        <f>D587/C587</f>
        <v>4.2487573788908092E-2</v>
      </c>
      <c r="F587" s="202"/>
      <c r="G587" s="144"/>
    </row>
    <row r="588" spans="1:8" ht="12.95" customHeight="1" x14ac:dyDescent="0.2">
      <c r="A588" s="115">
        <v>17</v>
      </c>
      <c r="B588" s="155" t="s">
        <v>108</v>
      </c>
      <c r="C588" s="199">
        <v>2561.5100000000002</v>
      </c>
      <c r="D588" s="199">
        <v>49.35</v>
      </c>
      <c r="E588" s="233">
        <f>D588/C588</f>
        <v>1.9265979832208346E-2</v>
      </c>
      <c r="F588" s="202"/>
      <c r="G588" s="144"/>
    </row>
    <row r="589" spans="1:8" ht="12.95" customHeight="1" x14ac:dyDescent="0.2">
      <c r="A589" s="115">
        <v>18</v>
      </c>
      <c r="B589" s="155" t="s">
        <v>107</v>
      </c>
      <c r="C589" s="188">
        <v>917.25</v>
      </c>
      <c r="D589" s="188">
        <v>38.08</v>
      </c>
      <c r="E589" s="233">
        <f>D589/C589</f>
        <v>4.1515399291360042E-2</v>
      </c>
      <c r="F589" s="202"/>
      <c r="G589" s="144"/>
      <c r="H589" s="1" t="s">
        <v>45</v>
      </c>
    </row>
    <row r="590" spans="1:8" ht="12.95" customHeight="1" x14ac:dyDescent="0.2">
      <c r="A590" s="115">
        <v>19</v>
      </c>
      <c r="B590" s="155" t="s">
        <v>106</v>
      </c>
      <c r="C590" s="188">
        <v>1915.0900000000001</v>
      </c>
      <c r="D590" s="188">
        <v>24.17</v>
      </c>
      <c r="E590" s="233">
        <f>D590/C590</f>
        <v>1.2620816776235059E-2</v>
      </c>
      <c r="F590" s="202"/>
      <c r="G590" s="144" t="s">
        <v>45</v>
      </c>
    </row>
    <row r="591" spans="1:8" ht="12.95" customHeight="1" x14ac:dyDescent="0.2">
      <c r="A591" s="115">
        <v>20</v>
      </c>
      <c r="B591" s="155" t="s">
        <v>105</v>
      </c>
      <c r="C591" s="188">
        <v>1356.1699999999998</v>
      </c>
      <c r="D591" s="188">
        <v>23.09</v>
      </c>
      <c r="E591" s="233">
        <f>D591/C591</f>
        <v>1.7025889084701772E-2</v>
      </c>
      <c r="F591" s="202"/>
      <c r="G591" s="144"/>
    </row>
    <row r="592" spans="1:8" ht="12.95" customHeight="1" x14ac:dyDescent="0.2">
      <c r="A592" s="115">
        <v>21</v>
      </c>
      <c r="B592" s="155" t="s">
        <v>104</v>
      </c>
      <c r="C592" s="188">
        <v>949.43</v>
      </c>
      <c r="D592" s="188">
        <v>70.67</v>
      </c>
      <c r="E592" s="233">
        <f>D592/C592</f>
        <v>7.4434134164709356E-2</v>
      </c>
      <c r="F592" s="202"/>
      <c r="G592" s="144"/>
    </row>
    <row r="593" spans="1:7" ht="12.95" customHeight="1" x14ac:dyDescent="0.2">
      <c r="A593" s="115">
        <v>22</v>
      </c>
      <c r="B593" s="155" t="s">
        <v>103</v>
      </c>
      <c r="C593" s="188">
        <v>2701.25</v>
      </c>
      <c r="D593" s="188">
        <v>42.77</v>
      </c>
      <c r="E593" s="233">
        <f>D593/C593</f>
        <v>1.5833410458121241E-2</v>
      </c>
      <c r="F593" s="202"/>
      <c r="G593" s="144"/>
    </row>
    <row r="594" spans="1:7" ht="12.95" customHeight="1" x14ac:dyDescent="0.2">
      <c r="A594" s="115">
        <v>23</v>
      </c>
      <c r="B594" s="155" t="s">
        <v>102</v>
      </c>
      <c r="C594" s="188">
        <v>924.02</v>
      </c>
      <c r="D594" s="188">
        <v>41.36</v>
      </c>
      <c r="E594" s="233">
        <f>D594/C594</f>
        <v>4.4760935910478125E-2</v>
      </c>
      <c r="F594" s="202"/>
      <c r="G594" s="144"/>
    </row>
    <row r="595" spans="1:7" ht="12.95" customHeight="1" x14ac:dyDescent="0.2">
      <c r="A595" s="115">
        <v>24</v>
      </c>
      <c r="B595" s="155" t="s">
        <v>101</v>
      </c>
      <c r="C595" s="188">
        <v>909.54000000000008</v>
      </c>
      <c r="D595" s="188">
        <v>93.329999999999984</v>
      </c>
      <c r="E595" s="233">
        <f>D595/C595</f>
        <v>0.10261230951909754</v>
      </c>
      <c r="F595" s="202"/>
      <c r="G595" s="144"/>
    </row>
    <row r="596" spans="1:7" ht="12.95" customHeight="1" x14ac:dyDescent="0.2">
      <c r="A596" s="115">
        <v>25</v>
      </c>
      <c r="B596" s="155" t="s">
        <v>100</v>
      </c>
      <c r="C596" s="188">
        <v>2138.25</v>
      </c>
      <c r="D596" s="188">
        <v>271.14999999999998</v>
      </c>
      <c r="E596" s="233">
        <f>D596/C596</f>
        <v>0.12680930667602011</v>
      </c>
      <c r="F596" s="202"/>
      <c r="G596" s="144"/>
    </row>
    <row r="597" spans="1:7" ht="12.95" customHeight="1" x14ac:dyDescent="0.2">
      <c r="A597" s="115">
        <v>26</v>
      </c>
      <c r="B597" s="155" t="s">
        <v>99</v>
      </c>
      <c r="C597" s="188">
        <v>1660.75</v>
      </c>
      <c r="D597" s="188">
        <v>187.91</v>
      </c>
      <c r="E597" s="233">
        <f>D597/C597</f>
        <v>0.11314767424356466</v>
      </c>
      <c r="F597" s="202"/>
      <c r="G597" s="144"/>
    </row>
    <row r="598" spans="1:7" ht="12.95" customHeight="1" x14ac:dyDescent="0.2">
      <c r="A598" s="115">
        <v>27</v>
      </c>
      <c r="B598" s="155" t="s">
        <v>98</v>
      </c>
      <c r="C598" s="188">
        <v>989.56000000000006</v>
      </c>
      <c r="D598" s="188">
        <v>105.16</v>
      </c>
      <c r="E598" s="233">
        <f>D598/C598</f>
        <v>0.10626945309026233</v>
      </c>
      <c r="F598" s="202"/>
      <c r="G598" s="144"/>
    </row>
    <row r="599" spans="1:7" ht="12.95" customHeight="1" x14ac:dyDescent="0.2">
      <c r="A599" s="115">
        <v>28</v>
      </c>
      <c r="B599" s="155" t="s">
        <v>97</v>
      </c>
      <c r="C599" s="188">
        <v>1273.02</v>
      </c>
      <c r="D599" s="188">
        <v>50.52</v>
      </c>
      <c r="E599" s="233">
        <f>D599/C599</f>
        <v>3.9685158127916294E-2</v>
      </c>
      <c r="F599" s="202"/>
      <c r="G599" s="144"/>
    </row>
    <row r="600" spans="1:7" ht="12.95" customHeight="1" x14ac:dyDescent="0.2">
      <c r="A600" s="115">
        <v>29</v>
      </c>
      <c r="B600" s="155" t="s">
        <v>96</v>
      </c>
      <c r="C600" s="188">
        <v>894.26</v>
      </c>
      <c r="D600" s="188">
        <v>184.26999999999998</v>
      </c>
      <c r="E600" s="233">
        <f>D600/C600</f>
        <v>0.20605864066378904</v>
      </c>
      <c r="F600" s="202"/>
      <c r="G600" s="144"/>
    </row>
    <row r="601" spans="1:7" ht="12.95" customHeight="1" x14ac:dyDescent="0.2">
      <c r="A601" s="115">
        <v>30</v>
      </c>
      <c r="B601" s="155" t="s">
        <v>95</v>
      </c>
      <c r="C601" s="188">
        <v>1509.4499999999998</v>
      </c>
      <c r="D601" s="188">
        <v>187.14</v>
      </c>
      <c r="E601" s="233">
        <f>D601/C601</f>
        <v>0.12397893272383982</v>
      </c>
      <c r="F601" s="202"/>
      <c r="G601" s="144"/>
    </row>
    <row r="602" spans="1:7" ht="12.95" customHeight="1" x14ac:dyDescent="0.2">
      <c r="A602" s="115">
        <v>31</v>
      </c>
      <c r="B602" s="155" t="s">
        <v>94</v>
      </c>
      <c r="C602" s="188">
        <v>950.17000000000007</v>
      </c>
      <c r="D602" s="188">
        <v>74.150000000000006</v>
      </c>
      <c r="E602" s="233">
        <f>D602/C602</f>
        <v>7.803866676489471E-2</v>
      </c>
      <c r="F602" s="202"/>
      <c r="G602" s="144"/>
    </row>
    <row r="603" spans="1:7" ht="12.95" customHeight="1" x14ac:dyDescent="0.2">
      <c r="A603" s="115">
        <v>32</v>
      </c>
      <c r="B603" s="155" t="s">
        <v>93</v>
      </c>
      <c r="C603" s="188">
        <v>931.8</v>
      </c>
      <c r="D603" s="188">
        <v>24.48</v>
      </c>
      <c r="E603" s="233">
        <f>D603/C603</f>
        <v>2.6271732131358663E-2</v>
      </c>
      <c r="F603" s="202"/>
      <c r="G603" s="144"/>
    </row>
    <row r="604" spans="1:7" ht="12.95" customHeight="1" x14ac:dyDescent="0.2">
      <c r="A604" s="115">
        <v>33</v>
      </c>
      <c r="B604" s="155" t="s">
        <v>92</v>
      </c>
      <c r="C604" s="188">
        <v>2982.71</v>
      </c>
      <c r="D604" s="188">
        <v>467.66999999999996</v>
      </c>
      <c r="E604" s="233">
        <f>D604/C604</f>
        <v>0.15679365409308982</v>
      </c>
      <c r="F604" s="202"/>
      <c r="G604" s="144"/>
    </row>
    <row r="605" spans="1:7" ht="12.95" customHeight="1" x14ac:dyDescent="0.2">
      <c r="A605" s="152"/>
      <c r="B605" s="151" t="s">
        <v>91</v>
      </c>
      <c r="C605" s="150">
        <f>SUM(C572:C604)</f>
        <v>52351.359999999993</v>
      </c>
      <c r="D605" s="150">
        <f>SUM(D572:D604)</f>
        <v>5748.47</v>
      </c>
      <c r="E605" s="232">
        <f>D605/C605</f>
        <v>0.1098055523294906</v>
      </c>
      <c r="F605" s="180"/>
      <c r="G605" s="144"/>
    </row>
    <row r="606" spans="1:7" x14ac:dyDescent="0.2">
      <c r="A606" s="222"/>
      <c r="B606" s="174"/>
      <c r="C606" s="231"/>
      <c r="D606" s="231"/>
      <c r="E606" s="230"/>
      <c r="F606" s="171"/>
      <c r="G606" s="229"/>
    </row>
    <row r="607" spans="1:7" x14ac:dyDescent="0.2">
      <c r="A607" s="100" t="s">
        <v>188</v>
      </c>
      <c r="B607" s="193"/>
      <c r="C607" s="216"/>
      <c r="D607" s="193"/>
      <c r="E607" s="193"/>
      <c r="F607" s="193"/>
      <c r="G607" s="229"/>
    </row>
    <row r="608" spans="1:7" x14ac:dyDescent="0.2">
      <c r="A608" s="193"/>
      <c r="B608" s="193"/>
      <c r="C608" s="193"/>
      <c r="D608" s="193"/>
      <c r="E608" s="194" t="s">
        <v>68</v>
      </c>
    </row>
    <row r="609" spans="1:7" ht="51" customHeight="1" x14ac:dyDescent="0.2">
      <c r="A609" s="221" t="s">
        <v>130</v>
      </c>
      <c r="B609" s="221" t="s">
        <v>129</v>
      </c>
      <c r="C609" s="210" t="s">
        <v>187</v>
      </c>
      <c r="D609" s="210" t="s">
        <v>186</v>
      </c>
      <c r="E609" s="210" t="s">
        <v>185</v>
      </c>
      <c r="F609" s="228"/>
      <c r="G609" s="135"/>
    </row>
    <row r="610" spans="1:7" ht="18" customHeight="1" x14ac:dyDescent="0.2">
      <c r="A610" s="221">
        <v>1</v>
      </c>
      <c r="B610" s="221">
        <v>2</v>
      </c>
      <c r="C610" s="210">
        <v>3</v>
      </c>
      <c r="D610" s="210">
        <v>4</v>
      </c>
      <c r="E610" s="210">
        <v>5</v>
      </c>
      <c r="F610" s="228"/>
      <c r="G610" s="135"/>
    </row>
    <row r="611" spans="1:7" ht="12.95" customHeight="1" x14ac:dyDescent="0.2">
      <c r="A611" s="117">
        <v>1</v>
      </c>
      <c r="B611" s="155" t="s">
        <v>124</v>
      </c>
      <c r="C611" s="188">
        <v>1932.72</v>
      </c>
      <c r="D611" s="188">
        <f>F654-D698</f>
        <v>35.440000000000282</v>
      </c>
      <c r="E611" s="198">
        <f>D611/C611</f>
        <v>1.8336851690881392E-2</v>
      </c>
      <c r="F611" s="202"/>
      <c r="G611" s="144"/>
    </row>
    <row r="612" spans="1:7" ht="12.95" customHeight="1" x14ac:dyDescent="0.2">
      <c r="A612" s="117">
        <v>2</v>
      </c>
      <c r="B612" s="155" t="s">
        <v>123</v>
      </c>
      <c r="C612" s="188">
        <v>2447.42</v>
      </c>
      <c r="D612" s="188">
        <f>F655-D699</f>
        <v>45.930000000000291</v>
      </c>
      <c r="E612" s="198">
        <f>D612/C612</f>
        <v>1.8766701260919779E-2</v>
      </c>
      <c r="F612" s="202"/>
      <c r="G612" s="144"/>
    </row>
    <row r="613" spans="1:7" ht="12.95" customHeight="1" x14ac:dyDescent="0.2">
      <c r="A613" s="117">
        <v>3</v>
      </c>
      <c r="B613" s="155" t="s">
        <v>122</v>
      </c>
      <c r="C613" s="188">
        <v>2252.48</v>
      </c>
      <c r="D613" s="188">
        <f>F656-D700</f>
        <v>54.340000000000146</v>
      </c>
      <c r="E613" s="198">
        <f>D613/C613</f>
        <v>2.4124520528484225E-2</v>
      </c>
      <c r="F613" s="202"/>
      <c r="G613" s="144"/>
    </row>
    <row r="614" spans="1:7" ht="12.95" customHeight="1" x14ac:dyDescent="0.2">
      <c r="A614" s="117">
        <v>4</v>
      </c>
      <c r="B614" s="155" t="s">
        <v>121</v>
      </c>
      <c r="C614" s="188">
        <v>950.06000000000006</v>
      </c>
      <c r="D614" s="188">
        <f>F657-D701</f>
        <v>39.519999999999982</v>
      </c>
      <c r="E614" s="198">
        <f>D614/C614</f>
        <v>4.1597372797507505E-2</v>
      </c>
      <c r="F614" s="202"/>
      <c r="G614" s="144"/>
    </row>
    <row r="615" spans="1:7" ht="12.95" customHeight="1" x14ac:dyDescent="0.2">
      <c r="A615" s="117">
        <v>5</v>
      </c>
      <c r="B615" s="155" t="s">
        <v>120</v>
      </c>
      <c r="C615" s="188">
        <v>4316.57</v>
      </c>
      <c r="D615" s="188">
        <f>F658-D702</f>
        <v>458.65999999999985</v>
      </c>
      <c r="E615" s="198">
        <f>D615/C615</f>
        <v>0.10625566132368985</v>
      </c>
      <c r="F615" s="202"/>
      <c r="G615" s="144"/>
    </row>
    <row r="616" spans="1:7" ht="12.95" customHeight="1" x14ac:dyDescent="0.2">
      <c r="A616" s="117">
        <v>6</v>
      </c>
      <c r="B616" s="155" t="s">
        <v>119</v>
      </c>
      <c r="C616" s="188">
        <v>1332.5</v>
      </c>
      <c r="D616" s="188">
        <f>F659-D703</f>
        <v>72.279999999999973</v>
      </c>
      <c r="E616" s="198">
        <f>D616/C616</f>
        <v>5.4243902439024369E-2</v>
      </c>
      <c r="F616" s="202"/>
      <c r="G616" s="144"/>
    </row>
    <row r="617" spans="1:7" ht="12.95" customHeight="1" x14ac:dyDescent="0.2">
      <c r="A617" s="117">
        <v>7</v>
      </c>
      <c r="B617" s="155" t="s">
        <v>118</v>
      </c>
      <c r="C617" s="188">
        <v>2488.4700000000003</v>
      </c>
      <c r="D617" s="188">
        <f>F660-D704</f>
        <v>129.2800000000002</v>
      </c>
      <c r="E617" s="198">
        <f>D617/C617</f>
        <v>5.1951600782810393E-2</v>
      </c>
      <c r="F617" s="202"/>
      <c r="G617" s="144"/>
    </row>
    <row r="618" spans="1:7" ht="12.95" customHeight="1" x14ac:dyDescent="0.2">
      <c r="A618" s="117">
        <v>8</v>
      </c>
      <c r="B618" s="155" t="s">
        <v>117</v>
      </c>
      <c r="C618" s="188">
        <v>1280.68</v>
      </c>
      <c r="D618" s="188">
        <f>F661-D705</f>
        <v>78.049999999999727</v>
      </c>
      <c r="E618" s="198">
        <f>D618/C618</f>
        <v>6.0944185901239747E-2</v>
      </c>
      <c r="F618" s="202"/>
      <c r="G618" s="144"/>
    </row>
    <row r="619" spans="1:7" ht="12.95" customHeight="1" x14ac:dyDescent="0.2">
      <c r="A619" s="117">
        <v>9</v>
      </c>
      <c r="B619" s="155" t="s">
        <v>116</v>
      </c>
      <c r="C619" s="188">
        <v>872.25</v>
      </c>
      <c r="D619" s="188">
        <f>F662-D706</f>
        <v>47.240000000000009</v>
      </c>
      <c r="E619" s="198">
        <f>D619/C619</f>
        <v>5.4158784752077971E-2</v>
      </c>
      <c r="F619" s="202"/>
      <c r="G619" s="144"/>
    </row>
    <row r="620" spans="1:7" ht="12.95" customHeight="1" x14ac:dyDescent="0.2">
      <c r="A620" s="117">
        <v>10</v>
      </c>
      <c r="B620" s="155" t="s">
        <v>115</v>
      </c>
      <c r="C620" s="188">
        <v>1211.53</v>
      </c>
      <c r="D620" s="188">
        <f>F663-D707</f>
        <v>60.579999999999927</v>
      </c>
      <c r="E620" s="198">
        <f>D620/C620</f>
        <v>5.0002888909065339E-2</v>
      </c>
      <c r="F620" s="202"/>
      <c r="G620" s="144"/>
    </row>
    <row r="621" spans="1:7" ht="12.95" customHeight="1" x14ac:dyDescent="0.2">
      <c r="A621" s="117">
        <v>11</v>
      </c>
      <c r="B621" s="155" t="s">
        <v>114</v>
      </c>
      <c r="C621" s="188">
        <v>1301.08</v>
      </c>
      <c r="D621" s="188">
        <f>F664-D708</f>
        <v>60.169999999999845</v>
      </c>
      <c r="E621" s="198">
        <f>D621/C621</f>
        <v>4.6246195468379998E-2</v>
      </c>
      <c r="F621" s="202"/>
      <c r="G621" s="144"/>
    </row>
    <row r="622" spans="1:7" ht="12.95" customHeight="1" x14ac:dyDescent="0.2">
      <c r="A622" s="117">
        <v>12</v>
      </c>
      <c r="B622" s="155" t="s">
        <v>113</v>
      </c>
      <c r="C622" s="188">
        <v>1168.67</v>
      </c>
      <c r="D622" s="188">
        <f>F665-D709</f>
        <v>100.11000000000013</v>
      </c>
      <c r="E622" s="198">
        <f>D622/C622</f>
        <v>8.5661478432748447E-2</v>
      </c>
      <c r="F622" s="202"/>
      <c r="G622" s="144"/>
    </row>
    <row r="623" spans="1:7" ht="12.95" customHeight="1" x14ac:dyDescent="0.2">
      <c r="A623" s="117">
        <v>13</v>
      </c>
      <c r="B623" s="155" t="s">
        <v>112</v>
      </c>
      <c r="C623" s="188">
        <v>1260.8699999999999</v>
      </c>
      <c r="D623" s="188">
        <f>F666-D710</f>
        <v>128.01</v>
      </c>
      <c r="E623" s="198">
        <f>D623/C623</f>
        <v>0.10152513740512503</v>
      </c>
      <c r="F623" s="202"/>
      <c r="G623" s="144"/>
    </row>
    <row r="624" spans="1:7" ht="12.95" customHeight="1" x14ac:dyDescent="0.2">
      <c r="A624" s="117">
        <v>14</v>
      </c>
      <c r="B624" s="155" t="s">
        <v>111</v>
      </c>
      <c r="C624" s="188">
        <v>1820.18</v>
      </c>
      <c r="D624" s="188">
        <f>F667-D711</f>
        <v>59.090000000000146</v>
      </c>
      <c r="E624" s="198">
        <f>D624/C624</f>
        <v>3.2463822259337069E-2</v>
      </c>
      <c r="F624" s="202"/>
      <c r="G624" s="144"/>
    </row>
    <row r="625" spans="1:8" ht="12.95" customHeight="1" x14ac:dyDescent="0.2">
      <c r="A625" s="117">
        <v>15</v>
      </c>
      <c r="B625" s="155" t="s">
        <v>110</v>
      </c>
      <c r="C625" s="188">
        <v>1208.08</v>
      </c>
      <c r="D625" s="188">
        <f>F668-D712</f>
        <v>68.179999999999836</v>
      </c>
      <c r="E625" s="198">
        <f>D625/C625</f>
        <v>5.643665982385259E-2</v>
      </c>
      <c r="F625" s="202"/>
      <c r="G625" s="144"/>
    </row>
    <row r="626" spans="1:8" ht="12.95" customHeight="1" x14ac:dyDescent="0.2">
      <c r="A626" s="117">
        <v>16</v>
      </c>
      <c r="B626" s="155" t="s">
        <v>109</v>
      </c>
      <c r="C626" s="188">
        <v>943.56999999999994</v>
      </c>
      <c r="D626" s="188">
        <f>F669-D713</f>
        <v>62.660000000000082</v>
      </c>
      <c r="E626" s="198">
        <f>D626/C626</f>
        <v>6.6407367762858174E-2</v>
      </c>
      <c r="F626" s="202"/>
      <c r="G626" s="144"/>
    </row>
    <row r="627" spans="1:8" ht="12.95" customHeight="1" x14ac:dyDescent="0.2">
      <c r="A627" s="117">
        <v>17</v>
      </c>
      <c r="B627" s="155" t="s">
        <v>108</v>
      </c>
      <c r="C627" s="188">
        <v>2561.5100000000002</v>
      </c>
      <c r="D627" s="188">
        <f>F670-D714</f>
        <v>192.55999999999949</v>
      </c>
      <c r="E627" s="198">
        <f>D627/C627</f>
        <v>7.5174408844782756E-2</v>
      </c>
      <c r="F627" s="202"/>
      <c r="G627" s="144"/>
    </row>
    <row r="628" spans="1:8" ht="12.95" customHeight="1" x14ac:dyDescent="0.2">
      <c r="A628" s="117">
        <v>18</v>
      </c>
      <c r="B628" s="155" t="s">
        <v>107</v>
      </c>
      <c r="C628" s="188">
        <v>917.25</v>
      </c>
      <c r="D628" s="188">
        <f>F671-D715</f>
        <v>334.3599999999999</v>
      </c>
      <c r="E628" s="198">
        <f>D628/C628</f>
        <v>0.36452439356772953</v>
      </c>
      <c r="F628" s="202"/>
      <c r="G628" s="144"/>
      <c r="H628" s="1" t="s">
        <v>45</v>
      </c>
    </row>
    <row r="629" spans="1:8" ht="12.95" customHeight="1" x14ac:dyDescent="0.2">
      <c r="A629" s="117">
        <v>19</v>
      </c>
      <c r="B629" s="155" t="s">
        <v>106</v>
      </c>
      <c r="C629" s="188">
        <v>1915.0900000000001</v>
      </c>
      <c r="D629" s="188">
        <f>F672-D716</f>
        <v>147.43000000000006</v>
      </c>
      <c r="E629" s="198">
        <f>D629/C629</f>
        <v>7.6983327154337422E-2</v>
      </c>
      <c r="F629" s="202"/>
      <c r="G629" s="144"/>
    </row>
    <row r="630" spans="1:8" ht="12.95" customHeight="1" x14ac:dyDescent="0.2">
      <c r="A630" s="117">
        <v>20</v>
      </c>
      <c r="B630" s="155" t="s">
        <v>105</v>
      </c>
      <c r="C630" s="188">
        <v>1356.1699999999998</v>
      </c>
      <c r="D630" s="188">
        <f>F673-D717</f>
        <v>246.37999999999988</v>
      </c>
      <c r="E630" s="198">
        <f>D630/C630</f>
        <v>0.18167338902939889</v>
      </c>
      <c r="F630" s="202"/>
      <c r="G630" s="144"/>
    </row>
    <row r="631" spans="1:8" ht="12.95" customHeight="1" x14ac:dyDescent="0.2">
      <c r="A631" s="117">
        <v>21</v>
      </c>
      <c r="B631" s="155" t="s">
        <v>104</v>
      </c>
      <c r="C631" s="188">
        <v>949.43</v>
      </c>
      <c r="D631" s="188">
        <f>F674-D718</f>
        <v>110.94999999999993</v>
      </c>
      <c r="E631" s="198">
        <f>D631/C631</f>
        <v>0.11685958943787318</v>
      </c>
      <c r="F631" s="202"/>
      <c r="G631" s="144"/>
    </row>
    <row r="632" spans="1:8" ht="12.95" customHeight="1" x14ac:dyDescent="0.2">
      <c r="A632" s="117">
        <v>22</v>
      </c>
      <c r="B632" s="155" t="s">
        <v>103</v>
      </c>
      <c r="C632" s="188">
        <v>2701.25</v>
      </c>
      <c r="D632" s="188">
        <f>F675-D719</f>
        <v>179.35999999999967</v>
      </c>
      <c r="E632" s="198">
        <f>D632/C632</f>
        <v>6.6398889403054023E-2</v>
      </c>
      <c r="F632" s="202"/>
      <c r="G632" s="144"/>
    </row>
    <row r="633" spans="1:8" ht="12.95" customHeight="1" x14ac:dyDescent="0.2">
      <c r="A633" s="117">
        <v>23</v>
      </c>
      <c r="B633" s="155" t="s">
        <v>102</v>
      </c>
      <c r="C633" s="188">
        <v>924.02</v>
      </c>
      <c r="D633" s="188">
        <f>F676-D720</f>
        <v>71.889999999999873</v>
      </c>
      <c r="E633" s="198">
        <f>D633/C633</f>
        <v>7.7801346291205678E-2</v>
      </c>
      <c r="F633" s="202"/>
      <c r="G633" s="144"/>
    </row>
    <row r="634" spans="1:8" ht="12.95" customHeight="1" x14ac:dyDescent="0.2">
      <c r="A634" s="117">
        <v>24</v>
      </c>
      <c r="B634" s="155" t="s">
        <v>101</v>
      </c>
      <c r="C634" s="188">
        <v>909.54000000000008</v>
      </c>
      <c r="D634" s="188">
        <f>F677-D721</f>
        <v>215.05999999999995</v>
      </c>
      <c r="E634" s="198">
        <f>D634/C634</f>
        <v>0.23644919409811546</v>
      </c>
      <c r="F634" s="202"/>
      <c r="G634" s="144"/>
    </row>
    <row r="635" spans="1:8" ht="12.95" customHeight="1" x14ac:dyDescent="0.2">
      <c r="A635" s="117">
        <v>25</v>
      </c>
      <c r="B635" s="155" t="s">
        <v>100</v>
      </c>
      <c r="C635" s="188">
        <v>2138.25</v>
      </c>
      <c r="D635" s="188">
        <f>F678-D722</f>
        <v>223.51999999999998</v>
      </c>
      <c r="E635" s="198">
        <f>D635/C635</f>
        <v>0.10453408160879223</v>
      </c>
      <c r="F635" s="202"/>
      <c r="G635" s="144"/>
    </row>
    <row r="636" spans="1:8" ht="12.95" customHeight="1" x14ac:dyDescent="0.2">
      <c r="A636" s="117">
        <v>26</v>
      </c>
      <c r="B636" s="155" t="s">
        <v>99</v>
      </c>
      <c r="C636" s="188">
        <v>1660.75</v>
      </c>
      <c r="D636" s="188">
        <f>F679-D723</f>
        <v>101.3900000000001</v>
      </c>
      <c r="E636" s="198">
        <f>D636/C636</f>
        <v>6.1050730091826044E-2</v>
      </c>
      <c r="F636" s="202"/>
      <c r="G636" s="144"/>
    </row>
    <row r="637" spans="1:8" ht="12.95" customHeight="1" x14ac:dyDescent="0.2">
      <c r="A637" s="117">
        <v>27</v>
      </c>
      <c r="B637" s="155" t="s">
        <v>98</v>
      </c>
      <c r="C637" s="188">
        <v>989.56000000000006</v>
      </c>
      <c r="D637" s="188">
        <f>F680-D724</f>
        <v>41.430000000000291</v>
      </c>
      <c r="E637" s="198">
        <f>D637/C637</f>
        <v>4.1867092445127416E-2</v>
      </c>
      <c r="F637" s="202"/>
      <c r="G637" s="144"/>
    </row>
    <row r="638" spans="1:8" ht="12.95" customHeight="1" x14ac:dyDescent="0.2">
      <c r="A638" s="117">
        <v>28</v>
      </c>
      <c r="B638" s="155" t="s">
        <v>97</v>
      </c>
      <c r="C638" s="188">
        <v>1273.02</v>
      </c>
      <c r="D638" s="188">
        <f>F681-D725</f>
        <v>139.79999999999995</v>
      </c>
      <c r="E638" s="198">
        <f>D638/C638</f>
        <v>0.10981759909506525</v>
      </c>
      <c r="F638" s="202"/>
      <c r="G638" s="144"/>
    </row>
    <row r="639" spans="1:8" ht="12.95" customHeight="1" x14ac:dyDescent="0.2">
      <c r="A639" s="117">
        <v>29</v>
      </c>
      <c r="B639" s="155" t="s">
        <v>96</v>
      </c>
      <c r="C639" s="188">
        <v>894.26</v>
      </c>
      <c r="D639" s="188">
        <f>F682-D726</f>
        <v>131.87</v>
      </c>
      <c r="E639" s="198">
        <f>D639/C639</f>
        <v>0.14746270659539731</v>
      </c>
      <c r="F639" s="202"/>
      <c r="G639" s="144"/>
    </row>
    <row r="640" spans="1:8" ht="12.95" customHeight="1" x14ac:dyDescent="0.2">
      <c r="A640" s="117">
        <v>30</v>
      </c>
      <c r="B640" s="155" t="s">
        <v>95</v>
      </c>
      <c r="C640" s="188">
        <v>1509.4499999999998</v>
      </c>
      <c r="D640" s="188">
        <f>F683-D727</f>
        <v>46.789999999999964</v>
      </c>
      <c r="E640" s="198">
        <f>D640/C640</f>
        <v>3.0998045645764992E-2</v>
      </c>
      <c r="F640" s="202"/>
      <c r="G640" s="144" t="s">
        <v>45</v>
      </c>
    </row>
    <row r="641" spans="1:7" ht="12.95" customHeight="1" x14ac:dyDescent="0.2">
      <c r="A641" s="117">
        <v>31</v>
      </c>
      <c r="B641" s="155" t="s">
        <v>94</v>
      </c>
      <c r="C641" s="188">
        <v>950.17000000000007</v>
      </c>
      <c r="D641" s="188">
        <f>F684-D728</f>
        <v>139.88999999999999</v>
      </c>
      <c r="E641" s="198">
        <f>D641/C641</f>
        <v>0.147226285822537</v>
      </c>
      <c r="F641" s="202"/>
      <c r="G641" s="144" t="s">
        <v>45</v>
      </c>
    </row>
    <row r="642" spans="1:7" ht="12.95" customHeight="1" x14ac:dyDescent="0.2">
      <c r="A642" s="117">
        <v>32</v>
      </c>
      <c r="B642" s="155" t="s">
        <v>93</v>
      </c>
      <c r="C642" s="188">
        <v>931.8</v>
      </c>
      <c r="D642" s="188">
        <f>F685-D729</f>
        <v>161.76000000000022</v>
      </c>
      <c r="E642" s="198">
        <f>D642/C642</f>
        <v>0.17359948486799767</v>
      </c>
      <c r="F642" s="202"/>
      <c r="G642" s="144"/>
    </row>
    <row r="643" spans="1:7" ht="12.95" customHeight="1" x14ac:dyDescent="0.2">
      <c r="A643" s="117">
        <v>33</v>
      </c>
      <c r="B643" s="155" t="s">
        <v>92</v>
      </c>
      <c r="C643" s="188">
        <v>2982.71</v>
      </c>
      <c r="D643" s="188">
        <f>F686-D730</f>
        <v>60</v>
      </c>
      <c r="E643" s="198">
        <f>D643/C643</f>
        <v>2.0115934837781749E-2</v>
      </c>
      <c r="F643" s="202"/>
      <c r="G643" s="144"/>
    </row>
    <row r="644" spans="1:7" ht="12.95" customHeight="1" x14ac:dyDescent="0.2">
      <c r="A644" s="152"/>
      <c r="B644" s="151" t="s">
        <v>91</v>
      </c>
      <c r="C644" s="150">
        <f>SUM(C611:C643)</f>
        <v>52351.359999999993</v>
      </c>
      <c r="D644" s="150">
        <f>SUM(D611:D643)</f>
        <v>4043.9799999999991</v>
      </c>
      <c r="E644" s="185">
        <f>D644/C644</f>
        <v>7.7246894827565124E-2</v>
      </c>
      <c r="F644" s="180"/>
      <c r="G644" s="144"/>
    </row>
    <row r="645" spans="1:7" ht="24.75" customHeight="1" x14ac:dyDescent="0.2">
      <c r="A645" s="143" t="s">
        <v>184</v>
      </c>
      <c r="B645" s="193"/>
      <c r="C645" s="193"/>
      <c r="D645" s="193"/>
      <c r="E645" s="193"/>
      <c r="F645" s="193"/>
      <c r="G645" s="193"/>
    </row>
    <row r="646" spans="1:7" ht="21" customHeight="1" x14ac:dyDescent="0.2">
      <c r="E646" s="194" t="s">
        <v>68</v>
      </c>
    </row>
    <row r="647" spans="1:7" ht="28.5" x14ac:dyDescent="0.2">
      <c r="A647" s="190" t="s">
        <v>173</v>
      </c>
      <c r="B647" s="190" t="s">
        <v>183</v>
      </c>
      <c r="C647" s="190" t="s">
        <v>182</v>
      </c>
      <c r="D647" s="227" t="s">
        <v>85</v>
      </c>
      <c r="E647" s="190" t="s">
        <v>181</v>
      </c>
      <c r="F647" s="226"/>
    </row>
    <row r="648" spans="1:7" x14ac:dyDescent="0.2">
      <c r="A648" s="225">
        <f>C644</f>
        <v>52351.359999999993</v>
      </c>
      <c r="B648" s="225">
        <f>D687</f>
        <v>5748.47</v>
      </c>
      <c r="C648" s="225">
        <f>E687</f>
        <v>49621.87999999999</v>
      </c>
      <c r="D648" s="225">
        <f>B648+C648</f>
        <v>55370.349999999991</v>
      </c>
      <c r="E648" s="224">
        <f>D648/A648</f>
        <v>1.0576678428220394</v>
      </c>
      <c r="F648" s="223"/>
    </row>
    <row r="649" spans="1:7" x14ac:dyDescent="0.2">
      <c r="A649" s="222"/>
      <c r="B649" s="174"/>
      <c r="C649" s="173"/>
      <c r="D649" s="173"/>
      <c r="E649" s="172"/>
      <c r="F649" s="171"/>
      <c r="G649" s="170"/>
    </row>
    <row r="650" spans="1:7" x14ac:dyDescent="0.2">
      <c r="A650" s="100" t="s">
        <v>180</v>
      </c>
      <c r="B650" s="193"/>
      <c r="C650" s="216"/>
      <c r="D650" s="193"/>
      <c r="E650" s="193"/>
      <c r="F650" s="193"/>
      <c r="G650" s="193"/>
    </row>
    <row r="651" spans="1:7" x14ac:dyDescent="0.2">
      <c r="A651" s="193"/>
      <c r="B651" s="193"/>
      <c r="C651" s="193"/>
      <c r="D651" s="193"/>
      <c r="E651" s="193"/>
      <c r="F651" s="193"/>
      <c r="G651" s="194" t="s">
        <v>68</v>
      </c>
    </row>
    <row r="652" spans="1:7" ht="62.25" customHeight="1" x14ac:dyDescent="0.2">
      <c r="A652" s="221" t="s">
        <v>130</v>
      </c>
      <c r="B652" s="221" t="s">
        <v>129</v>
      </c>
      <c r="C652" s="210" t="s">
        <v>179</v>
      </c>
      <c r="D652" s="210" t="s">
        <v>178</v>
      </c>
      <c r="E652" s="210" t="s">
        <v>177</v>
      </c>
      <c r="F652" s="210" t="s">
        <v>176</v>
      </c>
      <c r="G652" s="95" t="s">
        <v>175</v>
      </c>
    </row>
    <row r="653" spans="1:7" ht="13.5" customHeight="1" x14ac:dyDescent="0.2">
      <c r="A653" s="221">
        <v>1</v>
      </c>
      <c r="B653" s="221">
        <v>2</v>
      </c>
      <c r="C653" s="210">
        <v>3</v>
      </c>
      <c r="D653" s="210">
        <v>4</v>
      </c>
      <c r="E653" s="210">
        <v>5</v>
      </c>
      <c r="F653" s="210">
        <v>6</v>
      </c>
      <c r="G653" s="95">
        <v>7</v>
      </c>
    </row>
    <row r="654" spans="1:7" ht="12.95" customHeight="1" x14ac:dyDescent="0.2">
      <c r="A654" s="117">
        <v>1</v>
      </c>
      <c r="B654" s="155" t="s">
        <v>124</v>
      </c>
      <c r="C654" s="188">
        <v>1932.72</v>
      </c>
      <c r="D654" s="188">
        <v>168.17000000000002</v>
      </c>
      <c r="E654" s="188">
        <v>1758.18</v>
      </c>
      <c r="F654" s="220">
        <f>D654+E654</f>
        <v>1926.3500000000001</v>
      </c>
      <c r="G654" s="219">
        <f>F654/C654</f>
        <v>0.99670412682644149</v>
      </c>
    </row>
    <row r="655" spans="1:7" ht="12.95" customHeight="1" x14ac:dyDescent="0.2">
      <c r="A655" s="117">
        <v>2</v>
      </c>
      <c r="B655" s="155" t="s">
        <v>123</v>
      </c>
      <c r="C655" s="188">
        <v>2447.42</v>
      </c>
      <c r="D655" s="188">
        <v>257.77</v>
      </c>
      <c r="E655" s="188">
        <v>2319.9</v>
      </c>
      <c r="F655" s="220">
        <f>D655+E655</f>
        <v>2577.67</v>
      </c>
      <c r="G655" s="219">
        <f>F655/C655</f>
        <v>1.053219308496294</v>
      </c>
    </row>
    <row r="656" spans="1:7" ht="12.95" customHeight="1" x14ac:dyDescent="0.2">
      <c r="A656" s="117">
        <v>3</v>
      </c>
      <c r="B656" s="155" t="s">
        <v>122</v>
      </c>
      <c r="C656" s="188">
        <v>2252.48</v>
      </c>
      <c r="D656" s="188">
        <v>503.7</v>
      </c>
      <c r="E656" s="188">
        <v>1831.3</v>
      </c>
      <c r="F656" s="220">
        <f>D656+E656</f>
        <v>2335</v>
      </c>
      <c r="G656" s="219">
        <f>F656/C656</f>
        <v>1.0366351754510583</v>
      </c>
    </row>
    <row r="657" spans="1:7" ht="12.95" customHeight="1" x14ac:dyDescent="0.2">
      <c r="A657" s="117">
        <v>4</v>
      </c>
      <c r="B657" s="155" t="s">
        <v>121</v>
      </c>
      <c r="C657" s="188">
        <v>950.06000000000006</v>
      </c>
      <c r="D657" s="188">
        <v>562.97</v>
      </c>
      <c r="E657" s="188">
        <v>680.3</v>
      </c>
      <c r="F657" s="220">
        <f>D657+E657</f>
        <v>1243.27</v>
      </c>
      <c r="G657" s="219">
        <f>F657/C657</f>
        <v>1.3086226133086329</v>
      </c>
    </row>
    <row r="658" spans="1:7" ht="12.95" customHeight="1" x14ac:dyDescent="0.2">
      <c r="A658" s="117">
        <v>5</v>
      </c>
      <c r="B658" s="155" t="s">
        <v>120</v>
      </c>
      <c r="C658" s="188">
        <v>4316.57</v>
      </c>
      <c r="D658" s="188">
        <v>31.619999999999997</v>
      </c>
      <c r="E658" s="188">
        <v>3810.99</v>
      </c>
      <c r="F658" s="220">
        <f>D658+E658</f>
        <v>3842.6099999999997</v>
      </c>
      <c r="G658" s="219">
        <f>F658/C658</f>
        <v>0.89019985775743238</v>
      </c>
    </row>
    <row r="659" spans="1:7" ht="12.95" customHeight="1" x14ac:dyDescent="0.2">
      <c r="A659" s="117">
        <v>6</v>
      </c>
      <c r="B659" s="155" t="s">
        <v>119</v>
      </c>
      <c r="C659" s="188">
        <v>1332.5</v>
      </c>
      <c r="D659" s="188">
        <v>210.84</v>
      </c>
      <c r="E659" s="188">
        <v>1568.18</v>
      </c>
      <c r="F659" s="220">
        <f>D659+E659</f>
        <v>1779.02</v>
      </c>
      <c r="G659" s="219">
        <f>F659/C659</f>
        <v>1.3350994371482177</v>
      </c>
    </row>
    <row r="660" spans="1:7" ht="12.95" customHeight="1" x14ac:dyDescent="0.2">
      <c r="A660" s="117">
        <v>7</v>
      </c>
      <c r="B660" s="155" t="s">
        <v>118</v>
      </c>
      <c r="C660" s="188">
        <v>2488.4700000000003</v>
      </c>
      <c r="D660" s="188">
        <v>288.5</v>
      </c>
      <c r="E660" s="188">
        <v>1998.38</v>
      </c>
      <c r="F660" s="220">
        <f>D660+E660</f>
        <v>2286.88</v>
      </c>
      <c r="G660" s="219">
        <f>F660/C660</f>
        <v>0.9189903836493909</v>
      </c>
    </row>
    <row r="661" spans="1:7" ht="12.95" customHeight="1" x14ac:dyDescent="0.2">
      <c r="A661" s="117">
        <v>8</v>
      </c>
      <c r="B661" s="155" t="s">
        <v>117</v>
      </c>
      <c r="C661" s="188">
        <v>1280.68</v>
      </c>
      <c r="D661" s="188">
        <v>240.03000000000003</v>
      </c>
      <c r="E661" s="188">
        <v>1373.9499999999998</v>
      </c>
      <c r="F661" s="220">
        <f>D661+E661</f>
        <v>1613.9799999999998</v>
      </c>
      <c r="G661" s="219">
        <f>F661/C661</f>
        <v>1.2602523659305991</v>
      </c>
    </row>
    <row r="662" spans="1:7" ht="12.95" customHeight="1" x14ac:dyDescent="0.2">
      <c r="A662" s="117">
        <v>9</v>
      </c>
      <c r="B662" s="155" t="s">
        <v>116</v>
      </c>
      <c r="C662" s="188">
        <v>872.25</v>
      </c>
      <c r="D662" s="188">
        <v>81.610000000000014</v>
      </c>
      <c r="E662" s="188">
        <v>876.35</v>
      </c>
      <c r="F662" s="220">
        <f>D662+E662</f>
        <v>957.96</v>
      </c>
      <c r="G662" s="219">
        <f>F662/C662</f>
        <v>1.0982631126397249</v>
      </c>
    </row>
    <row r="663" spans="1:7" ht="12.95" customHeight="1" x14ac:dyDescent="0.2">
      <c r="A663" s="117">
        <v>10</v>
      </c>
      <c r="B663" s="155" t="s">
        <v>115</v>
      </c>
      <c r="C663" s="188">
        <v>1211.53</v>
      </c>
      <c r="D663" s="188">
        <v>239.56</v>
      </c>
      <c r="E663" s="188">
        <v>1129.54</v>
      </c>
      <c r="F663" s="220">
        <f>D663+E663</f>
        <v>1369.1</v>
      </c>
      <c r="G663" s="219">
        <f>F663/C663</f>
        <v>1.1300586861241571</v>
      </c>
    </row>
    <row r="664" spans="1:7" ht="12.95" customHeight="1" x14ac:dyDescent="0.2">
      <c r="A664" s="117">
        <v>11</v>
      </c>
      <c r="B664" s="155" t="s">
        <v>114</v>
      </c>
      <c r="C664" s="188">
        <v>1301.08</v>
      </c>
      <c r="D664" s="188">
        <v>264.98</v>
      </c>
      <c r="E664" s="188">
        <v>1205.7</v>
      </c>
      <c r="F664" s="220">
        <f>D664+E664</f>
        <v>1470.68</v>
      </c>
      <c r="G664" s="219">
        <f>F664/C664</f>
        <v>1.1303532449964646</v>
      </c>
    </row>
    <row r="665" spans="1:7" ht="12.95" customHeight="1" x14ac:dyDescent="0.2">
      <c r="A665" s="117">
        <v>12</v>
      </c>
      <c r="B665" s="155" t="s">
        <v>113</v>
      </c>
      <c r="C665" s="188">
        <v>1168.67</v>
      </c>
      <c r="D665" s="188">
        <v>93.42</v>
      </c>
      <c r="E665" s="188">
        <v>1133.22</v>
      </c>
      <c r="F665" s="220">
        <f>D665+E665</f>
        <v>1226.6400000000001</v>
      </c>
      <c r="G665" s="219">
        <f>F665/C665</f>
        <v>1.0496033953126203</v>
      </c>
    </row>
    <row r="666" spans="1:7" ht="12.95" customHeight="1" x14ac:dyDescent="0.2">
      <c r="A666" s="117">
        <v>13</v>
      </c>
      <c r="B666" s="155" t="s">
        <v>112</v>
      </c>
      <c r="C666" s="188">
        <v>1260.8699999999999</v>
      </c>
      <c r="D666" s="188">
        <v>28.14</v>
      </c>
      <c r="E666" s="188">
        <v>1290.77</v>
      </c>
      <c r="F666" s="220">
        <f>D666+E666</f>
        <v>1318.91</v>
      </c>
      <c r="G666" s="219">
        <f>F666/C666</f>
        <v>1.0460317082649284</v>
      </c>
    </row>
    <row r="667" spans="1:7" ht="12.95" customHeight="1" x14ac:dyDescent="0.2">
      <c r="A667" s="117">
        <v>14</v>
      </c>
      <c r="B667" s="155" t="s">
        <v>111</v>
      </c>
      <c r="C667" s="188">
        <v>1820.18</v>
      </c>
      <c r="D667" s="188">
        <v>696.5</v>
      </c>
      <c r="E667" s="188">
        <v>1110.8000000000002</v>
      </c>
      <c r="F667" s="220">
        <f>D667+E667</f>
        <v>1807.3000000000002</v>
      </c>
      <c r="G667" s="219">
        <f>F667/C667</f>
        <v>0.99292377676933052</v>
      </c>
    </row>
    <row r="668" spans="1:7" ht="12.95" customHeight="1" x14ac:dyDescent="0.2">
      <c r="A668" s="117">
        <v>15</v>
      </c>
      <c r="B668" s="155" t="s">
        <v>110</v>
      </c>
      <c r="C668" s="188">
        <v>1208.08</v>
      </c>
      <c r="D668" s="188">
        <v>105.3</v>
      </c>
      <c r="E668" s="188">
        <v>1142.8499999999999</v>
      </c>
      <c r="F668" s="220">
        <f>D668+E668</f>
        <v>1248.1499999999999</v>
      </c>
      <c r="G668" s="219">
        <f>F668/C668</f>
        <v>1.0331683332229653</v>
      </c>
    </row>
    <row r="669" spans="1:7" ht="12.95" customHeight="1" x14ac:dyDescent="0.2">
      <c r="A669" s="117">
        <v>16</v>
      </c>
      <c r="B669" s="155" t="s">
        <v>109</v>
      </c>
      <c r="C669" s="188">
        <v>943.56999999999994</v>
      </c>
      <c r="D669" s="188">
        <v>40.090000000000003</v>
      </c>
      <c r="E669" s="188">
        <v>1047.73</v>
      </c>
      <c r="F669" s="220">
        <f>D669+E669</f>
        <v>1087.82</v>
      </c>
      <c r="G669" s="219">
        <f>F669/C669</f>
        <v>1.1528768400860561</v>
      </c>
    </row>
    <row r="670" spans="1:7" ht="12.95" customHeight="1" x14ac:dyDescent="0.2">
      <c r="A670" s="117">
        <v>17</v>
      </c>
      <c r="B670" s="155" t="s">
        <v>108</v>
      </c>
      <c r="C670" s="188">
        <v>2561.5100000000002</v>
      </c>
      <c r="D670" s="188">
        <v>49.35</v>
      </c>
      <c r="E670" s="188">
        <v>2703.4399999999996</v>
      </c>
      <c r="F670" s="220">
        <f>D670+E670</f>
        <v>2752.7899999999995</v>
      </c>
      <c r="G670" s="219">
        <f>F670/C670</f>
        <v>1.0746747035928024</v>
      </c>
    </row>
    <row r="671" spans="1:7" ht="12.95" customHeight="1" x14ac:dyDescent="0.2">
      <c r="A671" s="117">
        <v>18</v>
      </c>
      <c r="B671" s="155" t="s">
        <v>107</v>
      </c>
      <c r="C671" s="188">
        <v>917.25</v>
      </c>
      <c r="D671" s="188">
        <v>38.08</v>
      </c>
      <c r="E671" s="188">
        <v>1040.49</v>
      </c>
      <c r="F671" s="220">
        <f>D671+E671</f>
        <v>1078.57</v>
      </c>
      <c r="G671" s="219">
        <f>F671/C671</f>
        <v>1.175873535023167</v>
      </c>
    </row>
    <row r="672" spans="1:7" ht="12.95" customHeight="1" x14ac:dyDescent="0.2">
      <c r="A672" s="117">
        <v>19</v>
      </c>
      <c r="B672" s="155" t="s">
        <v>106</v>
      </c>
      <c r="C672" s="188">
        <v>1915.0900000000001</v>
      </c>
      <c r="D672" s="188">
        <v>24.17</v>
      </c>
      <c r="E672" s="188">
        <v>1795.2299999999998</v>
      </c>
      <c r="F672" s="220">
        <f>D672+E672</f>
        <v>1819.3999999999999</v>
      </c>
      <c r="G672" s="219">
        <f>F672/C672</f>
        <v>0.95003367987927445</v>
      </c>
    </row>
    <row r="673" spans="1:7" ht="12.95" customHeight="1" x14ac:dyDescent="0.2">
      <c r="A673" s="117">
        <v>20</v>
      </c>
      <c r="B673" s="155" t="s">
        <v>105</v>
      </c>
      <c r="C673" s="188">
        <v>1356.1699999999998</v>
      </c>
      <c r="D673" s="188">
        <v>23.09</v>
      </c>
      <c r="E673" s="188">
        <v>1498.27</v>
      </c>
      <c r="F673" s="220">
        <f>D673+E673</f>
        <v>1521.36</v>
      </c>
      <c r="G673" s="219">
        <f>F673/C673</f>
        <v>1.1218062632265866</v>
      </c>
    </row>
    <row r="674" spans="1:7" ht="12.95" customHeight="1" x14ac:dyDescent="0.2">
      <c r="A674" s="117">
        <v>21</v>
      </c>
      <c r="B674" s="155" t="s">
        <v>104</v>
      </c>
      <c r="C674" s="188">
        <v>949.43</v>
      </c>
      <c r="D674" s="188">
        <v>70.67</v>
      </c>
      <c r="E674" s="188">
        <v>914.67</v>
      </c>
      <c r="F674" s="220">
        <f>D674+E674</f>
        <v>985.33999999999992</v>
      </c>
      <c r="G674" s="219">
        <f>F674/C674</f>
        <v>1.0378226936161696</v>
      </c>
    </row>
    <row r="675" spans="1:7" ht="12.95" customHeight="1" x14ac:dyDescent="0.2">
      <c r="A675" s="117">
        <v>22</v>
      </c>
      <c r="B675" s="155" t="s">
        <v>103</v>
      </c>
      <c r="C675" s="188">
        <v>2701.25</v>
      </c>
      <c r="D675" s="188">
        <v>42.77</v>
      </c>
      <c r="E675" s="188">
        <v>2574.1</v>
      </c>
      <c r="F675" s="220">
        <f>D675+E675</f>
        <v>2616.87</v>
      </c>
      <c r="G675" s="219">
        <f>F675/C675</f>
        <v>0.9687626099028227</v>
      </c>
    </row>
    <row r="676" spans="1:7" ht="12.95" customHeight="1" x14ac:dyDescent="0.2">
      <c r="A676" s="117">
        <v>23</v>
      </c>
      <c r="B676" s="155" t="s">
        <v>102</v>
      </c>
      <c r="C676" s="188">
        <v>924.02</v>
      </c>
      <c r="D676" s="188">
        <v>41.36</v>
      </c>
      <c r="E676" s="188">
        <v>1095.01</v>
      </c>
      <c r="F676" s="220">
        <f>D676+E676</f>
        <v>1136.3699999999999</v>
      </c>
      <c r="G676" s="219">
        <f>F676/C676</f>
        <v>1.2298110430510161</v>
      </c>
    </row>
    <row r="677" spans="1:7" ht="12.95" customHeight="1" x14ac:dyDescent="0.2">
      <c r="A677" s="117">
        <v>24</v>
      </c>
      <c r="B677" s="155" t="s">
        <v>101</v>
      </c>
      <c r="C677" s="188">
        <v>909.54000000000008</v>
      </c>
      <c r="D677" s="188">
        <v>93.329999999999984</v>
      </c>
      <c r="E677" s="188">
        <v>977.51</v>
      </c>
      <c r="F677" s="220">
        <f>D677+E677</f>
        <v>1070.8399999999999</v>
      </c>
      <c r="G677" s="219">
        <f>F677/C677</f>
        <v>1.1773423928579281</v>
      </c>
    </row>
    <row r="678" spans="1:7" ht="12.95" customHeight="1" x14ac:dyDescent="0.2">
      <c r="A678" s="117">
        <v>25</v>
      </c>
      <c r="B678" s="155" t="s">
        <v>100</v>
      </c>
      <c r="C678" s="188">
        <v>2138.25</v>
      </c>
      <c r="D678" s="188">
        <v>271.14999999999998</v>
      </c>
      <c r="E678" s="188">
        <v>2193.54</v>
      </c>
      <c r="F678" s="220">
        <f>D678+E678</f>
        <v>2464.69</v>
      </c>
      <c r="G678" s="219">
        <f>F678/C678</f>
        <v>1.1526669005027477</v>
      </c>
    </row>
    <row r="679" spans="1:7" ht="12.95" customHeight="1" x14ac:dyDescent="0.2">
      <c r="A679" s="117">
        <v>26</v>
      </c>
      <c r="B679" s="155" t="s">
        <v>99</v>
      </c>
      <c r="C679" s="188">
        <v>1660.75</v>
      </c>
      <c r="D679" s="188">
        <v>187.91</v>
      </c>
      <c r="E679" s="188">
        <v>1551.8799999999999</v>
      </c>
      <c r="F679" s="220">
        <f>D679+E679</f>
        <v>1739.79</v>
      </c>
      <c r="G679" s="219">
        <f>F679/C679</f>
        <v>1.0475929549902152</v>
      </c>
    </row>
    <row r="680" spans="1:7" ht="12.95" customHeight="1" x14ac:dyDescent="0.2">
      <c r="A680" s="117">
        <v>27</v>
      </c>
      <c r="B680" s="155" t="s">
        <v>98</v>
      </c>
      <c r="C680" s="188">
        <v>989.56000000000006</v>
      </c>
      <c r="D680" s="188">
        <v>105.16</v>
      </c>
      <c r="E680" s="188">
        <v>947.10000000000014</v>
      </c>
      <c r="F680" s="220">
        <f>D680+E680</f>
        <v>1052.2600000000002</v>
      </c>
      <c r="G680" s="219">
        <f>F680/C680</f>
        <v>1.0633614939973324</v>
      </c>
    </row>
    <row r="681" spans="1:7" ht="12.95" customHeight="1" x14ac:dyDescent="0.2">
      <c r="A681" s="117">
        <v>28</v>
      </c>
      <c r="B681" s="155" t="s">
        <v>97</v>
      </c>
      <c r="C681" s="188">
        <v>1273.02</v>
      </c>
      <c r="D681" s="188">
        <v>50.52</v>
      </c>
      <c r="E681" s="188">
        <v>1259.0999999999999</v>
      </c>
      <c r="F681" s="220">
        <f>D681+E681</f>
        <v>1309.6199999999999</v>
      </c>
      <c r="G681" s="219">
        <f>F681/C681</f>
        <v>1.0287505302351887</v>
      </c>
    </row>
    <row r="682" spans="1:7" ht="12.95" customHeight="1" x14ac:dyDescent="0.2">
      <c r="A682" s="117">
        <v>29</v>
      </c>
      <c r="B682" s="155" t="s">
        <v>96</v>
      </c>
      <c r="C682" s="188">
        <v>894.26</v>
      </c>
      <c r="D682" s="188">
        <v>184.26999999999998</v>
      </c>
      <c r="E682" s="188">
        <v>869.27</v>
      </c>
      <c r="F682" s="220">
        <f>D682+E682</f>
        <v>1053.54</v>
      </c>
      <c r="G682" s="219">
        <f>F682/C682</f>
        <v>1.1781137476796457</v>
      </c>
    </row>
    <row r="683" spans="1:7" ht="12.95" customHeight="1" x14ac:dyDescent="0.2">
      <c r="A683" s="117">
        <v>30</v>
      </c>
      <c r="B683" s="155" t="s">
        <v>95</v>
      </c>
      <c r="C683" s="188">
        <v>1509.4499999999998</v>
      </c>
      <c r="D683" s="188">
        <v>187.14</v>
      </c>
      <c r="E683" s="188">
        <v>1230.92</v>
      </c>
      <c r="F683" s="220">
        <f>D683+E683</f>
        <v>1418.06</v>
      </c>
      <c r="G683" s="219">
        <f>F683/C683</f>
        <v>0.93945476829308694</v>
      </c>
    </row>
    <row r="684" spans="1:7" ht="12.95" customHeight="1" x14ac:dyDescent="0.2">
      <c r="A684" s="117">
        <v>31</v>
      </c>
      <c r="B684" s="155" t="s">
        <v>94</v>
      </c>
      <c r="C684" s="188">
        <v>950.17000000000007</v>
      </c>
      <c r="D684" s="188">
        <v>74.150000000000006</v>
      </c>
      <c r="E684" s="188">
        <v>922.18000000000006</v>
      </c>
      <c r="F684" s="220">
        <f>D684+E684</f>
        <v>996.33</v>
      </c>
      <c r="G684" s="219">
        <f>F684/C684</f>
        <v>1.0485807802814233</v>
      </c>
    </row>
    <row r="685" spans="1:7" ht="12.95" customHeight="1" x14ac:dyDescent="0.2">
      <c r="A685" s="117">
        <v>32</v>
      </c>
      <c r="B685" s="155" t="s">
        <v>93</v>
      </c>
      <c r="C685" s="188">
        <v>931.8</v>
      </c>
      <c r="D685" s="188">
        <v>24.48</v>
      </c>
      <c r="E685" s="188">
        <v>1047.1500000000001</v>
      </c>
      <c r="F685" s="220">
        <f>D685+E685</f>
        <v>1071.6300000000001</v>
      </c>
      <c r="G685" s="219">
        <f>F685/C685</f>
        <v>1.1500643915003221</v>
      </c>
    </row>
    <row r="686" spans="1:7" ht="12.95" customHeight="1" x14ac:dyDescent="0.2">
      <c r="A686" s="117">
        <v>33</v>
      </c>
      <c r="B686" s="155" t="s">
        <v>92</v>
      </c>
      <c r="C686" s="188">
        <v>2982.71</v>
      </c>
      <c r="D686" s="188">
        <v>467.66999999999996</v>
      </c>
      <c r="E686" s="188">
        <v>2723.88</v>
      </c>
      <c r="F686" s="220">
        <f>D686+E686</f>
        <v>3191.55</v>
      </c>
      <c r="G686" s="219">
        <f>F686/C686</f>
        <v>1.0700168638587058</v>
      </c>
    </row>
    <row r="687" spans="1:7" ht="12.95" customHeight="1" x14ac:dyDescent="0.2">
      <c r="A687" s="152"/>
      <c r="B687" s="151" t="s">
        <v>91</v>
      </c>
      <c r="C687" s="150">
        <f>SUM(C654:C686)</f>
        <v>52351.359999999993</v>
      </c>
      <c r="D687" s="150">
        <f>SUM(D654:D686)</f>
        <v>5748.47</v>
      </c>
      <c r="E687" s="150">
        <f>SUM(E654:E686)</f>
        <v>49621.87999999999</v>
      </c>
      <c r="F687" s="218">
        <f>D687+E687</f>
        <v>55370.349999999991</v>
      </c>
      <c r="G687" s="217">
        <f>F687/C687</f>
        <v>1.0576678428220394</v>
      </c>
    </row>
    <row r="688" spans="1:7" ht="14.25" customHeight="1" x14ac:dyDescent="0.2">
      <c r="A688" s="195"/>
      <c r="B688" s="174"/>
      <c r="C688" s="173"/>
      <c r="D688" s="173"/>
      <c r="E688" s="172"/>
      <c r="F688" s="171"/>
      <c r="G688" s="170"/>
    </row>
    <row r="689" spans="1:8" x14ac:dyDescent="0.2">
      <c r="A689" s="143" t="s">
        <v>174</v>
      </c>
      <c r="B689" s="193"/>
      <c r="C689" s="216"/>
      <c r="D689" s="193"/>
      <c r="E689" s="194" t="s">
        <v>68</v>
      </c>
      <c r="F689" s="193"/>
      <c r="G689" s="193"/>
      <c r="H689" s="193" t="s">
        <v>45</v>
      </c>
    </row>
    <row r="690" spans="1:8" ht="1.5" customHeight="1" x14ac:dyDescent="0.2">
      <c r="A690" s="193"/>
      <c r="B690" s="193"/>
      <c r="C690" s="216"/>
      <c r="D690" s="193"/>
      <c r="E690" s="193"/>
      <c r="F690" s="193"/>
      <c r="G690" s="193"/>
      <c r="H690" s="193"/>
    </row>
    <row r="691" spans="1:8" x14ac:dyDescent="0.2">
      <c r="A691" s="215" t="s">
        <v>173</v>
      </c>
      <c r="B691" s="215" t="s">
        <v>172</v>
      </c>
      <c r="C691" s="215" t="s">
        <v>171</v>
      </c>
      <c r="D691" s="215" t="s">
        <v>170</v>
      </c>
      <c r="E691" s="215" t="s">
        <v>169</v>
      </c>
    </row>
    <row r="692" spans="1:8" ht="17.25" customHeight="1" x14ac:dyDescent="0.2">
      <c r="A692" s="213">
        <f>C687</f>
        <v>52351.359999999993</v>
      </c>
      <c r="B692" s="213">
        <f>F687</f>
        <v>55370.349999999991</v>
      </c>
      <c r="C692" s="214">
        <f>B692/A692</f>
        <v>1.0576678428220394</v>
      </c>
      <c r="D692" s="213">
        <f>D731</f>
        <v>51326.37000000001</v>
      </c>
      <c r="E692" s="212">
        <f>D692/A692</f>
        <v>0.98042094799447455</v>
      </c>
    </row>
    <row r="693" spans="1:8" ht="17.25" customHeight="1" x14ac:dyDescent="0.2">
      <c r="A693" s="102"/>
      <c r="B693" s="102"/>
      <c r="C693" s="180"/>
      <c r="D693" s="102"/>
      <c r="E693" s="211"/>
    </row>
    <row r="694" spans="1:8" ht="17.25" customHeight="1" x14ac:dyDescent="0.2">
      <c r="A694" s="100" t="s">
        <v>168</v>
      </c>
    </row>
    <row r="695" spans="1:8" ht="15" customHeight="1" x14ac:dyDescent="0.2">
      <c r="A695" s="193"/>
      <c r="B695" s="193"/>
      <c r="C695" s="193"/>
      <c r="D695" s="193"/>
      <c r="E695" s="194" t="s">
        <v>68</v>
      </c>
      <c r="F695" s="193"/>
      <c r="G695" s="193"/>
      <c r="H695" s="193"/>
    </row>
    <row r="696" spans="1:8" ht="42.75" x14ac:dyDescent="0.2">
      <c r="A696" s="210" t="s">
        <v>130</v>
      </c>
      <c r="B696" s="210" t="s">
        <v>129</v>
      </c>
      <c r="C696" s="210" t="s">
        <v>167</v>
      </c>
      <c r="D696" s="210" t="s">
        <v>166</v>
      </c>
      <c r="E696" s="210" t="s">
        <v>165</v>
      </c>
    </row>
    <row r="697" spans="1:8" ht="15.75" customHeight="1" x14ac:dyDescent="0.2">
      <c r="A697" s="209">
        <v>1</v>
      </c>
      <c r="B697" s="209">
        <v>2</v>
      </c>
      <c r="C697" s="209">
        <v>3</v>
      </c>
      <c r="D697" s="209">
        <v>4</v>
      </c>
      <c r="E697" s="209">
        <v>5</v>
      </c>
      <c r="F697" s="208"/>
      <c r="G697" s="193"/>
      <c r="H697" s="193"/>
    </row>
    <row r="698" spans="1:8" ht="12.95" customHeight="1" x14ac:dyDescent="0.2">
      <c r="A698" s="117">
        <v>1</v>
      </c>
      <c r="B698" s="155" t="s">
        <v>124</v>
      </c>
      <c r="C698" s="188">
        <v>1932.72</v>
      </c>
      <c r="D698" s="188">
        <v>1890.9099999999999</v>
      </c>
      <c r="E698" s="198">
        <f>D698/C698</f>
        <v>0.97836727513556021</v>
      </c>
      <c r="F698" s="202"/>
      <c r="G698" s="144"/>
    </row>
    <row r="699" spans="1:8" ht="12.95" customHeight="1" x14ac:dyDescent="0.2">
      <c r="A699" s="117">
        <v>2</v>
      </c>
      <c r="B699" s="155" t="s">
        <v>123</v>
      </c>
      <c r="C699" s="188">
        <v>2447.42</v>
      </c>
      <c r="D699" s="188">
        <v>2531.7399999999998</v>
      </c>
      <c r="E699" s="198">
        <f>D699/C699</f>
        <v>1.0344526072353744</v>
      </c>
      <c r="F699" s="202"/>
      <c r="G699" s="144"/>
    </row>
    <row r="700" spans="1:8" ht="12.95" customHeight="1" x14ac:dyDescent="0.2">
      <c r="A700" s="117">
        <v>3</v>
      </c>
      <c r="B700" s="155" t="s">
        <v>122</v>
      </c>
      <c r="C700" s="188">
        <v>2252.48</v>
      </c>
      <c r="D700" s="188">
        <v>2280.66</v>
      </c>
      <c r="E700" s="198">
        <f>D700/C700</f>
        <v>1.0125106549225742</v>
      </c>
      <c r="F700" s="202"/>
      <c r="G700" s="144"/>
    </row>
    <row r="701" spans="1:8" ht="12.95" customHeight="1" x14ac:dyDescent="0.2">
      <c r="A701" s="117">
        <v>4</v>
      </c>
      <c r="B701" s="155" t="s">
        <v>121</v>
      </c>
      <c r="C701" s="188">
        <v>950.06000000000006</v>
      </c>
      <c r="D701" s="188">
        <v>1203.75</v>
      </c>
      <c r="E701" s="198">
        <f>D701/C701</f>
        <v>1.2670252405111255</v>
      </c>
      <c r="F701" s="202"/>
      <c r="G701" s="144"/>
    </row>
    <row r="702" spans="1:8" ht="12.95" customHeight="1" x14ac:dyDescent="0.2">
      <c r="A702" s="117">
        <v>5</v>
      </c>
      <c r="B702" s="155" t="s">
        <v>120</v>
      </c>
      <c r="C702" s="188">
        <v>4316.57</v>
      </c>
      <c r="D702" s="188">
        <v>3383.95</v>
      </c>
      <c r="E702" s="198">
        <f>D702/C702</f>
        <v>0.78394419643374258</v>
      </c>
      <c r="F702" s="202"/>
      <c r="G702" s="144"/>
    </row>
    <row r="703" spans="1:8" ht="12.95" customHeight="1" x14ac:dyDescent="0.2">
      <c r="A703" s="117">
        <v>6</v>
      </c>
      <c r="B703" s="155" t="s">
        <v>119</v>
      </c>
      <c r="C703" s="188">
        <v>1332.5</v>
      </c>
      <c r="D703" s="188">
        <v>1706.74</v>
      </c>
      <c r="E703" s="198">
        <f>D703/C703</f>
        <v>1.2808555347091932</v>
      </c>
      <c r="F703" s="202"/>
      <c r="G703" s="144"/>
    </row>
    <row r="704" spans="1:8" ht="12.95" customHeight="1" x14ac:dyDescent="0.2">
      <c r="A704" s="117">
        <v>7</v>
      </c>
      <c r="B704" s="155" t="s">
        <v>118</v>
      </c>
      <c r="C704" s="188">
        <v>2488.4700000000003</v>
      </c>
      <c r="D704" s="188">
        <v>2157.6</v>
      </c>
      <c r="E704" s="198">
        <f>D704/C704</f>
        <v>0.86703878286658054</v>
      </c>
      <c r="F704" s="202"/>
      <c r="G704" s="144"/>
    </row>
    <row r="705" spans="1:8" ht="12.95" customHeight="1" x14ac:dyDescent="0.2">
      <c r="A705" s="117">
        <v>8</v>
      </c>
      <c r="B705" s="155" t="s">
        <v>117</v>
      </c>
      <c r="C705" s="188">
        <v>1280.68</v>
      </c>
      <c r="D705" s="188">
        <v>1535.93</v>
      </c>
      <c r="E705" s="198">
        <f>D705/C705</f>
        <v>1.1993081800293595</v>
      </c>
      <c r="F705" s="202"/>
      <c r="G705" s="144"/>
    </row>
    <row r="706" spans="1:8" ht="12.95" customHeight="1" x14ac:dyDescent="0.2">
      <c r="A706" s="117">
        <v>9</v>
      </c>
      <c r="B706" s="155" t="s">
        <v>116</v>
      </c>
      <c r="C706" s="188">
        <v>872.25</v>
      </c>
      <c r="D706" s="188">
        <v>910.72</v>
      </c>
      <c r="E706" s="198">
        <f>D706/C706</f>
        <v>1.044104327887647</v>
      </c>
      <c r="F706" s="202"/>
      <c r="G706" s="144"/>
    </row>
    <row r="707" spans="1:8" ht="12.95" customHeight="1" x14ac:dyDescent="0.2">
      <c r="A707" s="117">
        <v>10</v>
      </c>
      <c r="B707" s="155" t="s">
        <v>115</v>
      </c>
      <c r="C707" s="188">
        <v>1211.53</v>
      </c>
      <c r="D707" s="188">
        <v>1308.52</v>
      </c>
      <c r="E707" s="198">
        <f>D707/C707</f>
        <v>1.0800557972150917</v>
      </c>
      <c r="F707" s="202"/>
      <c r="G707" s="144"/>
    </row>
    <row r="708" spans="1:8" ht="12.95" customHeight="1" x14ac:dyDescent="0.2">
      <c r="A708" s="117">
        <v>11</v>
      </c>
      <c r="B708" s="155" t="s">
        <v>114</v>
      </c>
      <c r="C708" s="188">
        <v>1301.08</v>
      </c>
      <c r="D708" s="188">
        <v>1410.5100000000002</v>
      </c>
      <c r="E708" s="198">
        <f>D708/C708</f>
        <v>1.0841070495280847</v>
      </c>
      <c r="F708" s="202"/>
      <c r="G708" s="144"/>
    </row>
    <row r="709" spans="1:8" ht="12.95" customHeight="1" x14ac:dyDescent="0.2">
      <c r="A709" s="117">
        <v>12</v>
      </c>
      <c r="B709" s="155" t="s">
        <v>113</v>
      </c>
      <c r="C709" s="188">
        <v>1168.67</v>
      </c>
      <c r="D709" s="188">
        <v>1126.53</v>
      </c>
      <c r="E709" s="198">
        <f>D709/C709</f>
        <v>0.96394191687987196</v>
      </c>
      <c r="F709" s="202"/>
      <c r="G709" s="144"/>
    </row>
    <row r="710" spans="1:8" ht="12.95" customHeight="1" x14ac:dyDescent="0.2">
      <c r="A710" s="117">
        <v>13</v>
      </c>
      <c r="B710" s="155" t="s">
        <v>112</v>
      </c>
      <c r="C710" s="188">
        <v>1260.8699999999999</v>
      </c>
      <c r="D710" s="188">
        <v>1190.9000000000001</v>
      </c>
      <c r="E710" s="198">
        <f>D710/C710</f>
        <v>0.94450657085980327</v>
      </c>
      <c r="F710" s="202"/>
      <c r="G710" s="144"/>
    </row>
    <row r="711" spans="1:8" ht="12.95" customHeight="1" x14ac:dyDescent="0.2">
      <c r="A711" s="117">
        <v>14</v>
      </c>
      <c r="B711" s="155" t="s">
        <v>111</v>
      </c>
      <c r="C711" s="188">
        <v>1820.18</v>
      </c>
      <c r="D711" s="188">
        <v>1748.21</v>
      </c>
      <c r="E711" s="198">
        <f>D711/C711</f>
        <v>0.96045995450999355</v>
      </c>
      <c r="F711" s="202"/>
      <c r="G711" s="144"/>
    </row>
    <row r="712" spans="1:8" ht="12.95" customHeight="1" x14ac:dyDescent="0.2">
      <c r="A712" s="117">
        <v>15</v>
      </c>
      <c r="B712" s="155" t="s">
        <v>110</v>
      </c>
      <c r="C712" s="188">
        <v>1208.08</v>
      </c>
      <c r="D712" s="188">
        <v>1179.97</v>
      </c>
      <c r="E712" s="198">
        <f>D712/C712</f>
        <v>0.97673167339911271</v>
      </c>
      <c r="F712" s="202"/>
      <c r="G712" s="144"/>
    </row>
    <row r="713" spans="1:8" ht="12.95" customHeight="1" x14ac:dyDescent="0.2">
      <c r="A713" s="117">
        <v>16</v>
      </c>
      <c r="B713" s="155" t="s">
        <v>109</v>
      </c>
      <c r="C713" s="188">
        <v>943.56999999999994</v>
      </c>
      <c r="D713" s="188">
        <v>1025.1599999999999</v>
      </c>
      <c r="E713" s="198">
        <f>D713/C713</f>
        <v>1.086469472323198</v>
      </c>
      <c r="F713" s="202"/>
      <c r="G713" s="144"/>
    </row>
    <row r="714" spans="1:8" ht="12.95" customHeight="1" x14ac:dyDescent="0.2">
      <c r="A714" s="117">
        <v>17</v>
      </c>
      <c r="B714" s="155" t="s">
        <v>108</v>
      </c>
      <c r="C714" s="188">
        <v>2561.5100000000002</v>
      </c>
      <c r="D714" s="188">
        <v>2560.23</v>
      </c>
      <c r="E714" s="198">
        <f>D714/C714</f>
        <v>0.9995002947480196</v>
      </c>
      <c r="F714" s="202"/>
      <c r="G714" s="144"/>
    </row>
    <row r="715" spans="1:8" ht="12.95" customHeight="1" x14ac:dyDescent="0.2">
      <c r="A715" s="117">
        <v>18</v>
      </c>
      <c r="B715" s="155" t="s">
        <v>107</v>
      </c>
      <c r="C715" s="188">
        <v>917.25</v>
      </c>
      <c r="D715" s="188">
        <v>744.21</v>
      </c>
      <c r="E715" s="198">
        <f>D715/C715</f>
        <v>0.81134914145543746</v>
      </c>
      <c r="F715" s="202"/>
      <c r="G715" s="144"/>
      <c r="H715" s="1" t="s">
        <v>45</v>
      </c>
    </row>
    <row r="716" spans="1:8" ht="12.95" customHeight="1" x14ac:dyDescent="0.2">
      <c r="A716" s="117">
        <v>19</v>
      </c>
      <c r="B716" s="155" t="s">
        <v>106</v>
      </c>
      <c r="C716" s="188">
        <v>1915.0900000000001</v>
      </c>
      <c r="D716" s="188">
        <v>1671.9699999999998</v>
      </c>
      <c r="E716" s="198">
        <f>D716/C716</f>
        <v>0.87305035272493703</v>
      </c>
      <c r="F716" s="202"/>
      <c r="G716" s="144"/>
    </row>
    <row r="717" spans="1:8" ht="12.95" customHeight="1" x14ac:dyDescent="0.2">
      <c r="A717" s="117">
        <v>20</v>
      </c>
      <c r="B717" s="155" t="s">
        <v>105</v>
      </c>
      <c r="C717" s="188">
        <v>1356.1699999999998</v>
      </c>
      <c r="D717" s="188">
        <v>1274.98</v>
      </c>
      <c r="E717" s="198">
        <f>D717/C717</f>
        <v>0.94013287419718783</v>
      </c>
      <c r="F717" s="202"/>
      <c r="G717" s="144"/>
      <c r="H717" s="1" t="s">
        <v>45</v>
      </c>
    </row>
    <row r="718" spans="1:8" ht="12.95" customHeight="1" x14ac:dyDescent="0.2">
      <c r="A718" s="117">
        <v>21</v>
      </c>
      <c r="B718" s="155" t="s">
        <v>104</v>
      </c>
      <c r="C718" s="188">
        <v>949.43</v>
      </c>
      <c r="D718" s="188">
        <v>874.39</v>
      </c>
      <c r="E718" s="198">
        <f>D718/C718</f>
        <v>0.92096310417829652</v>
      </c>
      <c r="F718" s="202"/>
      <c r="G718" s="144"/>
    </row>
    <row r="719" spans="1:8" ht="12.95" customHeight="1" x14ac:dyDescent="0.2">
      <c r="A719" s="117">
        <v>22</v>
      </c>
      <c r="B719" s="155" t="s">
        <v>103</v>
      </c>
      <c r="C719" s="188">
        <v>2701.25</v>
      </c>
      <c r="D719" s="188">
        <v>2437.5100000000002</v>
      </c>
      <c r="E719" s="198">
        <f>D719/C719</f>
        <v>0.90236372049976865</v>
      </c>
      <c r="F719" s="202"/>
      <c r="G719" s="144"/>
    </row>
    <row r="720" spans="1:8" ht="12.95" customHeight="1" x14ac:dyDescent="0.2">
      <c r="A720" s="117">
        <v>23</v>
      </c>
      <c r="B720" s="155" t="s">
        <v>102</v>
      </c>
      <c r="C720" s="188">
        <v>924.02</v>
      </c>
      <c r="D720" s="188">
        <v>1064.48</v>
      </c>
      <c r="E720" s="198">
        <f>D720/C720</f>
        <v>1.1520096967598104</v>
      </c>
      <c r="F720" s="202"/>
      <c r="G720" s="144"/>
    </row>
    <row r="721" spans="1:8" ht="12.95" customHeight="1" x14ac:dyDescent="0.2">
      <c r="A721" s="117">
        <v>24</v>
      </c>
      <c r="B721" s="155" t="s">
        <v>101</v>
      </c>
      <c r="C721" s="188">
        <v>909.54000000000008</v>
      </c>
      <c r="D721" s="188">
        <v>855.78</v>
      </c>
      <c r="E721" s="198">
        <f>D721/C721</f>
        <v>0.94089319875981259</v>
      </c>
      <c r="F721" s="202"/>
      <c r="G721" s="144"/>
    </row>
    <row r="722" spans="1:8" ht="12.95" customHeight="1" x14ac:dyDescent="0.2">
      <c r="A722" s="117">
        <v>25</v>
      </c>
      <c r="B722" s="155" t="s">
        <v>100</v>
      </c>
      <c r="C722" s="188">
        <v>2138.25</v>
      </c>
      <c r="D722" s="188">
        <v>2241.17</v>
      </c>
      <c r="E722" s="198">
        <f>D722/C722</f>
        <v>1.0481328188939554</v>
      </c>
      <c r="F722" s="202"/>
      <c r="G722" s="144"/>
    </row>
    <row r="723" spans="1:8" ht="12.95" customHeight="1" x14ac:dyDescent="0.2">
      <c r="A723" s="117">
        <v>26</v>
      </c>
      <c r="B723" s="155" t="s">
        <v>99</v>
      </c>
      <c r="C723" s="188">
        <v>1660.75</v>
      </c>
      <c r="D723" s="188">
        <v>1638.3999999999999</v>
      </c>
      <c r="E723" s="198">
        <f>D723/C723</f>
        <v>0.98654222489838916</v>
      </c>
      <c r="F723" s="202"/>
      <c r="G723" s="144"/>
    </row>
    <row r="724" spans="1:8" ht="12.95" customHeight="1" x14ac:dyDescent="0.2">
      <c r="A724" s="117">
        <v>27</v>
      </c>
      <c r="B724" s="155" t="s">
        <v>98</v>
      </c>
      <c r="C724" s="188">
        <v>989.56000000000006</v>
      </c>
      <c r="D724" s="188">
        <v>1010.8299999999999</v>
      </c>
      <c r="E724" s="198">
        <f>D724/C724</f>
        <v>1.0214944015522049</v>
      </c>
      <c r="F724" s="202"/>
      <c r="G724" s="144"/>
    </row>
    <row r="725" spans="1:8" ht="12.95" customHeight="1" x14ac:dyDescent="0.2">
      <c r="A725" s="117">
        <v>28</v>
      </c>
      <c r="B725" s="155" t="s">
        <v>97</v>
      </c>
      <c r="C725" s="188">
        <v>1273.02</v>
      </c>
      <c r="D725" s="188">
        <v>1169.82</v>
      </c>
      <c r="E725" s="198">
        <f>D725/C725</f>
        <v>0.91893293114012342</v>
      </c>
      <c r="F725" s="202"/>
      <c r="G725" s="144"/>
    </row>
    <row r="726" spans="1:8" ht="12.95" customHeight="1" x14ac:dyDescent="0.2">
      <c r="A726" s="117">
        <v>29</v>
      </c>
      <c r="B726" s="155" t="s">
        <v>96</v>
      </c>
      <c r="C726" s="188">
        <v>894.26</v>
      </c>
      <c r="D726" s="188">
        <v>921.67</v>
      </c>
      <c r="E726" s="198">
        <f>D726/C726</f>
        <v>1.0306510410842484</v>
      </c>
      <c r="F726" s="202"/>
      <c r="G726" s="144"/>
    </row>
    <row r="727" spans="1:8" ht="12.95" customHeight="1" x14ac:dyDescent="0.2">
      <c r="A727" s="117">
        <v>30</v>
      </c>
      <c r="B727" s="155" t="s">
        <v>95</v>
      </c>
      <c r="C727" s="188">
        <v>1509.4499999999998</v>
      </c>
      <c r="D727" s="188">
        <v>1371.27</v>
      </c>
      <c r="E727" s="198">
        <f>D727/C727</f>
        <v>0.90845672264732202</v>
      </c>
      <c r="F727" s="202"/>
      <c r="G727" s="144" t="s">
        <v>45</v>
      </c>
    </row>
    <row r="728" spans="1:8" ht="12.95" customHeight="1" x14ac:dyDescent="0.2">
      <c r="A728" s="117">
        <v>31</v>
      </c>
      <c r="B728" s="155" t="s">
        <v>94</v>
      </c>
      <c r="C728" s="188">
        <v>950.17000000000007</v>
      </c>
      <c r="D728" s="188">
        <v>856.44</v>
      </c>
      <c r="E728" s="198">
        <f>D728/C728</f>
        <v>0.90135449445888627</v>
      </c>
      <c r="F728" s="202"/>
      <c r="G728" s="144"/>
    </row>
    <row r="729" spans="1:8" ht="12.95" customHeight="1" x14ac:dyDescent="0.2">
      <c r="A729" s="117">
        <v>32</v>
      </c>
      <c r="B729" s="155" t="s">
        <v>93</v>
      </c>
      <c r="C729" s="188">
        <v>931.8</v>
      </c>
      <c r="D729" s="188">
        <v>909.86999999999989</v>
      </c>
      <c r="E729" s="198">
        <f>D729/C729</f>
        <v>0.97646490663232444</v>
      </c>
      <c r="F729" s="202"/>
      <c r="G729" s="144"/>
    </row>
    <row r="730" spans="1:8" ht="12.95" customHeight="1" x14ac:dyDescent="0.2">
      <c r="A730" s="117">
        <v>33</v>
      </c>
      <c r="B730" s="155" t="s">
        <v>92</v>
      </c>
      <c r="C730" s="188">
        <v>2982.71</v>
      </c>
      <c r="D730" s="188">
        <v>3131.55</v>
      </c>
      <c r="E730" s="198">
        <f>D730/C730</f>
        <v>1.049900929020924</v>
      </c>
      <c r="F730" s="202"/>
      <c r="G730" s="144"/>
    </row>
    <row r="731" spans="1:8" ht="12.95" customHeight="1" x14ac:dyDescent="0.2">
      <c r="A731" s="152"/>
      <c r="B731" s="151" t="s">
        <v>91</v>
      </c>
      <c r="C731" s="150">
        <f>SUM(C698:C730)</f>
        <v>52351.359999999993</v>
      </c>
      <c r="D731" s="150">
        <f>SUM(D698:D730)</f>
        <v>51326.37000000001</v>
      </c>
      <c r="E731" s="185">
        <f>D731/C731</f>
        <v>0.98042094799447455</v>
      </c>
      <c r="F731" s="180"/>
      <c r="G731" s="144"/>
    </row>
    <row r="732" spans="1:8" ht="23.25" customHeight="1" x14ac:dyDescent="0.2">
      <c r="A732" s="143" t="s">
        <v>164</v>
      </c>
      <c r="B732" s="193"/>
      <c r="C732" s="193"/>
      <c r="D732" s="193"/>
      <c r="E732" s="193"/>
      <c r="F732" s="193"/>
      <c r="G732" s="193"/>
      <c r="H732" s="193"/>
    </row>
    <row r="733" spans="1:8" x14ac:dyDescent="0.2">
      <c r="A733" s="143"/>
      <c r="B733" s="193"/>
      <c r="C733" s="193"/>
      <c r="D733" s="193"/>
      <c r="E733" s="193"/>
      <c r="F733" s="193"/>
      <c r="G733" s="193"/>
      <c r="H733" s="193"/>
    </row>
    <row r="734" spans="1:8" x14ac:dyDescent="0.2">
      <c r="A734" s="143" t="s">
        <v>163</v>
      </c>
      <c r="B734" s="193"/>
      <c r="C734" s="193"/>
      <c r="D734" s="193"/>
      <c r="E734" s="193"/>
      <c r="F734" s="193"/>
      <c r="G734" s="193"/>
      <c r="H734" s="193"/>
    </row>
    <row r="735" spans="1:8" ht="12" customHeight="1" x14ac:dyDescent="0.2">
      <c r="B735" s="193"/>
      <c r="C735" s="193"/>
      <c r="D735" s="193"/>
      <c r="E735" s="193"/>
      <c r="F735" s="193"/>
      <c r="G735" s="193"/>
      <c r="H735" s="193"/>
    </row>
    <row r="736" spans="1:8" ht="42" customHeight="1" x14ac:dyDescent="0.2">
      <c r="A736" s="95" t="s">
        <v>153</v>
      </c>
      <c r="B736" s="95" t="s">
        <v>152</v>
      </c>
      <c r="C736" s="95" t="s">
        <v>162</v>
      </c>
      <c r="D736" s="95" t="s">
        <v>161</v>
      </c>
      <c r="E736" s="95" t="s">
        <v>160</v>
      </c>
      <c r="F736" s="207"/>
    </row>
    <row r="737" spans="1:7" s="204" customFormat="1" ht="16.5" customHeight="1" x14ac:dyDescent="0.2">
      <c r="A737" s="206">
        <v>1</v>
      </c>
      <c r="B737" s="206">
        <v>2</v>
      </c>
      <c r="C737" s="206">
        <v>3</v>
      </c>
      <c r="D737" s="206">
        <v>4</v>
      </c>
      <c r="E737" s="206">
        <v>5</v>
      </c>
      <c r="F737" s="205"/>
    </row>
    <row r="738" spans="1:7" ht="12.95" customHeight="1" x14ac:dyDescent="0.2">
      <c r="A738" s="117">
        <v>1</v>
      </c>
      <c r="B738" s="155" t="s">
        <v>124</v>
      </c>
      <c r="C738" s="198">
        <f>E484</f>
        <v>1.0269586086654159</v>
      </c>
      <c r="D738" s="198">
        <f>E698</f>
        <v>0.97836727513556021</v>
      </c>
      <c r="E738" s="203">
        <f>D738-C738</f>
        <v>-4.8591333529855674E-2</v>
      </c>
      <c r="F738" s="202"/>
      <c r="G738" s="144"/>
    </row>
    <row r="739" spans="1:7" ht="12.95" customHeight="1" x14ac:dyDescent="0.2">
      <c r="A739" s="117">
        <v>2</v>
      </c>
      <c r="B739" s="155" t="s">
        <v>123</v>
      </c>
      <c r="C739" s="198">
        <f>E485</f>
        <v>1.0144538171284676</v>
      </c>
      <c r="D739" s="198">
        <f>E699</f>
        <v>1.0344526072353744</v>
      </c>
      <c r="E739" s="203">
        <f>D739-C739</f>
        <v>1.999879010690675E-2</v>
      </c>
      <c r="F739" s="202"/>
      <c r="G739" s="144"/>
    </row>
    <row r="740" spans="1:7" ht="12.95" customHeight="1" x14ac:dyDescent="0.2">
      <c r="A740" s="117">
        <v>3</v>
      </c>
      <c r="B740" s="155" t="s">
        <v>122</v>
      </c>
      <c r="C740" s="198">
        <f>E486</f>
        <v>1.0116600351444445</v>
      </c>
      <c r="D740" s="198">
        <f>E700</f>
        <v>1.0125106549225742</v>
      </c>
      <c r="E740" s="203">
        <f>D740-C740</f>
        <v>8.5061977812972422E-4</v>
      </c>
      <c r="F740" s="202"/>
      <c r="G740" s="144"/>
    </row>
    <row r="741" spans="1:7" ht="12.95" customHeight="1" x14ac:dyDescent="0.2">
      <c r="A741" s="117">
        <v>4</v>
      </c>
      <c r="B741" s="155" t="s">
        <v>121</v>
      </c>
      <c r="C741" s="198">
        <f>E487</f>
        <v>0.97024682288571273</v>
      </c>
      <c r="D741" s="198">
        <f>E701</f>
        <v>1.2670252405111255</v>
      </c>
      <c r="E741" s="203">
        <f>D741-C741</f>
        <v>0.29677841762541279</v>
      </c>
      <c r="F741" s="202"/>
      <c r="G741" s="144"/>
    </row>
    <row r="742" spans="1:7" ht="12.95" customHeight="1" x14ac:dyDescent="0.2">
      <c r="A742" s="117">
        <v>5</v>
      </c>
      <c r="B742" s="155" t="s">
        <v>120</v>
      </c>
      <c r="C742" s="198">
        <f>E488</f>
        <v>0.9059634633656144</v>
      </c>
      <c r="D742" s="198">
        <f>E702</f>
        <v>0.78394419643374258</v>
      </c>
      <c r="E742" s="203">
        <f>D742-C742</f>
        <v>-0.12201926693187182</v>
      </c>
      <c r="F742" s="202"/>
      <c r="G742" s="144"/>
    </row>
    <row r="743" spans="1:7" ht="12.95" customHeight="1" x14ac:dyDescent="0.2">
      <c r="A743" s="117">
        <v>6</v>
      </c>
      <c r="B743" s="155" t="s">
        <v>119</v>
      </c>
      <c r="C743" s="198">
        <f>E489</f>
        <v>0.97275443843120524</v>
      </c>
      <c r="D743" s="198">
        <f>E703</f>
        <v>1.2808555347091932</v>
      </c>
      <c r="E743" s="203">
        <f>D743-C743</f>
        <v>0.30810109627798798</v>
      </c>
      <c r="F743" s="202"/>
      <c r="G743" s="144"/>
    </row>
    <row r="744" spans="1:7" ht="12.95" customHeight="1" x14ac:dyDescent="0.2">
      <c r="A744" s="117">
        <v>7</v>
      </c>
      <c r="B744" s="155" t="s">
        <v>118</v>
      </c>
      <c r="C744" s="198">
        <f>E490</f>
        <v>0.9513521084742802</v>
      </c>
      <c r="D744" s="198">
        <f>E704</f>
        <v>0.86703878286658054</v>
      </c>
      <c r="E744" s="203">
        <f>D744-C744</f>
        <v>-8.4313325607699663E-2</v>
      </c>
      <c r="F744" s="202"/>
      <c r="G744" s="144"/>
    </row>
    <row r="745" spans="1:7" ht="12.95" customHeight="1" x14ac:dyDescent="0.2">
      <c r="A745" s="117">
        <v>8</v>
      </c>
      <c r="B745" s="155" t="s">
        <v>117</v>
      </c>
      <c r="C745" s="198">
        <f>E491</f>
        <v>1.373582871442097</v>
      </c>
      <c r="D745" s="198">
        <f>E705</f>
        <v>1.1993081800293595</v>
      </c>
      <c r="E745" s="203">
        <f>D745-C745</f>
        <v>-0.17427469141273755</v>
      </c>
      <c r="F745" s="202"/>
      <c r="G745" s="144"/>
    </row>
    <row r="746" spans="1:7" ht="12.95" customHeight="1" x14ac:dyDescent="0.2">
      <c r="A746" s="117">
        <v>9</v>
      </c>
      <c r="B746" s="155" t="s">
        <v>116</v>
      </c>
      <c r="C746" s="198">
        <f>E492</f>
        <v>0.85336916929554352</v>
      </c>
      <c r="D746" s="198">
        <f>E706</f>
        <v>1.044104327887647</v>
      </c>
      <c r="E746" s="203">
        <f>D746-C746</f>
        <v>0.19073515859210344</v>
      </c>
      <c r="F746" s="202"/>
      <c r="G746" s="144"/>
    </row>
    <row r="747" spans="1:7" ht="12.95" customHeight="1" x14ac:dyDescent="0.2">
      <c r="A747" s="117">
        <v>10</v>
      </c>
      <c r="B747" s="155" t="s">
        <v>115</v>
      </c>
      <c r="C747" s="198">
        <f>E493</f>
        <v>0.92441421255174716</v>
      </c>
      <c r="D747" s="198">
        <f>E707</f>
        <v>1.0800557972150917</v>
      </c>
      <c r="E747" s="203">
        <f>D747-C747</f>
        <v>0.15564158466334455</v>
      </c>
      <c r="F747" s="202"/>
      <c r="G747" s="144"/>
    </row>
    <row r="748" spans="1:7" ht="12.95" customHeight="1" x14ac:dyDescent="0.2">
      <c r="A748" s="117">
        <v>11</v>
      </c>
      <c r="B748" s="155" t="s">
        <v>114</v>
      </c>
      <c r="C748" s="198">
        <f>E494</f>
        <v>1.0570648183500251</v>
      </c>
      <c r="D748" s="198">
        <f>E708</f>
        <v>1.0841070495280847</v>
      </c>
      <c r="E748" s="203">
        <f>D748-C748</f>
        <v>2.7042231178059595E-2</v>
      </c>
      <c r="F748" s="202"/>
      <c r="G748" s="144"/>
    </row>
    <row r="749" spans="1:7" ht="12.95" customHeight="1" x14ac:dyDescent="0.2">
      <c r="A749" s="117">
        <v>12</v>
      </c>
      <c r="B749" s="155" t="s">
        <v>113</v>
      </c>
      <c r="C749" s="198">
        <f>E495</f>
        <v>0.92384040541409129</v>
      </c>
      <c r="D749" s="198">
        <f>E709</f>
        <v>0.96394191687987196</v>
      </c>
      <c r="E749" s="203">
        <f>D749-C749</f>
        <v>4.010151146578067E-2</v>
      </c>
      <c r="F749" s="202"/>
      <c r="G749" s="144"/>
    </row>
    <row r="750" spans="1:7" ht="12.95" customHeight="1" x14ac:dyDescent="0.2">
      <c r="A750" s="117">
        <v>13</v>
      </c>
      <c r="B750" s="155" t="s">
        <v>112</v>
      </c>
      <c r="C750" s="198">
        <f>E496</f>
        <v>0.97615633716321681</v>
      </c>
      <c r="D750" s="198">
        <f>E710</f>
        <v>0.94450657085980327</v>
      </c>
      <c r="E750" s="203">
        <f>D750-C750</f>
        <v>-3.164976630341354E-2</v>
      </c>
      <c r="F750" s="202"/>
      <c r="G750" s="144"/>
    </row>
    <row r="751" spans="1:7" ht="12.95" customHeight="1" x14ac:dyDescent="0.2">
      <c r="A751" s="117">
        <v>14</v>
      </c>
      <c r="B751" s="155" t="s">
        <v>111</v>
      </c>
      <c r="C751" s="198">
        <f>E497</f>
        <v>1.1526530083784654</v>
      </c>
      <c r="D751" s="198">
        <f>E711</f>
        <v>0.96045995450999355</v>
      </c>
      <c r="E751" s="203">
        <f>D751-C751</f>
        <v>-0.19219305386847185</v>
      </c>
      <c r="F751" s="202"/>
      <c r="G751" s="144"/>
    </row>
    <row r="752" spans="1:7" ht="12.95" customHeight="1" x14ac:dyDescent="0.2">
      <c r="A752" s="117">
        <v>15</v>
      </c>
      <c r="B752" s="155" t="s">
        <v>110</v>
      </c>
      <c r="C752" s="198">
        <f>E498</f>
        <v>0.95325933911756799</v>
      </c>
      <c r="D752" s="198">
        <f>E712</f>
        <v>0.97673167339911271</v>
      </c>
      <c r="E752" s="203">
        <f>D752-C752</f>
        <v>2.3472334281544716E-2</v>
      </c>
      <c r="F752" s="202"/>
      <c r="G752" s="144"/>
    </row>
    <row r="753" spans="1:7" ht="12.95" customHeight="1" x14ac:dyDescent="0.2">
      <c r="A753" s="117">
        <v>16</v>
      </c>
      <c r="B753" s="155" t="s">
        <v>109</v>
      </c>
      <c r="C753" s="198">
        <f>E499</f>
        <v>0.8597269350633534</v>
      </c>
      <c r="D753" s="198">
        <f>E713</f>
        <v>1.086469472323198</v>
      </c>
      <c r="E753" s="203">
        <f>D753-C753</f>
        <v>0.22674253725984461</v>
      </c>
      <c r="F753" s="202"/>
      <c r="G753" s="144"/>
    </row>
    <row r="754" spans="1:7" ht="12.95" customHeight="1" x14ac:dyDescent="0.2">
      <c r="A754" s="117">
        <v>17</v>
      </c>
      <c r="B754" s="155" t="s">
        <v>108</v>
      </c>
      <c r="C754" s="198">
        <f>E500</f>
        <v>1.1861849991293301</v>
      </c>
      <c r="D754" s="198">
        <f>E714</f>
        <v>0.9995002947480196</v>
      </c>
      <c r="E754" s="203">
        <f>D754-C754</f>
        <v>-0.18668470438131046</v>
      </c>
      <c r="F754" s="202"/>
      <c r="G754" s="144"/>
    </row>
    <row r="755" spans="1:7" ht="12.95" customHeight="1" x14ac:dyDescent="0.2">
      <c r="A755" s="117">
        <v>18</v>
      </c>
      <c r="B755" s="155" t="s">
        <v>107</v>
      </c>
      <c r="C755" s="198">
        <f>E501</f>
        <v>0.71104815305588587</v>
      </c>
      <c r="D755" s="198">
        <f>E715</f>
        <v>0.81134914145543746</v>
      </c>
      <c r="E755" s="203">
        <f>D755-C755</f>
        <v>0.10030098839955159</v>
      </c>
      <c r="F755" s="202"/>
      <c r="G755" s="144" t="s">
        <v>45</v>
      </c>
    </row>
    <row r="756" spans="1:7" ht="12.95" customHeight="1" x14ac:dyDescent="0.2">
      <c r="A756" s="117">
        <v>19</v>
      </c>
      <c r="B756" s="155" t="s">
        <v>106</v>
      </c>
      <c r="C756" s="198">
        <f>E502</f>
        <v>0.94399701657816326</v>
      </c>
      <c r="D756" s="198">
        <f>E716</f>
        <v>0.87305035272493703</v>
      </c>
      <c r="E756" s="203">
        <f>D756-C756</f>
        <v>-7.0946663853226233E-2</v>
      </c>
      <c r="F756" s="202"/>
      <c r="G756" s="144"/>
    </row>
    <row r="757" spans="1:7" ht="12.95" customHeight="1" x14ac:dyDescent="0.2">
      <c r="A757" s="117">
        <v>20</v>
      </c>
      <c r="B757" s="155" t="s">
        <v>105</v>
      </c>
      <c r="C757" s="198">
        <f>E503</f>
        <v>0.92506502412829961</v>
      </c>
      <c r="D757" s="198">
        <f>E717</f>
        <v>0.94013287419718783</v>
      </c>
      <c r="E757" s="203">
        <f>D757-C757</f>
        <v>1.5067850068888222E-2</v>
      </c>
      <c r="F757" s="202"/>
      <c r="G757" s="144"/>
    </row>
    <row r="758" spans="1:7" ht="12.95" customHeight="1" x14ac:dyDescent="0.2">
      <c r="A758" s="117">
        <v>21</v>
      </c>
      <c r="B758" s="155" t="s">
        <v>104</v>
      </c>
      <c r="C758" s="198">
        <f>E504</f>
        <v>0.97458168700799885</v>
      </c>
      <c r="D758" s="198">
        <f>E718</f>
        <v>0.92096310417829652</v>
      </c>
      <c r="E758" s="203">
        <f>D758-C758</f>
        <v>-5.3618582829702333E-2</v>
      </c>
      <c r="F758" s="202"/>
      <c r="G758" s="144"/>
    </row>
    <row r="759" spans="1:7" ht="12.95" customHeight="1" x14ac:dyDescent="0.2">
      <c r="A759" s="117">
        <v>22</v>
      </c>
      <c r="B759" s="155" t="s">
        <v>103</v>
      </c>
      <c r="C759" s="198">
        <f>E505</f>
        <v>0.87344973684058769</v>
      </c>
      <c r="D759" s="198">
        <f>E719</f>
        <v>0.90236372049976865</v>
      </c>
      <c r="E759" s="203">
        <f>D759-C759</f>
        <v>2.8913983659180964E-2</v>
      </c>
      <c r="F759" s="202"/>
      <c r="G759" s="144"/>
    </row>
    <row r="760" spans="1:7" ht="12.95" customHeight="1" x14ac:dyDescent="0.2">
      <c r="A760" s="117">
        <v>23</v>
      </c>
      <c r="B760" s="155" t="s">
        <v>102</v>
      </c>
      <c r="C760" s="198">
        <f>E506</f>
        <v>0.95939209929887637</v>
      </c>
      <c r="D760" s="198">
        <f>E720</f>
        <v>1.1520096967598104</v>
      </c>
      <c r="E760" s="203">
        <f>D760-C760</f>
        <v>0.19261759746093399</v>
      </c>
      <c r="F760" s="202"/>
      <c r="G760" s="144"/>
    </row>
    <row r="761" spans="1:7" ht="12.95" customHeight="1" x14ac:dyDescent="0.2">
      <c r="A761" s="117">
        <v>24</v>
      </c>
      <c r="B761" s="155" t="s">
        <v>101</v>
      </c>
      <c r="C761" s="198">
        <f>E507</f>
        <v>0.96783692973523672</v>
      </c>
      <c r="D761" s="198">
        <f>E721</f>
        <v>0.94089319875981259</v>
      </c>
      <c r="E761" s="203">
        <f>D761-C761</f>
        <v>-2.6943730975424129E-2</v>
      </c>
      <c r="F761" s="202"/>
      <c r="G761" s="144"/>
    </row>
    <row r="762" spans="1:7" ht="12.95" customHeight="1" x14ac:dyDescent="0.2">
      <c r="A762" s="117">
        <v>25</v>
      </c>
      <c r="B762" s="155" t="s">
        <v>100</v>
      </c>
      <c r="C762" s="198">
        <f>E508</f>
        <v>0.95450513826201522</v>
      </c>
      <c r="D762" s="198">
        <f>E722</f>
        <v>1.0481328188939554</v>
      </c>
      <c r="E762" s="203">
        <f>D762-C762</f>
        <v>9.3627680631940158E-2</v>
      </c>
      <c r="F762" s="202"/>
      <c r="G762" s="144"/>
    </row>
    <row r="763" spans="1:7" ht="12.95" customHeight="1" x14ac:dyDescent="0.2">
      <c r="A763" s="117">
        <v>26</v>
      </c>
      <c r="B763" s="155" t="s">
        <v>99</v>
      </c>
      <c r="C763" s="198">
        <f>E509</f>
        <v>0.98538248458317645</v>
      </c>
      <c r="D763" s="198">
        <f>E723</f>
        <v>0.98654222489838916</v>
      </c>
      <c r="E763" s="203">
        <f>D763-C763</f>
        <v>1.1597403152127095E-3</v>
      </c>
      <c r="F763" s="202"/>
      <c r="G763" s="144"/>
    </row>
    <row r="764" spans="1:7" ht="12.95" customHeight="1" x14ac:dyDescent="0.2">
      <c r="A764" s="117">
        <v>27</v>
      </c>
      <c r="B764" s="155" t="s">
        <v>98</v>
      </c>
      <c r="C764" s="198">
        <f>E510</f>
        <v>0.82781896591041537</v>
      </c>
      <c r="D764" s="198">
        <f>E724</f>
        <v>1.0214944015522049</v>
      </c>
      <c r="E764" s="203">
        <f>D764-C764</f>
        <v>0.19367543564178957</v>
      </c>
      <c r="F764" s="202"/>
      <c r="G764" s="144"/>
    </row>
    <row r="765" spans="1:7" ht="12.95" customHeight="1" x14ac:dyDescent="0.2">
      <c r="A765" s="117">
        <v>28</v>
      </c>
      <c r="B765" s="155" t="s">
        <v>97</v>
      </c>
      <c r="C765" s="198">
        <f>E511</f>
        <v>0.9503765360293922</v>
      </c>
      <c r="D765" s="198">
        <f>E725</f>
        <v>0.91893293114012342</v>
      </c>
      <c r="E765" s="203">
        <f>D765-C765</f>
        <v>-3.1443604889268784E-2</v>
      </c>
      <c r="F765" s="202"/>
      <c r="G765" s="144"/>
    </row>
    <row r="766" spans="1:7" ht="12.95" customHeight="1" x14ac:dyDescent="0.2">
      <c r="A766" s="117">
        <v>29</v>
      </c>
      <c r="B766" s="155" t="s">
        <v>96</v>
      </c>
      <c r="C766" s="198">
        <f>E512</f>
        <v>1.0251957887858203</v>
      </c>
      <c r="D766" s="198">
        <f>E726</f>
        <v>1.0306510410842484</v>
      </c>
      <c r="E766" s="203">
        <f>D766-C766</f>
        <v>5.4552522984281371E-3</v>
      </c>
      <c r="F766" s="202"/>
      <c r="G766" s="144"/>
    </row>
    <row r="767" spans="1:7" ht="12.95" customHeight="1" x14ac:dyDescent="0.2">
      <c r="A767" s="117">
        <v>30</v>
      </c>
      <c r="B767" s="155" t="s">
        <v>95</v>
      </c>
      <c r="C767" s="198">
        <f>E513</f>
        <v>0.8445439885689402</v>
      </c>
      <c r="D767" s="198">
        <f>E727</f>
        <v>0.90845672264732202</v>
      </c>
      <c r="E767" s="203">
        <f>D767-C767</f>
        <v>6.3912734078381828E-2</v>
      </c>
      <c r="F767" s="202"/>
      <c r="G767" s="144" t="s">
        <v>45</v>
      </c>
    </row>
    <row r="768" spans="1:7" ht="12.95" customHeight="1" x14ac:dyDescent="0.2">
      <c r="A768" s="117">
        <v>31</v>
      </c>
      <c r="B768" s="155" t="s">
        <v>94</v>
      </c>
      <c r="C768" s="198">
        <f>E514</f>
        <v>1.0141949162892721</v>
      </c>
      <c r="D768" s="198">
        <f>E728</f>
        <v>0.90135449445888627</v>
      </c>
      <c r="E768" s="203">
        <f>D768-C768</f>
        <v>-0.11284042183038578</v>
      </c>
      <c r="F768" s="202"/>
      <c r="G768" s="144" t="s">
        <v>45</v>
      </c>
    </row>
    <row r="769" spans="1:8" ht="12.95" customHeight="1" x14ac:dyDescent="0.2">
      <c r="A769" s="117">
        <v>32</v>
      </c>
      <c r="B769" s="155" t="s">
        <v>93</v>
      </c>
      <c r="C769" s="198">
        <f>E515</f>
        <v>0.94428004596307524</v>
      </c>
      <c r="D769" s="198">
        <f>E729</f>
        <v>0.97646490663232444</v>
      </c>
      <c r="E769" s="203">
        <f>D769-C769</f>
        <v>3.2184860669249193E-2</v>
      </c>
      <c r="F769" s="202"/>
      <c r="G769" s="144"/>
      <c r="H769" s="1" t="s">
        <v>45</v>
      </c>
    </row>
    <row r="770" spans="1:8" ht="12.95" customHeight="1" x14ac:dyDescent="0.2">
      <c r="A770" s="117">
        <v>33</v>
      </c>
      <c r="B770" s="155" t="s">
        <v>92</v>
      </c>
      <c r="C770" s="198">
        <f>E516</f>
        <v>1.1968567146801021</v>
      </c>
      <c r="D770" s="198">
        <f>E730</f>
        <v>1.049900929020924</v>
      </c>
      <c r="E770" s="203">
        <f>D770-C770</f>
        <v>-0.14695578565917811</v>
      </c>
      <c r="F770" s="202"/>
      <c r="G770" s="144"/>
    </row>
    <row r="771" spans="1:8" ht="12.95" customHeight="1" x14ac:dyDescent="0.2">
      <c r="A771" s="152"/>
      <c r="B771" s="151" t="s">
        <v>91</v>
      </c>
      <c r="C771" s="185">
        <f>E517</f>
        <v>0.98031315480276027</v>
      </c>
      <c r="D771" s="185">
        <f>E731</f>
        <v>0.98042094799447455</v>
      </c>
      <c r="E771" s="201">
        <v>0</v>
      </c>
      <c r="F771" s="180"/>
      <c r="G771" s="144"/>
    </row>
    <row r="772" spans="1:8" ht="14.25" customHeight="1" x14ac:dyDescent="0.2">
      <c r="A772" s="175"/>
      <c r="B772" s="174"/>
      <c r="C772" s="173"/>
      <c r="D772" s="173"/>
      <c r="E772" s="172"/>
      <c r="F772" s="171"/>
      <c r="G772" s="170" t="s">
        <v>45</v>
      </c>
    </row>
    <row r="773" spans="1:8" x14ac:dyDescent="0.2">
      <c r="A773" s="143" t="s">
        <v>159</v>
      </c>
      <c r="B773" s="193"/>
      <c r="C773" s="193"/>
      <c r="D773" s="193"/>
      <c r="E773" s="193"/>
      <c r="F773" s="193"/>
      <c r="G773" s="193"/>
      <c r="H773" s="193"/>
    </row>
    <row r="774" spans="1:8" ht="11.25" customHeight="1" x14ac:dyDescent="0.2">
      <c r="B774" s="193"/>
      <c r="C774" s="193"/>
      <c r="D774" s="193"/>
      <c r="E774" s="193"/>
      <c r="F774" s="193"/>
      <c r="G774" s="193"/>
      <c r="H774" s="193"/>
    </row>
    <row r="775" spans="1:8" ht="14.25" customHeight="1" x14ac:dyDescent="0.2">
      <c r="B775" s="193"/>
      <c r="C775" s="193"/>
      <c r="D775" s="193"/>
      <c r="F775" s="194" t="s">
        <v>158</v>
      </c>
      <c r="G775" s="193"/>
      <c r="H775" s="193"/>
    </row>
    <row r="776" spans="1:8" ht="59.25" customHeight="1" x14ac:dyDescent="0.2">
      <c r="A776" s="95" t="s">
        <v>153</v>
      </c>
      <c r="B776" s="95" t="s">
        <v>152</v>
      </c>
      <c r="C776" s="192" t="s">
        <v>151</v>
      </c>
      <c r="D776" s="192" t="s">
        <v>157</v>
      </c>
      <c r="E776" s="192" t="s">
        <v>156</v>
      </c>
      <c r="F776" s="95" t="s">
        <v>148</v>
      </c>
    </row>
    <row r="777" spans="1:8" ht="15" customHeight="1" x14ac:dyDescent="0.2">
      <c r="A777" s="190">
        <v>1</v>
      </c>
      <c r="B777" s="190">
        <v>2</v>
      </c>
      <c r="C777" s="191">
        <v>3</v>
      </c>
      <c r="D777" s="191">
        <v>4</v>
      </c>
      <c r="E777" s="191">
        <v>5</v>
      </c>
      <c r="F777" s="190">
        <v>6</v>
      </c>
    </row>
    <row r="778" spans="1:8" ht="12.95" customHeight="1" x14ac:dyDescent="0.2">
      <c r="A778" s="117">
        <v>1</v>
      </c>
      <c r="B778" s="155" t="s">
        <v>124</v>
      </c>
      <c r="C778" s="189">
        <v>38579280</v>
      </c>
      <c r="D778" s="200">
        <v>4583.7284</v>
      </c>
      <c r="E778" s="199">
        <f>D484</f>
        <v>4583.7250000000004</v>
      </c>
      <c r="F778" s="198">
        <f>E778/D778</f>
        <v>0.99999925824575475</v>
      </c>
      <c r="G778" s="144"/>
    </row>
    <row r="779" spans="1:8" ht="12.95" customHeight="1" x14ac:dyDescent="0.2">
      <c r="A779" s="117">
        <v>2</v>
      </c>
      <c r="B779" s="155" t="s">
        <v>123</v>
      </c>
      <c r="C779" s="189">
        <v>51799336</v>
      </c>
      <c r="D779" s="200">
        <v>6137.0612000000001</v>
      </c>
      <c r="E779" s="199">
        <f>D485</f>
        <v>6137.0529999999999</v>
      </c>
      <c r="F779" s="198">
        <f>E779/D779</f>
        <v>0.99999866385559255</v>
      </c>
      <c r="G779" s="144"/>
    </row>
    <row r="780" spans="1:8" ht="12.95" customHeight="1" x14ac:dyDescent="0.2">
      <c r="A780" s="117">
        <v>3</v>
      </c>
      <c r="B780" s="155" t="s">
        <v>122</v>
      </c>
      <c r="C780" s="189">
        <v>49731000</v>
      </c>
      <c r="D780" s="200">
        <v>5528.0031999999992</v>
      </c>
      <c r="E780" s="199">
        <f>D486</f>
        <v>5528.0199999999995</v>
      </c>
      <c r="F780" s="198">
        <f>E780/D780</f>
        <v>1.0000030390720469</v>
      </c>
      <c r="G780" s="144"/>
    </row>
    <row r="781" spans="1:8" ht="12.95" customHeight="1" x14ac:dyDescent="0.2">
      <c r="A781" s="117">
        <v>4</v>
      </c>
      <c r="B781" s="155" t="s">
        <v>121</v>
      </c>
      <c r="C781" s="189">
        <v>19327456</v>
      </c>
      <c r="D781" s="200">
        <v>2244.2984000000001</v>
      </c>
      <c r="E781" s="199">
        <f>D487</f>
        <v>2904.299</v>
      </c>
      <c r="F781" s="198">
        <f>E781/D781</f>
        <v>1.2940788087715964</v>
      </c>
      <c r="G781" s="144"/>
    </row>
    <row r="782" spans="1:8" ht="12.95" customHeight="1" x14ac:dyDescent="0.2">
      <c r="A782" s="117">
        <v>5</v>
      </c>
      <c r="B782" s="155" t="s">
        <v>120</v>
      </c>
      <c r="C782" s="189">
        <v>70159584</v>
      </c>
      <c r="D782" s="200">
        <v>8202.2556000000004</v>
      </c>
      <c r="E782" s="199">
        <f>D488</f>
        <v>8202.2289999999994</v>
      </c>
      <c r="F782" s="198">
        <f>E782/D782</f>
        <v>0.99999675698962598</v>
      </c>
      <c r="G782" s="144"/>
    </row>
    <row r="783" spans="1:8" ht="12.95" customHeight="1" x14ac:dyDescent="0.2">
      <c r="A783" s="117">
        <v>6</v>
      </c>
      <c r="B783" s="155" t="s">
        <v>119</v>
      </c>
      <c r="C783" s="189">
        <v>35042440</v>
      </c>
      <c r="D783" s="200">
        <v>4137.1400000000003</v>
      </c>
      <c r="E783" s="199">
        <f>D489</f>
        <v>4137.1469999999999</v>
      </c>
      <c r="F783" s="198">
        <f>E783/D783</f>
        <v>1.0000016919901187</v>
      </c>
      <c r="G783" s="144"/>
    </row>
    <row r="784" spans="1:8" ht="12.95" customHeight="1" x14ac:dyDescent="0.2">
      <c r="A784" s="117">
        <v>7</v>
      </c>
      <c r="B784" s="155" t="s">
        <v>118</v>
      </c>
      <c r="C784" s="189">
        <v>44497600</v>
      </c>
      <c r="D784" s="200">
        <v>5229.9063999999998</v>
      </c>
      <c r="E784" s="199">
        <f>D490</f>
        <v>5229.9059999999999</v>
      </c>
      <c r="F784" s="198">
        <f>E784/D784</f>
        <v>0.99999992351679567</v>
      </c>
      <c r="G784" s="144"/>
    </row>
    <row r="785" spans="1:7" ht="12.95" customHeight="1" x14ac:dyDescent="0.2">
      <c r="A785" s="117">
        <v>8</v>
      </c>
      <c r="B785" s="155" t="s">
        <v>117</v>
      </c>
      <c r="C785" s="189">
        <v>31999296</v>
      </c>
      <c r="D785" s="200">
        <v>3722.7416000000003</v>
      </c>
      <c r="E785" s="199">
        <f>D491</f>
        <v>3722.7310000000002</v>
      </c>
      <c r="F785" s="198">
        <f>E785/D785</f>
        <v>0.999997152636111</v>
      </c>
      <c r="G785" s="144"/>
    </row>
    <row r="786" spans="1:7" ht="12.95" customHeight="1" x14ac:dyDescent="0.2">
      <c r="A786" s="117">
        <v>9</v>
      </c>
      <c r="B786" s="155" t="s">
        <v>116</v>
      </c>
      <c r="C786" s="189">
        <v>18578560</v>
      </c>
      <c r="D786" s="200">
        <v>2207.654</v>
      </c>
      <c r="E786" s="199">
        <f>D492</f>
        <v>2207.643</v>
      </c>
      <c r="F786" s="198">
        <f>E786/D786</f>
        <v>0.99999501733514407</v>
      </c>
      <c r="G786" s="144"/>
    </row>
    <row r="787" spans="1:7" ht="12.95" customHeight="1" x14ac:dyDescent="0.2">
      <c r="A787" s="117">
        <v>10</v>
      </c>
      <c r="B787" s="155" t="s">
        <v>115</v>
      </c>
      <c r="C787" s="189">
        <v>26978352</v>
      </c>
      <c r="D787" s="200">
        <v>3171.7532000000001</v>
      </c>
      <c r="E787" s="199">
        <f>D493</f>
        <v>3171.7650000000003</v>
      </c>
      <c r="F787" s="198">
        <f>E787/D787</f>
        <v>1.0000037203399055</v>
      </c>
      <c r="G787" s="144"/>
    </row>
    <row r="788" spans="1:7" ht="12.95" customHeight="1" x14ac:dyDescent="0.2">
      <c r="A788" s="117">
        <v>11</v>
      </c>
      <c r="B788" s="155" t="s">
        <v>114</v>
      </c>
      <c r="C788" s="189">
        <v>28721832</v>
      </c>
      <c r="D788" s="200">
        <v>3419.2392</v>
      </c>
      <c r="E788" s="199">
        <f>D494</f>
        <v>3419.2400000000002</v>
      </c>
      <c r="F788" s="198">
        <f>E788/D788</f>
        <v>1.0000002339701768</v>
      </c>
      <c r="G788" s="144"/>
    </row>
    <row r="789" spans="1:7" ht="12.95" customHeight="1" x14ac:dyDescent="0.2">
      <c r="A789" s="117">
        <v>12</v>
      </c>
      <c r="B789" s="155" t="s">
        <v>113</v>
      </c>
      <c r="C789" s="189">
        <v>22926704</v>
      </c>
      <c r="D789" s="200">
        <v>2730.8951999999999</v>
      </c>
      <c r="E789" s="199">
        <f>D495</f>
        <v>2730.8629999999998</v>
      </c>
      <c r="F789" s="198">
        <f>E789/D789</f>
        <v>0.99998820899461827</v>
      </c>
      <c r="G789" s="144"/>
    </row>
    <row r="790" spans="1:7" ht="12.95" customHeight="1" x14ac:dyDescent="0.2">
      <c r="A790" s="117">
        <v>13</v>
      </c>
      <c r="B790" s="155" t="s">
        <v>112</v>
      </c>
      <c r="C790" s="189">
        <v>24675752</v>
      </c>
      <c r="D790" s="200">
        <v>2886.5672</v>
      </c>
      <c r="E790" s="199">
        <f>D496</f>
        <v>2886.5879999999997</v>
      </c>
      <c r="F790" s="198">
        <f>E790/D790</f>
        <v>1.000007205791017</v>
      </c>
      <c r="G790" s="144"/>
    </row>
    <row r="791" spans="1:7" ht="12.95" customHeight="1" x14ac:dyDescent="0.2">
      <c r="A791" s="117">
        <v>14</v>
      </c>
      <c r="B791" s="155" t="s">
        <v>111</v>
      </c>
      <c r="C791" s="189">
        <v>35899680</v>
      </c>
      <c r="D791" s="200">
        <v>4237.6656000000003</v>
      </c>
      <c r="E791" s="199">
        <f>D497</f>
        <v>4237.67</v>
      </c>
      <c r="F791" s="198">
        <f>E791/D791</f>
        <v>1.0000010383075058</v>
      </c>
      <c r="G791" s="144"/>
    </row>
    <row r="792" spans="1:7" ht="12.95" customHeight="1" x14ac:dyDescent="0.2">
      <c r="A792" s="117">
        <v>15</v>
      </c>
      <c r="B792" s="155" t="s">
        <v>110</v>
      </c>
      <c r="C792" s="189">
        <v>23997616</v>
      </c>
      <c r="D792" s="200">
        <v>2860.4323999999997</v>
      </c>
      <c r="E792" s="199">
        <f>D498</f>
        <v>2860.4309999999996</v>
      </c>
      <c r="F792" s="198">
        <f>E792/D792</f>
        <v>0.99999951056350778</v>
      </c>
      <c r="G792" s="144"/>
    </row>
    <row r="793" spans="1:7" ht="12.95" customHeight="1" x14ac:dyDescent="0.2">
      <c r="A793" s="117">
        <v>16</v>
      </c>
      <c r="B793" s="155" t="s">
        <v>109</v>
      </c>
      <c r="C793" s="189">
        <v>21052376</v>
      </c>
      <c r="D793" s="200">
        <v>2484.9983999999999</v>
      </c>
      <c r="E793" s="199">
        <f>D499</f>
        <v>2484.9960000000001</v>
      </c>
      <c r="F793" s="198">
        <f>E793/D793</f>
        <v>0.99999903420460956</v>
      </c>
      <c r="G793" s="144"/>
    </row>
    <row r="794" spans="1:7" ht="12.95" customHeight="1" x14ac:dyDescent="0.2">
      <c r="A794" s="117">
        <v>17</v>
      </c>
      <c r="B794" s="155" t="s">
        <v>108</v>
      </c>
      <c r="C794" s="189">
        <v>53064200</v>
      </c>
      <c r="D794" s="200">
        <v>6205.6288000000004</v>
      </c>
      <c r="E794" s="199">
        <f>D500</f>
        <v>6205.6490000000003</v>
      </c>
      <c r="F794" s="198">
        <f>E794/D794</f>
        <v>1.000003255109297</v>
      </c>
      <c r="G794" s="144"/>
    </row>
    <row r="795" spans="1:7" ht="12.95" customHeight="1" x14ac:dyDescent="0.2">
      <c r="A795" s="117">
        <v>18</v>
      </c>
      <c r="B795" s="155" t="s">
        <v>107</v>
      </c>
      <c r="C795" s="189">
        <v>15885968</v>
      </c>
      <c r="D795" s="200">
        <v>1803.5563999999999</v>
      </c>
      <c r="E795" s="199">
        <f>D501</f>
        <v>1803.5259999999998</v>
      </c>
      <c r="F795" s="198">
        <f>E795/D795</f>
        <v>0.99998314441400327</v>
      </c>
      <c r="G795" s="144"/>
    </row>
    <row r="796" spans="1:7" ht="12.95" customHeight="1" x14ac:dyDescent="0.2">
      <c r="A796" s="117">
        <v>19</v>
      </c>
      <c r="B796" s="155" t="s">
        <v>106</v>
      </c>
      <c r="C796" s="189">
        <v>34659872</v>
      </c>
      <c r="D796" s="200">
        <v>4052.6108000000004</v>
      </c>
      <c r="E796" s="199">
        <f>D502</f>
        <v>4052.6329999999998</v>
      </c>
      <c r="F796" s="198">
        <f>E796/D796</f>
        <v>1.0000054779501648</v>
      </c>
      <c r="G796" s="144"/>
    </row>
    <row r="797" spans="1:7" ht="12.95" customHeight="1" x14ac:dyDescent="0.2">
      <c r="A797" s="117">
        <v>20</v>
      </c>
      <c r="B797" s="155" t="s">
        <v>105</v>
      </c>
      <c r="C797" s="189">
        <v>26557695</v>
      </c>
      <c r="D797" s="200">
        <v>3090.3212000000003</v>
      </c>
      <c r="E797" s="199">
        <f>D503</f>
        <v>3090.3490000000002</v>
      </c>
      <c r="F797" s="198">
        <f>E797/D797</f>
        <v>1.0000089958286535</v>
      </c>
      <c r="G797" s="144"/>
    </row>
    <row r="798" spans="1:7" ht="12.95" customHeight="1" x14ac:dyDescent="0.2">
      <c r="A798" s="117">
        <v>21</v>
      </c>
      <c r="B798" s="155" t="s">
        <v>104</v>
      </c>
      <c r="C798" s="189">
        <v>17629216</v>
      </c>
      <c r="D798" s="200">
        <v>2119.7608</v>
      </c>
      <c r="E798" s="199">
        <f>D504</f>
        <v>2119.7600000000002</v>
      </c>
      <c r="F798" s="198">
        <f>E798/D798</f>
        <v>0.99999962259892727</v>
      </c>
      <c r="G798" s="144"/>
    </row>
    <row r="799" spans="1:7" ht="12.95" customHeight="1" x14ac:dyDescent="0.2">
      <c r="A799" s="117">
        <v>22</v>
      </c>
      <c r="B799" s="155" t="s">
        <v>103</v>
      </c>
      <c r="C799" s="189">
        <v>51016104</v>
      </c>
      <c r="D799" s="200">
        <v>5907.8220000000001</v>
      </c>
      <c r="E799" s="199">
        <f>D505</f>
        <v>5907.8139999999994</v>
      </c>
      <c r="F799" s="198">
        <f>E799/D799</f>
        <v>0.99999864586306075</v>
      </c>
      <c r="G799" s="144"/>
    </row>
    <row r="800" spans="1:7" ht="12.95" customHeight="1" x14ac:dyDescent="0.2">
      <c r="A800" s="117">
        <v>23</v>
      </c>
      <c r="B800" s="155" t="s">
        <v>102</v>
      </c>
      <c r="C800" s="189">
        <v>22186856</v>
      </c>
      <c r="D800" s="200">
        <v>2580.0720000000001</v>
      </c>
      <c r="E800" s="199">
        <f>D506</f>
        <v>2580.0499999999997</v>
      </c>
      <c r="F800" s="198">
        <f>E800/D800</f>
        <v>0.99999147310617675</v>
      </c>
      <c r="G800" s="144"/>
    </row>
    <row r="801" spans="1:8" ht="12.95" customHeight="1" x14ac:dyDescent="0.2">
      <c r="A801" s="117">
        <v>24</v>
      </c>
      <c r="B801" s="155" t="s">
        <v>101</v>
      </c>
      <c r="C801" s="189">
        <v>17016968</v>
      </c>
      <c r="D801" s="200">
        <v>2074.8224</v>
      </c>
      <c r="E801" s="199">
        <f>D507</f>
        <v>2074.8130000000001</v>
      </c>
      <c r="F801" s="198">
        <f>E801/D801</f>
        <v>0.99999546949175022</v>
      </c>
      <c r="G801" s="144"/>
    </row>
    <row r="802" spans="1:8" ht="12.95" customHeight="1" x14ac:dyDescent="0.2">
      <c r="A802" s="117">
        <v>25</v>
      </c>
      <c r="B802" s="155" t="s">
        <v>100</v>
      </c>
      <c r="C802" s="189">
        <v>44779712</v>
      </c>
      <c r="D802" s="200">
        <v>5433.4863999999998</v>
      </c>
      <c r="E802" s="199">
        <f>D508</f>
        <v>5433.51</v>
      </c>
      <c r="F802" s="198">
        <f>E802/D802</f>
        <v>1.00000434343592</v>
      </c>
      <c r="G802" s="144"/>
    </row>
    <row r="803" spans="1:8" ht="12.95" customHeight="1" x14ac:dyDescent="0.2">
      <c r="A803" s="117">
        <v>26</v>
      </c>
      <c r="B803" s="155" t="s">
        <v>99</v>
      </c>
      <c r="C803" s="189">
        <v>32827072</v>
      </c>
      <c r="D803" s="200">
        <v>3972.0835999999999</v>
      </c>
      <c r="E803" s="199">
        <f>D509</f>
        <v>3972.0630000000001</v>
      </c>
      <c r="F803" s="198">
        <f>E803/D803</f>
        <v>0.99999481380502675</v>
      </c>
      <c r="G803" s="144"/>
    </row>
    <row r="804" spans="1:8" ht="12.95" customHeight="1" x14ac:dyDescent="0.2">
      <c r="A804" s="117">
        <v>27</v>
      </c>
      <c r="B804" s="155" t="s">
        <v>98</v>
      </c>
      <c r="C804" s="189">
        <v>20646376</v>
      </c>
      <c r="D804" s="200">
        <v>2450.3491999999997</v>
      </c>
      <c r="E804" s="199">
        <f>D510</f>
        <v>2450.34</v>
      </c>
      <c r="F804" s="198">
        <f>E804/D804</f>
        <v>0.99999624543310006</v>
      </c>
      <c r="G804" s="144"/>
    </row>
    <row r="805" spans="1:8" ht="12.95" customHeight="1" x14ac:dyDescent="0.2">
      <c r="A805" s="117">
        <v>28</v>
      </c>
      <c r="B805" s="155" t="s">
        <v>97</v>
      </c>
      <c r="C805" s="189">
        <v>23773968</v>
      </c>
      <c r="D805" s="200">
        <v>2835.8636000000001</v>
      </c>
      <c r="E805" s="199">
        <f>D511</f>
        <v>2835.8389999999999</v>
      </c>
      <c r="F805" s="198">
        <f>E805/D805</f>
        <v>0.99999132539378821</v>
      </c>
      <c r="G805" s="144"/>
    </row>
    <row r="806" spans="1:8" ht="12.95" customHeight="1" x14ac:dyDescent="0.2">
      <c r="A806" s="117">
        <v>29</v>
      </c>
      <c r="B806" s="155" t="s">
        <v>96</v>
      </c>
      <c r="C806" s="189">
        <v>19082696</v>
      </c>
      <c r="D806" s="200">
        <v>2234.0439999999999</v>
      </c>
      <c r="E806" s="199">
        <f>D512</f>
        <v>2234.0389999999998</v>
      </c>
      <c r="F806" s="198">
        <f>E806/D806</f>
        <v>0.99999776190621126</v>
      </c>
      <c r="G806" s="144"/>
    </row>
    <row r="807" spans="1:8" ht="12.95" customHeight="1" x14ac:dyDescent="0.2">
      <c r="A807" s="117">
        <v>30</v>
      </c>
      <c r="B807" s="155" t="s">
        <v>95</v>
      </c>
      <c r="C807" s="189">
        <v>28000080</v>
      </c>
      <c r="D807" s="200">
        <v>3324.096</v>
      </c>
      <c r="E807" s="199">
        <f>D513</f>
        <v>3324.0770000000002</v>
      </c>
      <c r="F807" s="198">
        <f>E807/D807</f>
        <v>0.99999428416026503</v>
      </c>
      <c r="G807" s="144"/>
    </row>
    <row r="808" spans="1:8" ht="12.95" customHeight="1" x14ac:dyDescent="0.2">
      <c r="A808" s="117">
        <v>31</v>
      </c>
      <c r="B808" s="155" t="s">
        <v>94</v>
      </c>
      <c r="C808" s="189">
        <v>17602768</v>
      </c>
      <c r="D808" s="200">
        <v>2075.9939999999997</v>
      </c>
      <c r="E808" s="199">
        <f>D514</f>
        <v>2075.9859999999999</v>
      </c>
      <c r="F808" s="198">
        <f>E808/D808</f>
        <v>0.99999614642431534</v>
      </c>
      <c r="G808" s="144"/>
    </row>
    <row r="809" spans="1:8" ht="12.95" customHeight="1" x14ac:dyDescent="0.2">
      <c r="A809" s="117">
        <v>32</v>
      </c>
      <c r="B809" s="155" t="s">
        <v>93</v>
      </c>
      <c r="C809" s="189">
        <v>18513832</v>
      </c>
      <c r="D809" s="200">
        <v>2205.6356000000001</v>
      </c>
      <c r="E809" s="199">
        <f>D515</f>
        <v>2205.6379999999999</v>
      </c>
      <c r="F809" s="198">
        <f>E809/D809</f>
        <v>1.0000010881217187</v>
      </c>
      <c r="G809" s="144" t="s">
        <v>45</v>
      </c>
      <c r="H809" s="1" t="s">
        <v>45</v>
      </c>
    </row>
    <row r="810" spans="1:8" ht="12.95" customHeight="1" x14ac:dyDescent="0.2">
      <c r="A810" s="117">
        <v>33</v>
      </c>
      <c r="B810" s="155" t="s">
        <v>92</v>
      </c>
      <c r="C810" s="189">
        <v>69134394</v>
      </c>
      <c r="D810" s="200">
        <v>7590.2975999999999</v>
      </c>
      <c r="E810" s="199">
        <f>D516</f>
        <v>7590.2689999999993</v>
      </c>
      <c r="F810" s="198">
        <f>E810/D810</f>
        <v>0.99999623203179799</v>
      </c>
      <c r="G810" s="144"/>
    </row>
    <row r="811" spans="1:8" ht="12.95" customHeight="1" x14ac:dyDescent="0.2">
      <c r="A811" s="152"/>
      <c r="B811" s="151" t="s">
        <v>91</v>
      </c>
      <c r="C811" s="186">
        <f>SUM(C778:C810)</f>
        <v>1056344641</v>
      </c>
      <c r="D811" s="197">
        <f>SUM(D778:D810)</f>
        <v>123740.78439999999</v>
      </c>
      <c r="E811" s="196">
        <f>SUM(E778:E810)</f>
        <v>124400.66099999999</v>
      </c>
      <c r="F811" s="185">
        <f>E811/D811</f>
        <v>1.0053327332875708</v>
      </c>
      <c r="G811" s="144"/>
    </row>
    <row r="812" spans="1:8" ht="6.75" customHeight="1" x14ac:dyDescent="0.2">
      <c r="A812" s="195"/>
      <c r="B812" s="174"/>
      <c r="C812" s="173"/>
      <c r="D812" s="173"/>
      <c r="E812" s="172"/>
      <c r="F812" s="171"/>
      <c r="G812" s="170"/>
    </row>
    <row r="813" spans="1:8" x14ac:dyDescent="0.2">
      <c r="A813" s="143" t="s">
        <v>155</v>
      </c>
      <c r="B813" s="193"/>
      <c r="C813" s="193"/>
      <c r="D813" s="193"/>
      <c r="E813" s="193"/>
      <c r="F813" s="193"/>
      <c r="G813" s="193"/>
      <c r="H813" s="193"/>
    </row>
    <row r="814" spans="1:8" ht="11.25" customHeight="1" x14ac:dyDescent="0.2">
      <c r="B814" s="193"/>
      <c r="C814" s="193"/>
      <c r="D814" s="193"/>
      <c r="E814" s="193"/>
      <c r="F814" s="193"/>
      <c r="G814" s="193"/>
      <c r="H814" s="193"/>
    </row>
    <row r="815" spans="1:8" ht="14.25" customHeight="1" x14ac:dyDescent="0.2">
      <c r="B815" s="193"/>
      <c r="C815" s="193"/>
      <c r="D815" s="193"/>
      <c r="F815" s="194" t="s">
        <v>154</v>
      </c>
      <c r="G815" s="193"/>
      <c r="H815" s="193"/>
    </row>
    <row r="816" spans="1:8" ht="57.75" customHeight="1" x14ac:dyDescent="0.2">
      <c r="A816" s="95" t="s">
        <v>153</v>
      </c>
      <c r="B816" s="95" t="s">
        <v>152</v>
      </c>
      <c r="C816" s="192" t="s">
        <v>151</v>
      </c>
      <c r="D816" s="192" t="s">
        <v>150</v>
      </c>
      <c r="E816" s="192" t="s">
        <v>149</v>
      </c>
      <c r="F816" s="95" t="s">
        <v>148</v>
      </c>
    </row>
    <row r="817" spans="1:7" ht="15" customHeight="1" x14ac:dyDescent="0.2">
      <c r="A817" s="190">
        <v>1</v>
      </c>
      <c r="B817" s="190">
        <v>2</v>
      </c>
      <c r="C817" s="191">
        <v>3</v>
      </c>
      <c r="D817" s="191">
        <v>4</v>
      </c>
      <c r="E817" s="191">
        <v>5</v>
      </c>
      <c r="F817" s="190">
        <v>6</v>
      </c>
    </row>
    <row r="818" spans="1:7" ht="12.95" customHeight="1" x14ac:dyDescent="0.2">
      <c r="A818" s="117">
        <v>1</v>
      </c>
      <c r="B818" s="155" t="s">
        <v>124</v>
      </c>
      <c r="C818" s="189">
        <v>38579280</v>
      </c>
      <c r="D818" s="188">
        <v>1890.9024279999999</v>
      </c>
      <c r="E818" s="188">
        <f>D698</f>
        <v>1890.9099999999999</v>
      </c>
      <c r="F818" s="187">
        <f>E818/D818</f>
        <v>1.0000040044371872</v>
      </c>
      <c r="G818" s="144"/>
    </row>
    <row r="819" spans="1:7" ht="12.95" customHeight="1" x14ac:dyDescent="0.2">
      <c r="A819" s="117">
        <v>2</v>
      </c>
      <c r="B819" s="155" t="s">
        <v>123</v>
      </c>
      <c r="C819" s="189">
        <v>51799336</v>
      </c>
      <c r="D819" s="188">
        <v>2531.7348928000001</v>
      </c>
      <c r="E819" s="188">
        <f>D699</f>
        <v>2531.7399999999998</v>
      </c>
      <c r="F819" s="187">
        <f>E819/D819</f>
        <v>1.0000020172728252</v>
      </c>
      <c r="G819" s="144"/>
    </row>
    <row r="820" spans="1:7" ht="12.95" customHeight="1" x14ac:dyDescent="0.2">
      <c r="A820" s="117">
        <v>3</v>
      </c>
      <c r="B820" s="155" t="s">
        <v>122</v>
      </c>
      <c r="C820" s="189">
        <v>49731000</v>
      </c>
      <c r="D820" s="188">
        <v>2280.6554216</v>
      </c>
      <c r="E820" s="188">
        <f>D700</f>
        <v>2280.66</v>
      </c>
      <c r="F820" s="187">
        <f>E820/D820</f>
        <v>1.0000020074930902</v>
      </c>
      <c r="G820" s="144"/>
    </row>
    <row r="821" spans="1:7" ht="12.95" customHeight="1" x14ac:dyDescent="0.2">
      <c r="A821" s="117">
        <v>4</v>
      </c>
      <c r="B821" s="155" t="s">
        <v>121</v>
      </c>
      <c r="C821" s="189">
        <v>19327456</v>
      </c>
      <c r="D821" s="188">
        <v>925.96058079999989</v>
      </c>
      <c r="E821" s="188">
        <f>D701</f>
        <v>1203.75</v>
      </c>
      <c r="F821" s="187">
        <f>E821/D821</f>
        <v>1.3000013445064789</v>
      </c>
      <c r="G821" s="144"/>
    </row>
    <row r="822" spans="1:7" ht="12.95" customHeight="1" x14ac:dyDescent="0.2">
      <c r="A822" s="117">
        <v>5</v>
      </c>
      <c r="B822" s="155" t="s">
        <v>120</v>
      </c>
      <c r="C822" s="189">
        <v>70159584</v>
      </c>
      <c r="D822" s="188">
        <v>3383.9726711999997</v>
      </c>
      <c r="E822" s="188">
        <f>D702</f>
        <v>3383.95</v>
      </c>
      <c r="F822" s="187">
        <f>E822/D822</f>
        <v>0.99999330041870826</v>
      </c>
      <c r="G822" s="144"/>
    </row>
    <row r="823" spans="1:7" ht="12.95" customHeight="1" x14ac:dyDescent="0.2">
      <c r="A823" s="117">
        <v>6</v>
      </c>
      <c r="B823" s="155" t="s">
        <v>119</v>
      </c>
      <c r="C823" s="189">
        <v>35042440</v>
      </c>
      <c r="D823" s="188">
        <v>1706.7401319999999</v>
      </c>
      <c r="E823" s="188">
        <f>D703</f>
        <v>1706.74</v>
      </c>
      <c r="F823" s="187">
        <f>E823/D823</f>
        <v>0.99999992265957927</v>
      </c>
      <c r="G823" s="144"/>
    </row>
    <row r="824" spans="1:7" ht="12.95" customHeight="1" x14ac:dyDescent="0.2">
      <c r="A824" s="117">
        <v>7</v>
      </c>
      <c r="B824" s="155" t="s">
        <v>118</v>
      </c>
      <c r="C824" s="189">
        <v>44497600</v>
      </c>
      <c r="D824" s="188">
        <v>2157.6109040000001</v>
      </c>
      <c r="E824" s="188">
        <f>D704</f>
        <v>2157.6</v>
      </c>
      <c r="F824" s="187">
        <f>E824/D824</f>
        <v>0.99999494626209939</v>
      </c>
      <c r="G824" s="144"/>
    </row>
    <row r="825" spans="1:7" ht="12.95" customHeight="1" x14ac:dyDescent="0.2">
      <c r="A825" s="117">
        <v>8</v>
      </c>
      <c r="B825" s="155" t="s">
        <v>117</v>
      </c>
      <c r="C825" s="189">
        <v>31999296</v>
      </c>
      <c r="D825" s="188">
        <v>1535.9238448000001</v>
      </c>
      <c r="E825" s="188">
        <f>D705</f>
        <v>1535.93</v>
      </c>
      <c r="F825" s="187">
        <f>E825/D825</f>
        <v>1.0000040074903589</v>
      </c>
      <c r="G825" s="144"/>
    </row>
    <row r="826" spans="1:7" ht="12.95" customHeight="1" x14ac:dyDescent="0.2">
      <c r="A826" s="117">
        <v>9</v>
      </c>
      <c r="B826" s="155" t="s">
        <v>116</v>
      </c>
      <c r="C826" s="189">
        <v>18578560</v>
      </c>
      <c r="D826" s="188">
        <v>910.71170800000004</v>
      </c>
      <c r="E826" s="188">
        <f>D706</f>
        <v>910.72</v>
      </c>
      <c r="F826" s="187">
        <f>E826/D826</f>
        <v>1.0000091049669475</v>
      </c>
      <c r="G826" s="144"/>
    </row>
    <row r="827" spans="1:7" ht="12.95" customHeight="1" x14ac:dyDescent="0.2">
      <c r="A827" s="117">
        <v>10</v>
      </c>
      <c r="B827" s="155" t="s">
        <v>115</v>
      </c>
      <c r="C827" s="189">
        <v>26978352</v>
      </c>
      <c r="D827" s="188">
        <v>1308.5123176</v>
      </c>
      <c r="E827" s="188">
        <f>D707</f>
        <v>1308.52</v>
      </c>
      <c r="F827" s="187">
        <f>E827/D827</f>
        <v>1.0000058710949042</v>
      </c>
      <c r="G827" s="144"/>
    </row>
    <row r="828" spans="1:7" ht="12.95" customHeight="1" x14ac:dyDescent="0.2">
      <c r="A828" s="117">
        <v>11</v>
      </c>
      <c r="B828" s="155" t="s">
        <v>114</v>
      </c>
      <c r="C828" s="189">
        <v>28721832</v>
      </c>
      <c r="D828" s="188">
        <v>1410.5046216000001</v>
      </c>
      <c r="E828" s="188">
        <f>D708</f>
        <v>1410.5100000000002</v>
      </c>
      <c r="F828" s="187">
        <f>E828/D828</f>
        <v>1.0000038131034226</v>
      </c>
      <c r="G828" s="144"/>
    </row>
    <row r="829" spans="1:7" ht="12.95" customHeight="1" x14ac:dyDescent="0.2">
      <c r="A829" s="117">
        <v>12</v>
      </c>
      <c r="B829" s="155" t="s">
        <v>113</v>
      </c>
      <c r="C829" s="189">
        <v>22926704</v>
      </c>
      <c r="D829" s="188">
        <v>1126.5450432</v>
      </c>
      <c r="E829" s="188">
        <f>D709</f>
        <v>1126.53</v>
      </c>
      <c r="F829" s="187">
        <f>E829/D829</f>
        <v>0.99998664660584069</v>
      </c>
      <c r="G829" s="144"/>
    </row>
    <row r="830" spans="1:7" ht="12.95" customHeight="1" x14ac:dyDescent="0.2">
      <c r="A830" s="117">
        <v>13</v>
      </c>
      <c r="B830" s="155" t="s">
        <v>112</v>
      </c>
      <c r="C830" s="189">
        <v>24675752</v>
      </c>
      <c r="D830" s="188">
        <v>1190.8952776000001</v>
      </c>
      <c r="E830" s="188">
        <f>D710</f>
        <v>1190.9000000000001</v>
      </c>
      <c r="F830" s="187">
        <f>E830/D830</f>
        <v>1.0000039654200406</v>
      </c>
      <c r="G830" s="144"/>
    </row>
    <row r="831" spans="1:7" ht="12.95" customHeight="1" x14ac:dyDescent="0.2">
      <c r="A831" s="117">
        <v>14</v>
      </c>
      <c r="B831" s="155" t="s">
        <v>111</v>
      </c>
      <c r="C831" s="189">
        <v>35899680</v>
      </c>
      <c r="D831" s="188">
        <v>1748.2128</v>
      </c>
      <c r="E831" s="188">
        <f>D711</f>
        <v>1748.21</v>
      </c>
      <c r="F831" s="187">
        <f>E831/D831</f>
        <v>0.99999839836431814</v>
      </c>
      <c r="G831" s="144"/>
    </row>
    <row r="832" spans="1:7" ht="12.95" customHeight="1" x14ac:dyDescent="0.2">
      <c r="A832" s="117">
        <v>15</v>
      </c>
      <c r="B832" s="155" t="s">
        <v>110</v>
      </c>
      <c r="C832" s="189">
        <v>23997616</v>
      </c>
      <c r="D832" s="188">
        <v>1179.9765687999998</v>
      </c>
      <c r="E832" s="188">
        <f>D712</f>
        <v>1179.97</v>
      </c>
      <c r="F832" s="187">
        <f>E832/D832</f>
        <v>0.99999443310979774</v>
      </c>
      <c r="G832" s="144"/>
    </row>
    <row r="833" spans="1:8" ht="12.95" customHeight="1" x14ac:dyDescent="0.2">
      <c r="A833" s="117">
        <v>16</v>
      </c>
      <c r="B833" s="155" t="s">
        <v>109</v>
      </c>
      <c r="C833" s="189">
        <v>21052376</v>
      </c>
      <c r="D833" s="188">
        <v>1025.1650568</v>
      </c>
      <c r="E833" s="188">
        <f>D713</f>
        <v>1025.1599999999999</v>
      </c>
      <c r="F833" s="187">
        <f>E833/D833</f>
        <v>0.99999506733089794</v>
      </c>
      <c r="G833" s="144"/>
    </row>
    <row r="834" spans="1:8" ht="12.95" customHeight="1" x14ac:dyDescent="0.2">
      <c r="A834" s="117">
        <v>17</v>
      </c>
      <c r="B834" s="155" t="s">
        <v>108</v>
      </c>
      <c r="C834" s="189">
        <v>53064200</v>
      </c>
      <c r="D834" s="188">
        <v>2560.2270680000001</v>
      </c>
      <c r="E834" s="188">
        <f>D714</f>
        <v>2560.23</v>
      </c>
      <c r="F834" s="187">
        <f>E834/D834</f>
        <v>1.0000011452109214</v>
      </c>
      <c r="G834" s="144"/>
    </row>
    <row r="835" spans="1:8" ht="12.95" customHeight="1" x14ac:dyDescent="0.2">
      <c r="A835" s="117">
        <v>18</v>
      </c>
      <c r="B835" s="155" t="s">
        <v>107</v>
      </c>
      <c r="C835" s="189">
        <v>15885968</v>
      </c>
      <c r="D835" s="188">
        <v>744.2239143999999</v>
      </c>
      <c r="E835" s="188">
        <f>D715</f>
        <v>744.21</v>
      </c>
      <c r="F835" s="187">
        <f>E835/D835</f>
        <v>0.99998130347637237</v>
      </c>
      <c r="G835" s="144"/>
    </row>
    <row r="836" spans="1:8" ht="12.95" customHeight="1" x14ac:dyDescent="0.2">
      <c r="A836" s="117">
        <v>19</v>
      </c>
      <c r="B836" s="155" t="s">
        <v>106</v>
      </c>
      <c r="C836" s="189">
        <v>34659872</v>
      </c>
      <c r="D836" s="188">
        <v>1671.9683895999999</v>
      </c>
      <c r="E836" s="188">
        <f>D716</f>
        <v>1671.9699999999998</v>
      </c>
      <c r="F836" s="187">
        <f>E836/D836</f>
        <v>1.0000009631761042</v>
      </c>
      <c r="G836" s="144"/>
      <c r="H836" s="1" t="s">
        <v>45</v>
      </c>
    </row>
    <row r="837" spans="1:8" ht="12.95" customHeight="1" x14ac:dyDescent="0.2">
      <c r="A837" s="117">
        <v>20</v>
      </c>
      <c r="B837" s="155" t="s">
        <v>105</v>
      </c>
      <c r="C837" s="189">
        <v>26557695</v>
      </c>
      <c r="D837" s="188">
        <v>1274.9743048</v>
      </c>
      <c r="E837" s="188">
        <f>D717</f>
        <v>1274.98</v>
      </c>
      <c r="F837" s="187">
        <f>E837/D837</f>
        <v>1.0000044669135515</v>
      </c>
      <c r="G837" s="144"/>
    </row>
    <row r="838" spans="1:8" ht="12.95" customHeight="1" x14ac:dyDescent="0.2">
      <c r="A838" s="117">
        <v>21</v>
      </c>
      <c r="B838" s="155" t="s">
        <v>104</v>
      </c>
      <c r="C838" s="189">
        <v>17629216</v>
      </c>
      <c r="D838" s="188">
        <v>874.3906927999999</v>
      </c>
      <c r="E838" s="188">
        <f>D718</f>
        <v>874.39</v>
      </c>
      <c r="F838" s="187">
        <f>E838/D838</f>
        <v>0.99999920767683648</v>
      </c>
      <c r="G838" s="144"/>
    </row>
    <row r="839" spans="1:8" ht="12.95" customHeight="1" x14ac:dyDescent="0.2">
      <c r="A839" s="117">
        <v>22</v>
      </c>
      <c r="B839" s="155" t="s">
        <v>103</v>
      </c>
      <c r="C839" s="189">
        <v>51016104</v>
      </c>
      <c r="D839" s="188">
        <v>2437.5118511999999</v>
      </c>
      <c r="E839" s="188">
        <f>D719</f>
        <v>2437.5100000000002</v>
      </c>
      <c r="F839" s="187">
        <f>E839/D839</f>
        <v>0.99999924053702605</v>
      </c>
      <c r="G839" s="144"/>
    </row>
    <row r="840" spans="1:8" ht="12.95" customHeight="1" x14ac:dyDescent="0.2">
      <c r="A840" s="117">
        <v>23</v>
      </c>
      <c r="B840" s="155" t="s">
        <v>102</v>
      </c>
      <c r="C840" s="189">
        <v>22186856</v>
      </c>
      <c r="D840" s="188">
        <v>1064.4855768</v>
      </c>
      <c r="E840" s="188">
        <f>D720</f>
        <v>1064.48</v>
      </c>
      <c r="F840" s="187">
        <f>E840/D840</f>
        <v>0.9999947610375175</v>
      </c>
      <c r="G840" s="144"/>
    </row>
    <row r="841" spans="1:8" ht="12.95" customHeight="1" x14ac:dyDescent="0.2">
      <c r="A841" s="117">
        <v>24</v>
      </c>
      <c r="B841" s="155" t="s">
        <v>101</v>
      </c>
      <c r="C841" s="189">
        <v>17016968</v>
      </c>
      <c r="D841" s="188">
        <v>855.78227440000001</v>
      </c>
      <c r="E841" s="188">
        <f>D721</f>
        <v>855.78</v>
      </c>
      <c r="F841" s="187">
        <f>E841/D841</f>
        <v>0.99999734231466564</v>
      </c>
      <c r="G841" s="144"/>
    </row>
    <row r="842" spans="1:8" ht="12.95" customHeight="1" x14ac:dyDescent="0.2">
      <c r="A842" s="117">
        <v>25</v>
      </c>
      <c r="B842" s="155" t="s">
        <v>100</v>
      </c>
      <c r="C842" s="189">
        <v>44779712</v>
      </c>
      <c r="D842" s="188">
        <v>2241.1633376</v>
      </c>
      <c r="E842" s="188">
        <f>D722</f>
        <v>2241.17</v>
      </c>
      <c r="F842" s="187">
        <f>E842/D842</f>
        <v>1.0000029727418294</v>
      </c>
      <c r="G842" s="144"/>
    </row>
    <row r="843" spans="1:8" ht="12.95" customHeight="1" x14ac:dyDescent="0.2">
      <c r="A843" s="117">
        <v>26</v>
      </c>
      <c r="B843" s="155" t="s">
        <v>99</v>
      </c>
      <c r="C843" s="189">
        <v>32827072</v>
      </c>
      <c r="D843" s="188">
        <v>1638.4023975999999</v>
      </c>
      <c r="E843" s="188">
        <f>D723</f>
        <v>1638.3999999999999</v>
      </c>
      <c r="F843" s="187">
        <f>E843/D843</f>
        <v>0.99999853662323523</v>
      </c>
      <c r="G843" s="144"/>
    </row>
    <row r="844" spans="1:8" ht="12.95" customHeight="1" x14ac:dyDescent="0.2">
      <c r="A844" s="117">
        <v>27</v>
      </c>
      <c r="B844" s="155" t="s">
        <v>98</v>
      </c>
      <c r="C844" s="189">
        <v>20646376</v>
      </c>
      <c r="D844" s="188">
        <v>1010.8370848</v>
      </c>
      <c r="E844" s="188">
        <f>D724</f>
        <v>1010.8299999999999</v>
      </c>
      <c r="F844" s="187">
        <f>E844/D844</f>
        <v>0.99999299115544282</v>
      </c>
      <c r="G844" s="144"/>
    </row>
    <row r="845" spans="1:8" ht="12.95" customHeight="1" x14ac:dyDescent="0.2">
      <c r="A845" s="117">
        <v>28</v>
      </c>
      <c r="B845" s="155" t="s">
        <v>97</v>
      </c>
      <c r="C845" s="189">
        <v>23773968</v>
      </c>
      <c r="D845" s="188">
        <v>1169.8362664000001</v>
      </c>
      <c r="E845" s="188">
        <f>D725</f>
        <v>1169.82</v>
      </c>
      <c r="F845" s="187">
        <f>E845/D845</f>
        <v>0.99998609514812686</v>
      </c>
      <c r="G845" s="144"/>
    </row>
    <row r="846" spans="1:8" ht="12.95" customHeight="1" x14ac:dyDescent="0.2">
      <c r="A846" s="117">
        <v>29</v>
      </c>
      <c r="B846" s="155" t="s">
        <v>96</v>
      </c>
      <c r="C846" s="189">
        <v>19082696</v>
      </c>
      <c r="D846" s="188">
        <v>921.68284879999999</v>
      </c>
      <c r="E846" s="188">
        <f>D726</f>
        <v>921.67</v>
      </c>
      <c r="F846" s="187">
        <f>E846/D846</f>
        <v>0.99998605941293495</v>
      </c>
      <c r="G846" s="144"/>
    </row>
    <row r="847" spans="1:8" ht="12.95" customHeight="1" x14ac:dyDescent="0.2">
      <c r="A847" s="117">
        <v>30</v>
      </c>
      <c r="B847" s="155" t="s">
        <v>95</v>
      </c>
      <c r="C847" s="189">
        <v>28000080</v>
      </c>
      <c r="D847" s="188">
        <v>1371.2793839999999</v>
      </c>
      <c r="E847" s="188">
        <f>D727</f>
        <v>1371.27</v>
      </c>
      <c r="F847" s="187">
        <f>E847/D847</f>
        <v>0.99999315675557476</v>
      </c>
      <c r="G847" s="144" t="s">
        <v>45</v>
      </c>
    </row>
    <row r="848" spans="1:8" ht="12.95" customHeight="1" x14ac:dyDescent="0.2">
      <c r="A848" s="117">
        <v>31</v>
      </c>
      <c r="B848" s="155" t="s">
        <v>94</v>
      </c>
      <c r="C848" s="189">
        <v>17602768</v>
      </c>
      <c r="D848" s="188">
        <v>856.43837039999994</v>
      </c>
      <c r="E848" s="188">
        <f>D728</f>
        <v>856.44</v>
      </c>
      <c r="F848" s="187">
        <f>E848/D848</f>
        <v>1.000001902763884</v>
      </c>
      <c r="G848" s="144"/>
    </row>
    <row r="849" spans="1:8" ht="12.95" customHeight="1" x14ac:dyDescent="0.2">
      <c r="A849" s="117">
        <v>32</v>
      </c>
      <c r="B849" s="155" t="s">
        <v>93</v>
      </c>
      <c r="C849" s="189">
        <v>18513832</v>
      </c>
      <c r="D849" s="188">
        <v>909.86474559999999</v>
      </c>
      <c r="E849" s="188">
        <f>D729</f>
        <v>909.86999999999989</v>
      </c>
      <c r="F849" s="187">
        <f>E849/D849</f>
        <v>1.0000057749242679</v>
      </c>
      <c r="G849" s="144"/>
    </row>
    <row r="850" spans="1:8" ht="12.95" customHeight="1" x14ac:dyDescent="0.2">
      <c r="A850" s="117">
        <v>33</v>
      </c>
      <c r="B850" s="155" t="s">
        <v>92</v>
      </c>
      <c r="C850" s="189">
        <v>69134394</v>
      </c>
      <c r="D850" s="188">
        <v>3131.5399439999997</v>
      </c>
      <c r="E850" s="188">
        <f>D730</f>
        <v>3131.55</v>
      </c>
      <c r="F850" s="187">
        <f>E850/D850</f>
        <v>1.0000032111996591</v>
      </c>
      <c r="G850" s="144"/>
    </row>
    <row r="851" spans="1:8" ht="12.95" customHeight="1" x14ac:dyDescent="0.2">
      <c r="A851" s="152"/>
      <c r="B851" s="151" t="s">
        <v>91</v>
      </c>
      <c r="C851" s="186">
        <f>SUM(C818:C850)</f>
        <v>1056344641</v>
      </c>
      <c r="D851" s="150">
        <f>SUM(D818:D850)</f>
        <v>51048.632720000009</v>
      </c>
      <c r="E851" s="150">
        <f>SUM(E818:E850)</f>
        <v>51326.37000000001</v>
      </c>
      <c r="F851" s="185">
        <f>E851/D851</f>
        <v>1.0054406409183059</v>
      </c>
      <c r="G851" s="144"/>
    </row>
    <row r="852" spans="1:8" ht="13.5" customHeight="1" x14ac:dyDescent="0.2">
      <c r="A852" s="175"/>
      <c r="B852" s="174"/>
      <c r="C852" s="173"/>
      <c r="D852" s="173"/>
      <c r="E852" s="172"/>
      <c r="F852" s="171"/>
      <c r="G852" s="170"/>
      <c r="H852" s="1" t="s">
        <v>45</v>
      </c>
    </row>
    <row r="853" spans="1:8" ht="13.5" customHeight="1" x14ac:dyDescent="0.25">
      <c r="A853" s="143" t="s">
        <v>147</v>
      </c>
      <c r="B853" s="160"/>
      <c r="C853" s="160"/>
      <c r="D853" s="159"/>
      <c r="E853" s="159"/>
      <c r="F853" s="159"/>
      <c r="G853" s="159"/>
    </row>
    <row r="854" spans="1:8" ht="13.5" customHeight="1" x14ac:dyDescent="0.25">
      <c r="A854" s="160"/>
      <c r="B854" s="160"/>
      <c r="C854" s="160"/>
      <c r="D854" s="159"/>
      <c r="E854" s="159"/>
      <c r="F854" s="159"/>
      <c r="G854" s="159"/>
    </row>
    <row r="855" spans="1:8" ht="13.5" customHeight="1" x14ac:dyDescent="0.25">
      <c r="A855" s="143" t="s">
        <v>146</v>
      </c>
      <c r="B855" s="160"/>
      <c r="C855" s="160"/>
      <c r="D855" s="159"/>
      <c r="E855" s="159"/>
      <c r="F855" s="159"/>
      <c r="G855" s="159"/>
    </row>
    <row r="856" spans="1:8" ht="13.5" customHeight="1" x14ac:dyDescent="0.25">
      <c r="A856" s="143" t="s">
        <v>131</v>
      </c>
      <c r="B856" s="160"/>
      <c r="C856" s="160"/>
      <c r="D856" s="159"/>
      <c r="E856" s="159"/>
      <c r="F856" s="159"/>
      <c r="G856" s="159"/>
    </row>
    <row r="857" spans="1:8" ht="36.75" customHeight="1" x14ac:dyDescent="0.25">
      <c r="A857" s="95" t="s">
        <v>130</v>
      </c>
      <c r="B857" s="95" t="s">
        <v>129</v>
      </c>
      <c r="C857" s="95" t="s">
        <v>145</v>
      </c>
      <c r="D857" s="95" t="s">
        <v>144</v>
      </c>
      <c r="E857" s="95" t="s">
        <v>143</v>
      </c>
      <c r="F857" s="184"/>
      <c r="G857" s="169"/>
      <c r="H857" s="1" t="s">
        <v>45</v>
      </c>
    </row>
    <row r="858" spans="1:8" x14ac:dyDescent="0.2">
      <c r="A858" s="157">
        <v>1</v>
      </c>
      <c r="B858" s="157">
        <v>2</v>
      </c>
      <c r="C858" s="157">
        <v>3</v>
      </c>
      <c r="D858" s="157">
        <v>4</v>
      </c>
      <c r="E858" s="157" t="s">
        <v>142</v>
      </c>
      <c r="F858" s="183"/>
      <c r="G858" s="183"/>
    </row>
    <row r="859" spans="1:8" ht="12.95" customHeight="1" x14ac:dyDescent="0.2">
      <c r="A859" s="117">
        <v>1</v>
      </c>
      <c r="B859" s="155" t="s">
        <v>124</v>
      </c>
      <c r="C859" s="182">
        <v>3846</v>
      </c>
      <c r="D859" s="182">
        <v>3613</v>
      </c>
      <c r="E859" s="182">
        <f>D859-C859</f>
        <v>-233</v>
      </c>
      <c r="F859" s="181"/>
      <c r="G859" s="180"/>
    </row>
    <row r="860" spans="1:8" ht="12.95" customHeight="1" x14ac:dyDescent="0.2">
      <c r="A860" s="117">
        <v>2</v>
      </c>
      <c r="B860" s="155" t="s">
        <v>123</v>
      </c>
      <c r="C860" s="182">
        <v>4893</v>
      </c>
      <c r="D860" s="182">
        <v>4730</v>
      </c>
      <c r="E860" s="182">
        <f>D860-C860</f>
        <v>-163</v>
      </c>
      <c r="F860" s="181"/>
      <c r="G860" s="180"/>
    </row>
    <row r="861" spans="1:8" ht="12.95" customHeight="1" x14ac:dyDescent="0.2">
      <c r="A861" s="117">
        <v>3</v>
      </c>
      <c r="B861" s="155" t="s">
        <v>122</v>
      </c>
      <c r="C861" s="182">
        <v>4209</v>
      </c>
      <c r="D861" s="182">
        <v>4327</v>
      </c>
      <c r="E861" s="182">
        <f>D861-C861</f>
        <v>118</v>
      </c>
      <c r="F861" s="181"/>
      <c r="G861" s="180"/>
    </row>
    <row r="862" spans="1:8" ht="12.95" customHeight="1" x14ac:dyDescent="0.2">
      <c r="A862" s="117">
        <v>4</v>
      </c>
      <c r="B862" s="155" t="s">
        <v>121</v>
      </c>
      <c r="C862" s="182">
        <v>2275</v>
      </c>
      <c r="D862" s="182">
        <v>2057</v>
      </c>
      <c r="E862" s="182">
        <f>D862-C862</f>
        <v>-218</v>
      </c>
      <c r="F862" s="181"/>
      <c r="G862" s="180"/>
    </row>
    <row r="863" spans="1:8" ht="12.95" customHeight="1" x14ac:dyDescent="0.2">
      <c r="A863" s="117">
        <v>5</v>
      </c>
      <c r="B863" s="155" t="s">
        <v>120</v>
      </c>
      <c r="C863" s="182">
        <v>8602</v>
      </c>
      <c r="D863" s="182">
        <v>8171</v>
      </c>
      <c r="E863" s="182">
        <f>D863-C863</f>
        <v>-431</v>
      </c>
      <c r="F863" s="181"/>
      <c r="G863" s="180"/>
    </row>
    <row r="864" spans="1:8" ht="12.95" customHeight="1" x14ac:dyDescent="0.2">
      <c r="A864" s="117">
        <v>6</v>
      </c>
      <c r="B864" s="155" t="s">
        <v>119</v>
      </c>
      <c r="C864" s="182">
        <v>3468</v>
      </c>
      <c r="D864" s="182">
        <v>3364</v>
      </c>
      <c r="E864" s="182">
        <f>D864-C864</f>
        <v>-104</v>
      </c>
      <c r="F864" s="181"/>
      <c r="G864" s="180"/>
    </row>
    <row r="865" spans="1:8" ht="12.95" customHeight="1" x14ac:dyDescent="0.2">
      <c r="A865" s="117">
        <v>7</v>
      </c>
      <c r="B865" s="155" t="s">
        <v>118</v>
      </c>
      <c r="C865" s="182">
        <v>5166</v>
      </c>
      <c r="D865" s="182">
        <v>5071</v>
      </c>
      <c r="E865" s="182">
        <f>D865-C865</f>
        <v>-95</v>
      </c>
      <c r="F865" s="181"/>
      <c r="G865" s="180"/>
    </row>
    <row r="866" spans="1:8" ht="12.95" customHeight="1" x14ac:dyDescent="0.2">
      <c r="A866" s="117">
        <v>8</v>
      </c>
      <c r="B866" s="155" t="s">
        <v>117</v>
      </c>
      <c r="C866" s="182">
        <v>3712</v>
      </c>
      <c r="D866" s="182">
        <v>3516</v>
      </c>
      <c r="E866" s="182">
        <f>D866-C866</f>
        <v>-196</v>
      </c>
      <c r="F866" s="181"/>
      <c r="G866" s="180"/>
    </row>
    <row r="867" spans="1:8" ht="12.95" customHeight="1" x14ac:dyDescent="0.2">
      <c r="A867" s="117">
        <v>9</v>
      </c>
      <c r="B867" s="155" t="s">
        <v>116</v>
      </c>
      <c r="C867" s="182">
        <v>2266</v>
      </c>
      <c r="D867" s="182">
        <v>2200</v>
      </c>
      <c r="E867" s="182">
        <f>D867-C867</f>
        <v>-66</v>
      </c>
      <c r="F867" s="181"/>
      <c r="G867" s="180"/>
    </row>
    <row r="868" spans="1:8" ht="12.95" customHeight="1" x14ac:dyDescent="0.2">
      <c r="A868" s="117">
        <v>10</v>
      </c>
      <c r="B868" s="155" t="s">
        <v>115</v>
      </c>
      <c r="C868" s="182">
        <v>3241</v>
      </c>
      <c r="D868" s="182">
        <v>3183</v>
      </c>
      <c r="E868" s="182">
        <f>D868-C868</f>
        <v>-58</v>
      </c>
      <c r="F868" s="181"/>
      <c r="G868" s="180"/>
    </row>
    <row r="869" spans="1:8" ht="12.95" customHeight="1" x14ac:dyDescent="0.2">
      <c r="A869" s="117">
        <v>11</v>
      </c>
      <c r="B869" s="155" t="s">
        <v>114</v>
      </c>
      <c r="C869" s="182">
        <v>2564</v>
      </c>
      <c r="D869" s="182">
        <v>2426</v>
      </c>
      <c r="E869" s="182">
        <f>D869-C869</f>
        <v>-138</v>
      </c>
      <c r="F869" s="181"/>
      <c r="G869" s="180"/>
    </row>
    <row r="870" spans="1:8" ht="12.95" customHeight="1" x14ac:dyDescent="0.2">
      <c r="A870" s="117">
        <v>12</v>
      </c>
      <c r="B870" s="155" t="s">
        <v>113</v>
      </c>
      <c r="C870" s="182">
        <v>2875</v>
      </c>
      <c r="D870" s="182">
        <v>2870</v>
      </c>
      <c r="E870" s="182">
        <f>D870-C870</f>
        <v>-5</v>
      </c>
      <c r="F870" s="181"/>
      <c r="G870" s="180"/>
    </row>
    <row r="871" spans="1:8" ht="12.95" customHeight="1" x14ac:dyDescent="0.2">
      <c r="A871" s="117">
        <v>13</v>
      </c>
      <c r="B871" s="155" t="s">
        <v>112</v>
      </c>
      <c r="C871" s="182">
        <v>2381</v>
      </c>
      <c r="D871" s="182">
        <v>2542</v>
      </c>
      <c r="E871" s="182">
        <f>D871-C871</f>
        <v>161</v>
      </c>
      <c r="F871" s="181"/>
      <c r="G871" s="180"/>
    </row>
    <row r="872" spans="1:8" ht="12.95" customHeight="1" x14ac:dyDescent="0.2">
      <c r="A872" s="117">
        <v>14</v>
      </c>
      <c r="B872" s="155" t="s">
        <v>111</v>
      </c>
      <c r="C872" s="182">
        <v>3748</v>
      </c>
      <c r="D872" s="182">
        <v>3679</v>
      </c>
      <c r="E872" s="182">
        <f>D872-C872</f>
        <v>-69</v>
      </c>
      <c r="F872" s="181"/>
      <c r="G872" s="180"/>
    </row>
    <row r="873" spans="1:8" ht="12.95" customHeight="1" x14ac:dyDescent="0.2">
      <c r="A873" s="117">
        <v>15</v>
      </c>
      <c r="B873" s="155" t="s">
        <v>110</v>
      </c>
      <c r="C873" s="182">
        <v>3222</v>
      </c>
      <c r="D873" s="182">
        <v>3115</v>
      </c>
      <c r="E873" s="182">
        <f>D873-C873</f>
        <v>-107</v>
      </c>
      <c r="F873" s="181"/>
      <c r="G873" s="180"/>
    </row>
    <row r="874" spans="1:8" ht="12.95" customHeight="1" x14ac:dyDescent="0.2">
      <c r="A874" s="117">
        <v>16</v>
      </c>
      <c r="B874" s="155" t="s">
        <v>109</v>
      </c>
      <c r="C874" s="182">
        <v>2179</v>
      </c>
      <c r="D874" s="182">
        <v>2147</v>
      </c>
      <c r="E874" s="182">
        <f>D874-C874</f>
        <v>-32</v>
      </c>
      <c r="F874" s="181"/>
      <c r="G874" s="180"/>
    </row>
    <row r="875" spans="1:8" ht="12.95" customHeight="1" x14ac:dyDescent="0.2">
      <c r="A875" s="117">
        <v>17</v>
      </c>
      <c r="B875" s="155" t="s">
        <v>108</v>
      </c>
      <c r="C875" s="182">
        <v>3959</v>
      </c>
      <c r="D875" s="182">
        <v>3188</v>
      </c>
      <c r="E875" s="182">
        <f>D875-C875</f>
        <v>-771</v>
      </c>
      <c r="F875" s="181"/>
      <c r="G875" s="180"/>
    </row>
    <row r="876" spans="1:8" ht="12.95" customHeight="1" x14ac:dyDescent="0.2">
      <c r="A876" s="117">
        <v>18</v>
      </c>
      <c r="B876" s="155" t="s">
        <v>107</v>
      </c>
      <c r="C876" s="182">
        <v>2518</v>
      </c>
      <c r="D876" s="182">
        <v>2020</v>
      </c>
      <c r="E876" s="182">
        <f>D876-C876</f>
        <v>-498</v>
      </c>
      <c r="F876" s="181"/>
      <c r="G876" s="180"/>
      <c r="H876" s="1" t="s">
        <v>45</v>
      </c>
    </row>
    <row r="877" spans="1:8" ht="12.95" customHeight="1" x14ac:dyDescent="0.2">
      <c r="A877" s="117">
        <v>19</v>
      </c>
      <c r="B877" s="155" t="s">
        <v>106</v>
      </c>
      <c r="C877" s="182">
        <v>3869</v>
      </c>
      <c r="D877" s="182">
        <v>3679</v>
      </c>
      <c r="E877" s="182">
        <f>D877-C877</f>
        <v>-190</v>
      </c>
      <c r="F877" s="181"/>
      <c r="G877" s="180"/>
    </row>
    <row r="878" spans="1:8" ht="12.95" customHeight="1" x14ac:dyDescent="0.2">
      <c r="A878" s="117">
        <v>20</v>
      </c>
      <c r="B878" s="155" t="s">
        <v>105</v>
      </c>
      <c r="C878" s="182">
        <v>2951</v>
      </c>
      <c r="D878" s="182">
        <v>2937</v>
      </c>
      <c r="E878" s="182">
        <f>D878-C878</f>
        <v>-14</v>
      </c>
      <c r="F878" s="181"/>
      <c r="G878" s="180"/>
    </row>
    <row r="879" spans="1:8" ht="12.95" customHeight="1" x14ac:dyDescent="0.2">
      <c r="A879" s="117">
        <v>21</v>
      </c>
      <c r="B879" s="155" t="s">
        <v>104</v>
      </c>
      <c r="C879" s="182">
        <v>2640</v>
      </c>
      <c r="D879" s="182">
        <v>2467</v>
      </c>
      <c r="E879" s="182">
        <f>D879-C879</f>
        <v>-173</v>
      </c>
      <c r="F879" s="181"/>
      <c r="G879" s="180" t="s">
        <v>45</v>
      </c>
    </row>
    <row r="880" spans="1:8" ht="12.95" customHeight="1" x14ac:dyDescent="0.2">
      <c r="A880" s="117">
        <v>22</v>
      </c>
      <c r="B880" s="155" t="s">
        <v>103</v>
      </c>
      <c r="C880" s="182">
        <v>5479</v>
      </c>
      <c r="D880" s="182">
        <v>5065</v>
      </c>
      <c r="E880" s="182">
        <f>D880-C880</f>
        <v>-414</v>
      </c>
      <c r="F880" s="181"/>
      <c r="G880" s="180"/>
    </row>
    <row r="881" spans="1:7" ht="12.95" customHeight="1" x14ac:dyDescent="0.2">
      <c r="A881" s="117">
        <v>23</v>
      </c>
      <c r="B881" s="155" t="s">
        <v>102</v>
      </c>
      <c r="C881" s="182">
        <v>2474</v>
      </c>
      <c r="D881" s="182">
        <v>2052</v>
      </c>
      <c r="E881" s="182">
        <f>D881-C881</f>
        <v>-422</v>
      </c>
      <c r="F881" s="181"/>
      <c r="G881" s="180"/>
    </row>
    <row r="882" spans="1:7" ht="12.95" customHeight="1" x14ac:dyDescent="0.2">
      <c r="A882" s="117">
        <v>24</v>
      </c>
      <c r="B882" s="155" t="s">
        <v>101</v>
      </c>
      <c r="C882" s="182">
        <v>2147</v>
      </c>
      <c r="D882" s="182">
        <v>2047</v>
      </c>
      <c r="E882" s="182">
        <f>D882-C882</f>
        <v>-100</v>
      </c>
      <c r="F882" s="181"/>
      <c r="G882" s="180"/>
    </row>
    <row r="883" spans="1:7" ht="12.95" customHeight="1" x14ac:dyDescent="0.2">
      <c r="A883" s="117">
        <v>25</v>
      </c>
      <c r="B883" s="155" t="s">
        <v>100</v>
      </c>
      <c r="C883" s="182">
        <v>5572</v>
      </c>
      <c r="D883" s="182">
        <v>5389</v>
      </c>
      <c r="E883" s="182">
        <f>D883-C883</f>
        <v>-183</v>
      </c>
      <c r="F883" s="181"/>
      <c r="G883" s="180"/>
    </row>
    <row r="884" spans="1:7" ht="12.95" customHeight="1" x14ac:dyDescent="0.2">
      <c r="A884" s="117">
        <v>26</v>
      </c>
      <c r="B884" s="155" t="s">
        <v>99</v>
      </c>
      <c r="C884" s="182">
        <v>4045</v>
      </c>
      <c r="D884" s="182">
        <v>3238</v>
      </c>
      <c r="E884" s="182">
        <f>D884-C884</f>
        <v>-807</v>
      </c>
      <c r="F884" s="181"/>
      <c r="G884" s="180"/>
    </row>
    <row r="885" spans="1:7" ht="12.95" customHeight="1" x14ac:dyDescent="0.2">
      <c r="A885" s="117">
        <v>27</v>
      </c>
      <c r="B885" s="155" t="s">
        <v>98</v>
      </c>
      <c r="C885" s="182">
        <v>2287</v>
      </c>
      <c r="D885" s="182">
        <v>2305</v>
      </c>
      <c r="E885" s="182">
        <f>D885-C885</f>
        <v>18</v>
      </c>
      <c r="F885" s="181"/>
      <c r="G885" s="180"/>
    </row>
    <row r="886" spans="1:7" ht="12.95" customHeight="1" x14ac:dyDescent="0.2">
      <c r="A886" s="117">
        <v>28</v>
      </c>
      <c r="B886" s="155" t="s">
        <v>97</v>
      </c>
      <c r="C886" s="182">
        <v>2427</v>
      </c>
      <c r="D886" s="182">
        <v>2353</v>
      </c>
      <c r="E886" s="182">
        <f>D886-C886</f>
        <v>-74</v>
      </c>
      <c r="F886" s="181"/>
      <c r="G886" s="180"/>
    </row>
    <row r="887" spans="1:7" ht="12.95" customHeight="1" x14ac:dyDescent="0.2">
      <c r="A887" s="117">
        <v>29</v>
      </c>
      <c r="B887" s="155" t="s">
        <v>96</v>
      </c>
      <c r="C887" s="182">
        <v>1990</v>
      </c>
      <c r="D887" s="182">
        <v>1869</v>
      </c>
      <c r="E887" s="182">
        <f>D887-C887</f>
        <v>-121</v>
      </c>
      <c r="F887" s="181"/>
      <c r="G887" s="180"/>
    </row>
    <row r="888" spans="1:7" ht="12.95" customHeight="1" x14ac:dyDescent="0.2">
      <c r="A888" s="117">
        <v>30</v>
      </c>
      <c r="B888" s="155" t="s">
        <v>95</v>
      </c>
      <c r="C888" s="182">
        <v>3519</v>
      </c>
      <c r="D888" s="182">
        <v>3317</v>
      </c>
      <c r="E888" s="182">
        <f>D888-C888</f>
        <v>-202</v>
      </c>
      <c r="F888" s="181"/>
      <c r="G888" s="180"/>
    </row>
    <row r="889" spans="1:7" ht="12.95" customHeight="1" x14ac:dyDescent="0.2">
      <c r="A889" s="117">
        <v>31</v>
      </c>
      <c r="B889" s="155" t="s">
        <v>94</v>
      </c>
      <c r="C889" s="182">
        <v>1699</v>
      </c>
      <c r="D889" s="182">
        <v>1707</v>
      </c>
      <c r="E889" s="182">
        <f>D889-C889</f>
        <v>8</v>
      </c>
      <c r="F889" s="181"/>
      <c r="G889" s="180"/>
    </row>
    <row r="890" spans="1:7" ht="12.95" customHeight="1" x14ac:dyDescent="0.2">
      <c r="A890" s="117">
        <v>32</v>
      </c>
      <c r="B890" s="155" t="s">
        <v>93</v>
      </c>
      <c r="C890" s="182">
        <v>2687</v>
      </c>
      <c r="D890" s="182">
        <v>2556</v>
      </c>
      <c r="E890" s="182">
        <f>D890-C890</f>
        <v>-131</v>
      </c>
      <c r="F890" s="181"/>
      <c r="G890" s="180"/>
    </row>
    <row r="891" spans="1:7" ht="12.95" customHeight="1" x14ac:dyDescent="0.2">
      <c r="A891" s="117">
        <v>33</v>
      </c>
      <c r="B891" s="155" t="s">
        <v>92</v>
      </c>
      <c r="C891" s="182">
        <v>6712</v>
      </c>
      <c r="D891" s="182">
        <v>6722</v>
      </c>
      <c r="E891" s="182">
        <f>D891-C891</f>
        <v>10</v>
      </c>
      <c r="F891" s="181"/>
      <c r="G891" s="180"/>
    </row>
    <row r="892" spans="1:7" ht="15" customHeight="1" x14ac:dyDescent="0.2">
      <c r="A892" s="152"/>
      <c r="B892" s="151" t="s">
        <v>91</v>
      </c>
      <c r="C892" s="179">
        <f>SUM(C859:C891)</f>
        <v>115622</v>
      </c>
      <c r="D892" s="179">
        <f>SUM(D859:D891)</f>
        <v>109922</v>
      </c>
      <c r="E892" s="179">
        <f>D892-C892</f>
        <v>-5700</v>
      </c>
      <c r="F892" s="145"/>
      <c r="G892" s="101"/>
    </row>
    <row r="893" spans="1:7" ht="15" customHeight="1" x14ac:dyDescent="0.25">
      <c r="A893" s="148"/>
      <c r="B893" s="147"/>
      <c r="C893" s="178"/>
      <c r="D893" s="146"/>
      <c r="E893" s="146"/>
      <c r="F893" s="146"/>
      <c r="G893" s="101"/>
    </row>
    <row r="894" spans="1:7" ht="15" customHeight="1" x14ac:dyDescent="0.25">
      <c r="A894" s="148"/>
      <c r="B894" s="147"/>
      <c r="C894" s="178"/>
      <c r="D894" s="146"/>
      <c r="E894" s="146"/>
      <c r="F894" s="146"/>
      <c r="G894" s="101"/>
    </row>
    <row r="895" spans="1:7" ht="13.5" customHeight="1" x14ac:dyDescent="0.25">
      <c r="A895" s="143" t="s">
        <v>141</v>
      </c>
      <c r="B895" s="160"/>
      <c r="C895" s="160"/>
      <c r="D895" s="159"/>
      <c r="E895" s="159"/>
      <c r="F895" s="159"/>
      <c r="G895" s="159"/>
    </row>
    <row r="896" spans="1:7" ht="13.5" customHeight="1" x14ac:dyDescent="0.25">
      <c r="A896" s="143" t="s">
        <v>140</v>
      </c>
      <c r="B896" s="160"/>
      <c r="C896" s="160"/>
      <c r="D896" s="159"/>
      <c r="E896" s="159"/>
      <c r="F896" s="159"/>
      <c r="G896" s="159"/>
    </row>
    <row r="897" spans="1:8" ht="42" customHeight="1" x14ac:dyDescent="0.2">
      <c r="A897" s="158" t="s">
        <v>130</v>
      </c>
      <c r="B897" s="158" t="s">
        <v>129</v>
      </c>
      <c r="C897" s="158" t="s">
        <v>139</v>
      </c>
      <c r="D897" s="158" t="s">
        <v>72</v>
      </c>
      <c r="E897" s="158" t="s">
        <v>138</v>
      </c>
      <c r="F897" s="158" t="s">
        <v>137</v>
      </c>
      <c r="G897" s="158" t="s">
        <v>136</v>
      </c>
    </row>
    <row r="898" spans="1:8" x14ac:dyDescent="0.2">
      <c r="A898" s="157">
        <v>1</v>
      </c>
      <c r="B898" s="157">
        <v>2</v>
      </c>
      <c r="C898" s="157">
        <v>3</v>
      </c>
      <c r="D898" s="157">
        <v>4</v>
      </c>
      <c r="E898" s="157">
        <v>5</v>
      </c>
      <c r="F898" s="157">
        <v>6</v>
      </c>
      <c r="G898" s="157">
        <v>7</v>
      </c>
    </row>
    <row r="899" spans="1:8" ht="12.95" customHeight="1" x14ac:dyDescent="0.2">
      <c r="A899" s="115">
        <v>1</v>
      </c>
      <c r="B899" s="155" t="s">
        <v>124</v>
      </c>
      <c r="C899" s="168">
        <v>468.36</v>
      </c>
      <c r="D899" s="168">
        <v>-1.58</v>
      </c>
      <c r="E899" s="168">
        <v>442.29999999999995</v>
      </c>
      <c r="F899" s="168">
        <f>D899+E899</f>
        <v>440.71999999999997</v>
      </c>
      <c r="G899" s="112">
        <f>F899/C899</f>
        <v>0.94098556665812616</v>
      </c>
      <c r="H899" s="106"/>
    </row>
    <row r="900" spans="1:8" ht="12.95" customHeight="1" x14ac:dyDescent="0.2">
      <c r="A900" s="115">
        <v>2</v>
      </c>
      <c r="B900" s="155" t="s">
        <v>123</v>
      </c>
      <c r="C900" s="168">
        <v>587.16</v>
      </c>
      <c r="D900" s="168">
        <v>-3.9899999999999993</v>
      </c>
      <c r="E900" s="168">
        <v>704.83999999999992</v>
      </c>
      <c r="F900" s="168">
        <f>D900+E900</f>
        <v>700.84999999999991</v>
      </c>
      <c r="G900" s="112">
        <f>F900/C900</f>
        <v>1.1936269500647183</v>
      </c>
      <c r="H900" s="106"/>
    </row>
    <row r="901" spans="1:8" ht="12.95" customHeight="1" x14ac:dyDescent="0.2">
      <c r="A901" s="115">
        <v>3</v>
      </c>
      <c r="B901" s="155" t="s">
        <v>122</v>
      </c>
      <c r="C901" s="168">
        <v>505.08</v>
      </c>
      <c r="D901" s="168">
        <v>1.34</v>
      </c>
      <c r="E901" s="168">
        <v>497.82</v>
      </c>
      <c r="F901" s="168">
        <f>D901+E901</f>
        <v>499.15999999999997</v>
      </c>
      <c r="G901" s="112">
        <f>F901/C901</f>
        <v>0.98827908450146507</v>
      </c>
      <c r="H901" s="106"/>
    </row>
    <row r="902" spans="1:8" ht="12.95" customHeight="1" x14ac:dyDescent="0.2">
      <c r="A902" s="115">
        <v>4</v>
      </c>
      <c r="B902" s="155" t="s">
        <v>121</v>
      </c>
      <c r="C902" s="168">
        <v>273</v>
      </c>
      <c r="D902" s="168">
        <v>-1.1399999999999999</v>
      </c>
      <c r="E902" s="168">
        <v>359.88</v>
      </c>
      <c r="F902" s="168">
        <f>D902+E902</f>
        <v>358.74</v>
      </c>
      <c r="G902" s="112">
        <f>F902/C902</f>
        <v>1.3140659340659342</v>
      </c>
      <c r="H902" s="106"/>
    </row>
    <row r="903" spans="1:8" ht="12.95" customHeight="1" x14ac:dyDescent="0.2">
      <c r="A903" s="115">
        <v>5</v>
      </c>
      <c r="B903" s="155" t="s">
        <v>120</v>
      </c>
      <c r="C903" s="168">
        <v>1608.3</v>
      </c>
      <c r="D903" s="168">
        <v>-0.39</v>
      </c>
      <c r="E903" s="168">
        <v>1349.46</v>
      </c>
      <c r="F903" s="168">
        <f>D903+E903</f>
        <v>1349.07</v>
      </c>
      <c r="G903" s="112">
        <f>F903/C903</f>
        <v>0.83881738481626555</v>
      </c>
      <c r="H903" s="106"/>
    </row>
    <row r="904" spans="1:8" ht="12.95" customHeight="1" x14ac:dyDescent="0.2">
      <c r="A904" s="115">
        <v>6</v>
      </c>
      <c r="B904" s="155" t="s">
        <v>119</v>
      </c>
      <c r="C904" s="168">
        <v>416.16</v>
      </c>
      <c r="D904" s="168">
        <v>-0.65999999999999992</v>
      </c>
      <c r="E904" s="168">
        <v>445.44</v>
      </c>
      <c r="F904" s="168">
        <f>D904+E904</f>
        <v>444.78</v>
      </c>
      <c r="G904" s="112">
        <f>F904/C904</f>
        <v>1.0687716262975777</v>
      </c>
      <c r="H904" s="106"/>
    </row>
    <row r="905" spans="1:8" ht="12.95" customHeight="1" x14ac:dyDescent="0.2">
      <c r="A905" s="115">
        <v>7</v>
      </c>
      <c r="B905" s="155" t="s">
        <v>118</v>
      </c>
      <c r="C905" s="168">
        <v>654.22</v>
      </c>
      <c r="D905" s="168">
        <v>-2.0100000000000007</v>
      </c>
      <c r="E905" s="168">
        <v>596.5</v>
      </c>
      <c r="F905" s="168">
        <f>D905+E905</f>
        <v>594.49</v>
      </c>
      <c r="G905" s="112">
        <f>F905/C905</f>
        <v>0.90870043716181104</v>
      </c>
      <c r="H905" s="106"/>
    </row>
    <row r="906" spans="1:8" ht="12.95" customHeight="1" x14ac:dyDescent="0.2">
      <c r="A906" s="115">
        <v>8</v>
      </c>
      <c r="B906" s="155" t="s">
        <v>117</v>
      </c>
      <c r="C906" s="168">
        <v>445.44</v>
      </c>
      <c r="D906" s="168">
        <v>0.18999999999999997</v>
      </c>
      <c r="E906" s="168">
        <v>346.46000000000004</v>
      </c>
      <c r="F906" s="168">
        <f>D906+E906</f>
        <v>346.65000000000003</v>
      </c>
      <c r="G906" s="112">
        <f>F906/C906</f>
        <v>0.77821928879310354</v>
      </c>
      <c r="H906" s="106"/>
    </row>
    <row r="907" spans="1:8" ht="12.95" customHeight="1" x14ac:dyDescent="0.2">
      <c r="A907" s="115">
        <v>9</v>
      </c>
      <c r="B907" s="155" t="s">
        <v>116</v>
      </c>
      <c r="C907" s="168">
        <v>271.92</v>
      </c>
      <c r="D907" s="168">
        <v>-0.32999999999999996</v>
      </c>
      <c r="E907" s="168">
        <v>270.39999999999998</v>
      </c>
      <c r="F907" s="168">
        <f>D907+E907</f>
        <v>270.07</v>
      </c>
      <c r="G907" s="112">
        <f>F907/C907</f>
        <v>0.99319652839070305</v>
      </c>
      <c r="H907" s="106"/>
    </row>
    <row r="908" spans="1:8" ht="12.95" customHeight="1" x14ac:dyDescent="0.2">
      <c r="A908" s="115">
        <v>10</v>
      </c>
      <c r="B908" s="155" t="s">
        <v>115</v>
      </c>
      <c r="C908" s="168">
        <v>389.62</v>
      </c>
      <c r="D908" s="168">
        <v>-2.0000000000000004E-2</v>
      </c>
      <c r="E908" s="168">
        <v>332.08000000000004</v>
      </c>
      <c r="F908" s="168">
        <f>D908+E908</f>
        <v>332.06000000000006</v>
      </c>
      <c r="G908" s="112">
        <f>F908/C908</f>
        <v>0.85226631076433457</v>
      </c>
      <c r="H908" s="106"/>
    </row>
    <row r="909" spans="1:8" ht="12.95" customHeight="1" x14ac:dyDescent="0.2">
      <c r="A909" s="115">
        <v>11</v>
      </c>
      <c r="B909" s="155" t="s">
        <v>114</v>
      </c>
      <c r="C909" s="168">
        <v>335.28</v>
      </c>
      <c r="D909" s="168">
        <v>-3.38</v>
      </c>
      <c r="E909" s="168">
        <v>329.96</v>
      </c>
      <c r="F909" s="168">
        <f>D909+E909</f>
        <v>326.58</v>
      </c>
      <c r="G909" s="112">
        <f>F909/C909</f>
        <v>0.97405153901216901</v>
      </c>
      <c r="H909" s="106"/>
    </row>
    <row r="910" spans="1:8" ht="12.95" customHeight="1" x14ac:dyDescent="0.2">
      <c r="A910" s="115">
        <v>12</v>
      </c>
      <c r="B910" s="155" t="s">
        <v>113</v>
      </c>
      <c r="C910" s="168">
        <v>345</v>
      </c>
      <c r="D910" s="168">
        <v>0.5299999999999998</v>
      </c>
      <c r="E910" s="168">
        <v>342</v>
      </c>
      <c r="F910" s="168">
        <f>D910+E910</f>
        <v>342.53</v>
      </c>
      <c r="G910" s="112">
        <f>F910/C910</f>
        <v>0.99284057971014483</v>
      </c>
      <c r="H910" s="106"/>
    </row>
    <row r="911" spans="1:8" ht="12.95" customHeight="1" x14ac:dyDescent="0.2">
      <c r="A911" s="115">
        <v>13</v>
      </c>
      <c r="B911" s="155" t="s">
        <v>112</v>
      </c>
      <c r="C911" s="168">
        <v>285.72000000000003</v>
      </c>
      <c r="D911" s="168">
        <v>0.34000000000000019</v>
      </c>
      <c r="E911" s="168">
        <v>286.44</v>
      </c>
      <c r="F911" s="168">
        <f>D911+E911</f>
        <v>286.77999999999997</v>
      </c>
      <c r="G911" s="112">
        <f>F911/C911</f>
        <v>1.0037099258014839</v>
      </c>
      <c r="H911" s="106"/>
    </row>
    <row r="912" spans="1:8" ht="12.95" customHeight="1" x14ac:dyDescent="0.2">
      <c r="A912" s="115">
        <v>14</v>
      </c>
      <c r="B912" s="155" t="s">
        <v>111</v>
      </c>
      <c r="C912" s="168">
        <v>449.76</v>
      </c>
      <c r="D912" s="168">
        <v>0.22000000000000003</v>
      </c>
      <c r="E912" s="168">
        <v>313.65999999999997</v>
      </c>
      <c r="F912" s="168">
        <f>D912+E912</f>
        <v>313.88</v>
      </c>
      <c r="G912" s="112">
        <f>F912/C912</f>
        <v>0.69788331554606897</v>
      </c>
      <c r="H912" s="106"/>
    </row>
    <row r="913" spans="1:8" ht="12.95" customHeight="1" x14ac:dyDescent="0.2">
      <c r="A913" s="115">
        <v>15</v>
      </c>
      <c r="B913" s="155" t="s">
        <v>110</v>
      </c>
      <c r="C913" s="168">
        <v>403.42</v>
      </c>
      <c r="D913" s="168">
        <v>-0.81</v>
      </c>
      <c r="E913" s="168">
        <v>420.46000000000004</v>
      </c>
      <c r="F913" s="168">
        <f>D913+E913</f>
        <v>419.65000000000003</v>
      </c>
      <c r="G913" s="112">
        <f>F913/C913</f>
        <v>1.0402310247384861</v>
      </c>
      <c r="H913" s="106"/>
    </row>
    <row r="914" spans="1:8" ht="12.95" customHeight="1" x14ac:dyDescent="0.2">
      <c r="A914" s="115">
        <v>16</v>
      </c>
      <c r="B914" s="155" t="s">
        <v>109</v>
      </c>
      <c r="C914" s="168">
        <v>261.48</v>
      </c>
      <c r="D914" s="168">
        <v>3.0000000000000006E-2</v>
      </c>
      <c r="E914" s="168">
        <v>285.08</v>
      </c>
      <c r="F914" s="168">
        <f>D914+E914</f>
        <v>285.10999999999996</v>
      </c>
      <c r="G914" s="112">
        <f>F914/C914</f>
        <v>1.0903702003977358</v>
      </c>
      <c r="H914" s="106"/>
    </row>
    <row r="915" spans="1:8" ht="12.95" customHeight="1" x14ac:dyDescent="0.2">
      <c r="A915" s="115">
        <v>17</v>
      </c>
      <c r="B915" s="155" t="s">
        <v>108</v>
      </c>
      <c r="C915" s="168">
        <v>475.08000000000004</v>
      </c>
      <c r="D915" s="168">
        <v>2.4299999999999997</v>
      </c>
      <c r="E915" s="168">
        <v>488.70000000000005</v>
      </c>
      <c r="F915" s="168">
        <f>D915+E915</f>
        <v>491.13000000000005</v>
      </c>
      <c r="G915" s="112">
        <f>F915/C915</f>
        <v>1.0337837837837838</v>
      </c>
      <c r="H915" s="106"/>
    </row>
    <row r="916" spans="1:8" s="177" customFormat="1" ht="12.95" customHeight="1" x14ac:dyDescent="0.2">
      <c r="A916" s="115">
        <v>18</v>
      </c>
      <c r="B916" s="155" t="s">
        <v>107</v>
      </c>
      <c r="C916" s="168">
        <v>427.38</v>
      </c>
      <c r="D916" s="168">
        <v>-0.18</v>
      </c>
      <c r="E916" s="168">
        <v>398.76</v>
      </c>
      <c r="F916" s="168">
        <f>D916+E916</f>
        <v>398.58</v>
      </c>
      <c r="G916" s="112">
        <f>F916/C916</f>
        <v>0.93261266320370628</v>
      </c>
      <c r="H916" s="106"/>
    </row>
    <row r="917" spans="1:8" ht="12.95" customHeight="1" x14ac:dyDescent="0.2">
      <c r="A917" s="115">
        <v>19</v>
      </c>
      <c r="B917" s="155" t="s">
        <v>106</v>
      </c>
      <c r="C917" s="168">
        <v>580.94000000000005</v>
      </c>
      <c r="D917" s="168">
        <v>-2.3200000000000003</v>
      </c>
      <c r="E917" s="168">
        <v>475.78</v>
      </c>
      <c r="F917" s="168">
        <f>D917+E917</f>
        <v>473.46</v>
      </c>
      <c r="G917" s="112">
        <f>F917/C917</f>
        <v>0.81498949977622459</v>
      </c>
      <c r="H917" s="106"/>
    </row>
    <row r="918" spans="1:8" ht="12.95" customHeight="1" x14ac:dyDescent="0.2">
      <c r="A918" s="115">
        <v>20</v>
      </c>
      <c r="B918" s="155" t="s">
        <v>105</v>
      </c>
      <c r="C918" s="168">
        <v>468.94</v>
      </c>
      <c r="D918" s="168">
        <v>4.09</v>
      </c>
      <c r="E918" s="168">
        <v>441.92</v>
      </c>
      <c r="F918" s="168">
        <f>D918+E918</f>
        <v>446.01</v>
      </c>
      <c r="G918" s="112">
        <f>F918/C918</f>
        <v>0.95110248645882201</v>
      </c>
      <c r="H918" s="106"/>
    </row>
    <row r="919" spans="1:8" ht="12.95" customHeight="1" x14ac:dyDescent="0.2">
      <c r="A919" s="115">
        <v>21</v>
      </c>
      <c r="B919" s="155" t="s">
        <v>104</v>
      </c>
      <c r="C919" s="168">
        <v>316.8</v>
      </c>
      <c r="D919" s="168">
        <v>4.0000000000000036E-2</v>
      </c>
      <c r="E919" s="168">
        <v>377.24</v>
      </c>
      <c r="F919" s="168">
        <f>D919+E919</f>
        <v>377.28000000000003</v>
      </c>
      <c r="G919" s="112">
        <f>F919/C919</f>
        <v>1.1909090909090909</v>
      </c>
      <c r="H919" s="106"/>
    </row>
    <row r="920" spans="1:8" ht="12.95" customHeight="1" x14ac:dyDescent="0.2">
      <c r="A920" s="115">
        <v>22</v>
      </c>
      <c r="B920" s="155" t="s">
        <v>103</v>
      </c>
      <c r="C920" s="168">
        <v>729.14</v>
      </c>
      <c r="D920" s="168">
        <v>8.2799999999999994</v>
      </c>
      <c r="E920" s="168">
        <v>635.94000000000005</v>
      </c>
      <c r="F920" s="168">
        <f>D920+E920</f>
        <v>644.22</v>
      </c>
      <c r="G920" s="112">
        <f>F920/C920</f>
        <v>0.88353402638725076</v>
      </c>
      <c r="H920" s="106"/>
    </row>
    <row r="921" spans="1:8" ht="12.95" customHeight="1" x14ac:dyDescent="0.2">
      <c r="A921" s="115">
        <v>23</v>
      </c>
      <c r="B921" s="155" t="s">
        <v>102</v>
      </c>
      <c r="C921" s="168">
        <v>298.48</v>
      </c>
      <c r="D921" s="168">
        <v>1.4700000000000002</v>
      </c>
      <c r="E921" s="168">
        <v>287.65999999999997</v>
      </c>
      <c r="F921" s="168">
        <f>D921+E921</f>
        <v>289.13</v>
      </c>
      <c r="G921" s="112">
        <f>F921/C921</f>
        <v>0.96867461806486188</v>
      </c>
      <c r="H921" s="106"/>
    </row>
    <row r="922" spans="1:8" ht="12.95" customHeight="1" x14ac:dyDescent="0.2">
      <c r="A922" s="115">
        <v>24</v>
      </c>
      <c r="B922" s="155" t="s">
        <v>101</v>
      </c>
      <c r="C922" s="168">
        <v>257.64</v>
      </c>
      <c r="D922" s="168">
        <v>-0.13</v>
      </c>
      <c r="E922" s="168">
        <v>275.48</v>
      </c>
      <c r="F922" s="168">
        <f>D922+E922</f>
        <v>275.35000000000002</v>
      </c>
      <c r="G922" s="112">
        <f>F922/C922</f>
        <v>1.0687393261915854</v>
      </c>
      <c r="H922" s="106"/>
    </row>
    <row r="923" spans="1:8" ht="12.95" customHeight="1" x14ac:dyDescent="0.2">
      <c r="A923" s="115">
        <v>25</v>
      </c>
      <c r="B923" s="155" t="s">
        <v>100</v>
      </c>
      <c r="C923" s="168">
        <v>671.44</v>
      </c>
      <c r="D923" s="168">
        <v>0</v>
      </c>
      <c r="E923" s="168">
        <v>492.24</v>
      </c>
      <c r="F923" s="168">
        <f>D923+E923</f>
        <v>492.24</v>
      </c>
      <c r="G923" s="112">
        <f>F923/C923</f>
        <v>0.73311092577147619</v>
      </c>
      <c r="H923" s="106"/>
    </row>
    <row r="924" spans="1:8" ht="12.95" customHeight="1" x14ac:dyDescent="0.2">
      <c r="A924" s="115">
        <v>26</v>
      </c>
      <c r="B924" s="155" t="s">
        <v>99</v>
      </c>
      <c r="C924" s="168">
        <v>515.70000000000005</v>
      </c>
      <c r="D924" s="168">
        <v>-2.0200000000000005</v>
      </c>
      <c r="E924" s="168">
        <v>451.98</v>
      </c>
      <c r="F924" s="168">
        <f>D924+E924</f>
        <v>449.96000000000004</v>
      </c>
      <c r="G924" s="112">
        <f>F924/C924</f>
        <v>0.87252278456466936</v>
      </c>
      <c r="H924" s="106"/>
    </row>
    <row r="925" spans="1:8" ht="12.95" customHeight="1" x14ac:dyDescent="0.2">
      <c r="A925" s="115">
        <v>27</v>
      </c>
      <c r="B925" s="155" t="s">
        <v>98</v>
      </c>
      <c r="C925" s="168">
        <v>274.44</v>
      </c>
      <c r="D925" s="168">
        <v>-3.17</v>
      </c>
      <c r="E925" s="168">
        <v>287.38</v>
      </c>
      <c r="F925" s="168">
        <f>D925+E925</f>
        <v>284.20999999999998</v>
      </c>
      <c r="G925" s="112">
        <f>F925/C925</f>
        <v>1.0355997667978427</v>
      </c>
      <c r="H925" s="106"/>
    </row>
    <row r="926" spans="1:8" ht="12.95" customHeight="1" x14ac:dyDescent="0.2">
      <c r="A926" s="115">
        <v>28</v>
      </c>
      <c r="B926" s="155" t="s">
        <v>97</v>
      </c>
      <c r="C926" s="168">
        <v>298.98</v>
      </c>
      <c r="D926" s="168">
        <v>5.5399999999999991</v>
      </c>
      <c r="E926" s="168">
        <v>296.10000000000002</v>
      </c>
      <c r="F926" s="168">
        <f>D926+E926</f>
        <v>301.64000000000004</v>
      </c>
      <c r="G926" s="112">
        <f>F926/C926</f>
        <v>1.0088969161816845</v>
      </c>
      <c r="H926" s="106"/>
    </row>
    <row r="927" spans="1:8" ht="12.95" customHeight="1" x14ac:dyDescent="0.2">
      <c r="A927" s="115">
        <v>29</v>
      </c>
      <c r="B927" s="155" t="s">
        <v>96</v>
      </c>
      <c r="C927" s="168">
        <v>238.8</v>
      </c>
      <c r="D927" s="168">
        <v>0.24</v>
      </c>
      <c r="E927" s="168">
        <v>256.04000000000002</v>
      </c>
      <c r="F927" s="168">
        <f>D927+E927</f>
        <v>256.28000000000003</v>
      </c>
      <c r="G927" s="112">
        <f>F927/C927</f>
        <v>1.0731993299832496</v>
      </c>
      <c r="H927" s="106"/>
    </row>
    <row r="928" spans="1:8" ht="12.95" customHeight="1" x14ac:dyDescent="0.2">
      <c r="A928" s="115">
        <v>30</v>
      </c>
      <c r="B928" s="155" t="s">
        <v>95</v>
      </c>
      <c r="C928" s="168">
        <v>422.28</v>
      </c>
      <c r="D928" s="168">
        <v>-2.0099999999999998</v>
      </c>
      <c r="E928" s="168">
        <v>403.12</v>
      </c>
      <c r="F928" s="168">
        <f>D928+E928</f>
        <v>401.11</v>
      </c>
      <c r="G928" s="112">
        <f>F928/C928</f>
        <v>0.94986738656815395</v>
      </c>
      <c r="H928" s="106"/>
    </row>
    <row r="929" spans="1:8" ht="12.95" customHeight="1" x14ac:dyDescent="0.2">
      <c r="A929" s="115">
        <v>31</v>
      </c>
      <c r="B929" s="155" t="s">
        <v>94</v>
      </c>
      <c r="C929" s="168">
        <v>203.88</v>
      </c>
      <c r="D929" s="168">
        <v>0</v>
      </c>
      <c r="E929" s="168">
        <v>215.88</v>
      </c>
      <c r="F929" s="168">
        <f>D929+E929</f>
        <v>215.88</v>
      </c>
      <c r="G929" s="112">
        <f>F929/C929</f>
        <v>1.0588581518540319</v>
      </c>
      <c r="H929" s="106"/>
    </row>
    <row r="930" spans="1:8" ht="12.95" customHeight="1" x14ac:dyDescent="0.2">
      <c r="A930" s="115">
        <v>32</v>
      </c>
      <c r="B930" s="155" t="s">
        <v>93</v>
      </c>
      <c r="C930" s="168">
        <v>322.44</v>
      </c>
      <c r="D930" s="168">
        <v>-0.84999999999999976</v>
      </c>
      <c r="E930" s="168">
        <v>339.18</v>
      </c>
      <c r="F930" s="168">
        <f>D930+E930</f>
        <v>338.33</v>
      </c>
      <c r="G930" s="112">
        <f>F930/C930</f>
        <v>1.0492804862920233</v>
      </c>
      <c r="H930" s="106"/>
    </row>
    <row r="931" spans="1:8" ht="12.95" customHeight="1" x14ac:dyDescent="0.2">
      <c r="A931" s="115">
        <v>33</v>
      </c>
      <c r="B931" s="155" t="s">
        <v>92</v>
      </c>
      <c r="C931" s="168">
        <v>872.36</v>
      </c>
      <c r="D931" s="168">
        <v>-1.29</v>
      </c>
      <c r="E931" s="168">
        <v>867.98</v>
      </c>
      <c r="F931" s="168">
        <f>D931+E931</f>
        <v>866.69</v>
      </c>
      <c r="G931" s="112">
        <f>F931/C931</f>
        <v>0.99350038974735211</v>
      </c>
    </row>
    <row r="932" spans="1:8" ht="15" customHeight="1" x14ac:dyDescent="0.2">
      <c r="A932" s="152"/>
      <c r="B932" s="151" t="s">
        <v>91</v>
      </c>
      <c r="C932" s="150">
        <f>SUM(C899:C931)</f>
        <v>15074.64</v>
      </c>
      <c r="D932" s="150">
        <f>SUM(D899:D931)</f>
        <v>-1.5400000000000018</v>
      </c>
      <c r="E932" s="150">
        <f>SUM(E899:E931)</f>
        <v>14314.159999999998</v>
      </c>
      <c r="F932" s="150">
        <f>D932+E932</f>
        <v>14312.619999999997</v>
      </c>
      <c r="G932" s="176">
        <f>F932/C932</f>
        <v>0.9494502024592294</v>
      </c>
    </row>
    <row r="933" spans="1:8" ht="13.5" customHeight="1" x14ac:dyDescent="0.2">
      <c r="A933" s="175"/>
      <c r="B933" s="174"/>
      <c r="C933" s="173"/>
      <c r="D933" s="173"/>
      <c r="E933" s="172"/>
      <c r="F933" s="171"/>
      <c r="G933" s="170"/>
    </row>
    <row r="934" spans="1:8" ht="13.5" customHeight="1" x14ac:dyDescent="0.25">
      <c r="A934" s="143" t="s">
        <v>135</v>
      </c>
      <c r="B934" s="160"/>
      <c r="C934" s="160"/>
      <c r="D934" s="160"/>
      <c r="E934" s="159"/>
      <c r="F934" s="159"/>
      <c r="G934" s="159"/>
    </row>
    <row r="935" spans="1:8" ht="13.5" customHeight="1" x14ac:dyDescent="0.25">
      <c r="A935" s="143" t="s">
        <v>131</v>
      </c>
      <c r="B935" s="160"/>
      <c r="C935" s="160"/>
      <c r="D935" s="160"/>
      <c r="E935" s="159"/>
      <c r="F935" s="159"/>
      <c r="G935" s="159"/>
    </row>
    <row r="936" spans="1:8" ht="42.75" x14ac:dyDescent="0.25">
      <c r="A936" s="158" t="s">
        <v>130</v>
      </c>
      <c r="B936" s="158" t="s">
        <v>129</v>
      </c>
      <c r="C936" s="158" t="s">
        <v>128</v>
      </c>
      <c r="D936" s="158" t="s">
        <v>127</v>
      </c>
      <c r="E936" s="158" t="s">
        <v>134</v>
      </c>
      <c r="F936" s="158" t="s">
        <v>133</v>
      </c>
      <c r="G936" s="169"/>
    </row>
    <row r="937" spans="1:8" ht="15" x14ac:dyDescent="0.25">
      <c r="A937" s="157">
        <v>1</v>
      </c>
      <c r="B937" s="157">
        <v>2</v>
      </c>
      <c r="C937" s="157">
        <v>3</v>
      </c>
      <c r="D937" s="157">
        <v>4</v>
      </c>
      <c r="E937" s="157">
        <v>5</v>
      </c>
      <c r="F937" s="157">
        <v>6</v>
      </c>
      <c r="G937" s="169"/>
    </row>
    <row r="938" spans="1:8" ht="12.95" customHeight="1" x14ac:dyDescent="0.2">
      <c r="A938" s="117">
        <v>1</v>
      </c>
      <c r="B938" s="155" t="s">
        <v>124</v>
      </c>
      <c r="C938" s="168">
        <f>C899</f>
        <v>468.36</v>
      </c>
      <c r="D938" s="168">
        <f>F899</f>
        <v>440.71999999999997</v>
      </c>
      <c r="E938" s="168">
        <v>459.15999999999997</v>
      </c>
      <c r="F938" s="167">
        <f>E938/C938</f>
        <v>0.9803569903493039</v>
      </c>
      <c r="G938" s="144"/>
    </row>
    <row r="939" spans="1:8" ht="12.95" customHeight="1" x14ac:dyDescent="0.2">
      <c r="A939" s="117">
        <v>2</v>
      </c>
      <c r="B939" s="155" t="s">
        <v>123</v>
      </c>
      <c r="C939" s="168">
        <f>C900</f>
        <v>587.16</v>
      </c>
      <c r="D939" s="168">
        <f>F900</f>
        <v>700.84999999999991</v>
      </c>
      <c r="E939" s="168">
        <v>651.44000000000005</v>
      </c>
      <c r="F939" s="167">
        <f>E939/C939</f>
        <v>1.1094761223516589</v>
      </c>
      <c r="G939" s="144"/>
    </row>
    <row r="940" spans="1:8" ht="12.95" customHeight="1" x14ac:dyDescent="0.2">
      <c r="A940" s="117">
        <v>3</v>
      </c>
      <c r="B940" s="155" t="s">
        <v>122</v>
      </c>
      <c r="C940" s="168">
        <f>C901</f>
        <v>505.08</v>
      </c>
      <c r="D940" s="168">
        <f>F901</f>
        <v>499.15999999999997</v>
      </c>
      <c r="E940" s="168">
        <v>537.14</v>
      </c>
      <c r="F940" s="167">
        <f>E940/C940</f>
        <v>1.0634750930545656</v>
      </c>
      <c r="G940" s="144"/>
    </row>
    <row r="941" spans="1:8" ht="12.95" customHeight="1" x14ac:dyDescent="0.2">
      <c r="A941" s="117">
        <v>4</v>
      </c>
      <c r="B941" s="155" t="s">
        <v>121</v>
      </c>
      <c r="C941" s="168">
        <f>C902</f>
        <v>273</v>
      </c>
      <c r="D941" s="168">
        <f>F902</f>
        <v>358.74</v>
      </c>
      <c r="E941" s="168">
        <v>304.65999999999997</v>
      </c>
      <c r="F941" s="167">
        <f>E941/C941</f>
        <v>1.1159706959706959</v>
      </c>
      <c r="G941" s="144"/>
    </row>
    <row r="942" spans="1:8" ht="12.95" customHeight="1" x14ac:dyDescent="0.2">
      <c r="A942" s="117">
        <v>5</v>
      </c>
      <c r="B942" s="155" t="s">
        <v>120</v>
      </c>
      <c r="C942" s="168">
        <f>C903</f>
        <v>1608.3</v>
      </c>
      <c r="D942" s="168">
        <f>F903</f>
        <v>1349.07</v>
      </c>
      <c r="E942" s="168">
        <v>1178.0999999999999</v>
      </c>
      <c r="F942" s="167">
        <f>E942/C942</f>
        <v>0.73251259093452714</v>
      </c>
      <c r="G942" s="144"/>
    </row>
    <row r="943" spans="1:8" ht="12.95" customHeight="1" x14ac:dyDescent="0.2">
      <c r="A943" s="117">
        <v>6</v>
      </c>
      <c r="B943" s="155" t="s">
        <v>119</v>
      </c>
      <c r="C943" s="168">
        <f>C904</f>
        <v>416.16</v>
      </c>
      <c r="D943" s="168">
        <f>F904</f>
        <v>444.78</v>
      </c>
      <c r="E943" s="168">
        <v>440.98</v>
      </c>
      <c r="F943" s="167">
        <f>E943/C943</f>
        <v>1.059640522875817</v>
      </c>
      <c r="G943" s="144"/>
    </row>
    <row r="944" spans="1:8" ht="12.95" customHeight="1" x14ac:dyDescent="0.2">
      <c r="A944" s="117">
        <v>7</v>
      </c>
      <c r="B944" s="155" t="s">
        <v>118</v>
      </c>
      <c r="C944" s="168">
        <f>C905</f>
        <v>654.22</v>
      </c>
      <c r="D944" s="168">
        <f>F905</f>
        <v>594.49</v>
      </c>
      <c r="E944" s="168">
        <v>634.74</v>
      </c>
      <c r="F944" s="167">
        <f>E944/C944</f>
        <v>0.97022408364158841</v>
      </c>
      <c r="G944" s="144"/>
    </row>
    <row r="945" spans="1:7" ht="12.95" customHeight="1" x14ac:dyDescent="0.2">
      <c r="A945" s="117">
        <v>8</v>
      </c>
      <c r="B945" s="155" t="s">
        <v>117</v>
      </c>
      <c r="C945" s="168">
        <f>C906</f>
        <v>445.44</v>
      </c>
      <c r="D945" s="168">
        <f>F906</f>
        <v>346.65000000000003</v>
      </c>
      <c r="E945" s="168">
        <v>413.24</v>
      </c>
      <c r="F945" s="167">
        <f>E945/C945</f>
        <v>0.92771192528735635</v>
      </c>
      <c r="G945" s="144"/>
    </row>
    <row r="946" spans="1:7" ht="12.95" customHeight="1" x14ac:dyDescent="0.2">
      <c r="A946" s="117">
        <v>9</v>
      </c>
      <c r="B946" s="155" t="s">
        <v>116</v>
      </c>
      <c r="C946" s="168">
        <f>C907</f>
        <v>271.92</v>
      </c>
      <c r="D946" s="168">
        <f>F907</f>
        <v>270.07</v>
      </c>
      <c r="E946" s="168">
        <v>280.02</v>
      </c>
      <c r="F946" s="167">
        <f>E946/C946</f>
        <v>1.0297881729920564</v>
      </c>
      <c r="G946" s="144"/>
    </row>
    <row r="947" spans="1:7" ht="12.95" customHeight="1" x14ac:dyDescent="0.2">
      <c r="A947" s="117">
        <v>10</v>
      </c>
      <c r="B947" s="155" t="s">
        <v>115</v>
      </c>
      <c r="C947" s="168">
        <f>C908</f>
        <v>389.62</v>
      </c>
      <c r="D947" s="168">
        <f>F908</f>
        <v>332.06000000000006</v>
      </c>
      <c r="E947" s="168">
        <v>381.5</v>
      </c>
      <c r="F947" s="167">
        <f>E947/C947</f>
        <v>0.97915918074020836</v>
      </c>
      <c r="G947" s="144"/>
    </row>
    <row r="948" spans="1:7" ht="12.95" customHeight="1" x14ac:dyDescent="0.2">
      <c r="A948" s="117">
        <v>11</v>
      </c>
      <c r="B948" s="155" t="s">
        <v>114</v>
      </c>
      <c r="C948" s="168">
        <f>C909</f>
        <v>335.28</v>
      </c>
      <c r="D948" s="168">
        <f>F909</f>
        <v>326.58</v>
      </c>
      <c r="E948" s="168">
        <v>321.5</v>
      </c>
      <c r="F948" s="167">
        <f>E948/C948</f>
        <v>0.95890002386065387</v>
      </c>
      <c r="G948" s="144"/>
    </row>
    <row r="949" spans="1:7" ht="12.95" customHeight="1" x14ac:dyDescent="0.2">
      <c r="A949" s="117">
        <v>12</v>
      </c>
      <c r="B949" s="155" t="s">
        <v>113</v>
      </c>
      <c r="C949" s="168">
        <f>C910</f>
        <v>345</v>
      </c>
      <c r="D949" s="168">
        <f>F910</f>
        <v>342.53</v>
      </c>
      <c r="E949" s="168">
        <v>361</v>
      </c>
      <c r="F949" s="167">
        <f>E949/C949</f>
        <v>1.0463768115942029</v>
      </c>
      <c r="G949" s="144"/>
    </row>
    <row r="950" spans="1:7" ht="12.95" customHeight="1" x14ac:dyDescent="0.2">
      <c r="A950" s="117">
        <v>13</v>
      </c>
      <c r="B950" s="155" t="s">
        <v>112</v>
      </c>
      <c r="C950" s="168">
        <f>C911</f>
        <v>285.72000000000003</v>
      </c>
      <c r="D950" s="168">
        <f>F911</f>
        <v>286.77999999999997</v>
      </c>
      <c r="E950" s="168">
        <v>313.16000000000003</v>
      </c>
      <c r="F950" s="167">
        <f>E950/C950</f>
        <v>1.0960380792384152</v>
      </c>
      <c r="G950" s="144"/>
    </row>
    <row r="951" spans="1:7" ht="12.95" customHeight="1" x14ac:dyDescent="0.2">
      <c r="A951" s="117">
        <v>14</v>
      </c>
      <c r="B951" s="155" t="s">
        <v>111</v>
      </c>
      <c r="C951" s="168">
        <f>C912</f>
        <v>449.76</v>
      </c>
      <c r="D951" s="168">
        <f>F912</f>
        <v>313.88</v>
      </c>
      <c r="E951" s="168">
        <v>412.85999999999996</v>
      </c>
      <c r="F951" s="167">
        <f>E951/C951</f>
        <v>0.91795624332977577</v>
      </c>
      <c r="G951" s="144"/>
    </row>
    <row r="952" spans="1:7" ht="12.95" customHeight="1" x14ac:dyDescent="0.2">
      <c r="A952" s="117">
        <v>15</v>
      </c>
      <c r="B952" s="155" t="s">
        <v>110</v>
      </c>
      <c r="C952" s="168">
        <f>C913</f>
        <v>403.42</v>
      </c>
      <c r="D952" s="168">
        <f>F913</f>
        <v>419.65000000000003</v>
      </c>
      <c r="E952" s="168">
        <v>411.52</v>
      </c>
      <c r="F952" s="167">
        <f>E952/C952</f>
        <v>1.0200783302761389</v>
      </c>
      <c r="G952" s="144"/>
    </row>
    <row r="953" spans="1:7" ht="12.95" customHeight="1" x14ac:dyDescent="0.2">
      <c r="A953" s="117">
        <v>16</v>
      </c>
      <c r="B953" s="155" t="s">
        <v>109</v>
      </c>
      <c r="C953" s="168">
        <f>C914</f>
        <v>261.48</v>
      </c>
      <c r="D953" s="168">
        <f>F914</f>
        <v>285.10999999999996</v>
      </c>
      <c r="E953" s="168">
        <v>281.76</v>
      </c>
      <c r="F953" s="167">
        <f>E953/C953</f>
        <v>1.0775585130793941</v>
      </c>
      <c r="G953" s="144"/>
    </row>
    <row r="954" spans="1:7" ht="12.95" customHeight="1" x14ac:dyDescent="0.2">
      <c r="A954" s="117">
        <v>17</v>
      </c>
      <c r="B954" s="155" t="s">
        <v>108</v>
      </c>
      <c r="C954" s="168">
        <f>C915</f>
        <v>475.08000000000004</v>
      </c>
      <c r="D954" s="168">
        <f>F915</f>
        <v>491.13000000000005</v>
      </c>
      <c r="E954" s="168">
        <v>444.52</v>
      </c>
      <c r="F954" s="167">
        <f>E954/C954</f>
        <v>0.93567399174875798</v>
      </c>
      <c r="G954" s="144"/>
    </row>
    <row r="955" spans="1:7" ht="12.95" customHeight="1" x14ac:dyDescent="0.2">
      <c r="A955" s="117">
        <v>18</v>
      </c>
      <c r="B955" s="155" t="s">
        <v>107</v>
      </c>
      <c r="C955" s="168">
        <f>C916</f>
        <v>427.38</v>
      </c>
      <c r="D955" s="168">
        <f>F916</f>
        <v>398.58</v>
      </c>
      <c r="E955" s="168">
        <v>317.3</v>
      </c>
      <c r="F955" s="167">
        <f>E955/C955</f>
        <v>0.74243062380083302</v>
      </c>
      <c r="G955" s="144"/>
    </row>
    <row r="956" spans="1:7" ht="12.95" customHeight="1" x14ac:dyDescent="0.2">
      <c r="A956" s="117">
        <v>19</v>
      </c>
      <c r="B956" s="155" t="s">
        <v>106</v>
      </c>
      <c r="C956" s="168">
        <f>C917</f>
        <v>580.94000000000005</v>
      </c>
      <c r="D956" s="168">
        <f>F917</f>
        <v>473.46</v>
      </c>
      <c r="E956" s="168">
        <v>477.71999999999997</v>
      </c>
      <c r="F956" s="167">
        <f>E956/C956</f>
        <v>0.82232244293730838</v>
      </c>
      <c r="G956" s="144"/>
    </row>
    <row r="957" spans="1:7" ht="12.95" customHeight="1" x14ac:dyDescent="0.2">
      <c r="A957" s="117">
        <v>20</v>
      </c>
      <c r="B957" s="155" t="s">
        <v>105</v>
      </c>
      <c r="C957" s="168">
        <f>C918</f>
        <v>468.94</v>
      </c>
      <c r="D957" s="168">
        <f>F918</f>
        <v>446.01</v>
      </c>
      <c r="E957" s="168">
        <v>406.2</v>
      </c>
      <c r="F957" s="167">
        <f>E957/C957</f>
        <v>0.86620889666055356</v>
      </c>
      <c r="G957" s="144"/>
    </row>
    <row r="958" spans="1:7" ht="12.95" customHeight="1" x14ac:dyDescent="0.2">
      <c r="A958" s="117">
        <v>21</v>
      </c>
      <c r="B958" s="155" t="s">
        <v>104</v>
      </c>
      <c r="C958" s="168">
        <f>C919</f>
        <v>316.8</v>
      </c>
      <c r="D958" s="168">
        <f>F919</f>
        <v>377.28000000000003</v>
      </c>
      <c r="E958" s="168">
        <v>343.62</v>
      </c>
      <c r="F958" s="167">
        <f>E958/C958</f>
        <v>1.084659090909091</v>
      </c>
      <c r="G958" s="144"/>
    </row>
    <row r="959" spans="1:7" ht="12.95" customHeight="1" x14ac:dyDescent="0.2">
      <c r="A959" s="117">
        <v>22</v>
      </c>
      <c r="B959" s="155" t="s">
        <v>103</v>
      </c>
      <c r="C959" s="168">
        <f>C920</f>
        <v>729.14</v>
      </c>
      <c r="D959" s="168">
        <f>F920</f>
        <v>644.22</v>
      </c>
      <c r="E959" s="168">
        <v>650.05999999999995</v>
      </c>
      <c r="F959" s="167">
        <f>E959/C959</f>
        <v>0.89154346216090186</v>
      </c>
      <c r="G959" s="144"/>
    </row>
    <row r="960" spans="1:7" ht="12.95" customHeight="1" x14ac:dyDescent="0.2">
      <c r="A960" s="117">
        <v>23</v>
      </c>
      <c r="B960" s="155" t="s">
        <v>102</v>
      </c>
      <c r="C960" s="168">
        <f>C921</f>
        <v>298.48</v>
      </c>
      <c r="D960" s="168">
        <f>F921</f>
        <v>289.13</v>
      </c>
      <c r="E960" s="168">
        <v>275.36</v>
      </c>
      <c r="F960" s="167">
        <f>E960/C960</f>
        <v>0.92254087376038596</v>
      </c>
      <c r="G960" s="144"/>
    </row>
    <row r="961" spans="1:8" ht="12.95" customHeight="1" x14ac:dyDescent="0.2">
      <c r="A961" s="117">
        <v>24</v>
      </c>
      <c r="B961" s="155" t="s">
        <v>101</v>
      </c>
      <c r="C961" s="168">
        <f>C922</f>
        <v>257.64</v>
      </c>
      <c r="D961" s="168">
        <f>F922</f>
        <v>275.35000000000002</v>
      </c>
      <c r="E961" s="168">
        <v>270.12</v>
      </c>
      <c r="F961" s="167">
        <f>E961/C961</f>
        <v>1.048439683278994</v>
      </c>
      <c r="G961" s="144"/>
    </row>
    <row r="962" spans="1:8" ht="12.95" customHeight="1" x14ac:dyDescent="0.2">
      <c r="A962" s="117">
        <v>25</v>
      </c>
      <c r="B962" s="155" t="s">
        <v>100</v>
      </c>
      <c r="C962" s="168">
        <f>C923</f>
        <v>671.44</v>
      </c>
      <c r="D962" s="168">
        <f>F923</f>
        <v>492.24</v>
      </c>
      <c r="E962" s="168">
        <v>617.88</v>
      </c>
      <c r="F962" s="167">
        <f>E962/C962</f>
        <v>0.92023114500178715</v>
      </c>
      <c r="G962" s="144"/>
      <c r="H962" s="1" t="s">
        <v>45</v>
      </c>
    </row>
    <row r="963" spans="1:8" ht="12.95" customHeight="1" x14ac:dyDescent="0.2">
      <c r="A963" s="117">
        <v>26</v>
      </c>
      <c r="B963" s="155" t="s">
        <v>99</v>
      </c>
      <c r="C963" s="168">
        <f>C924</f>
        <v>515.70000000000005</v>
      </c>
      <c r="D963" s="168">
        <f>F924</f>
        <v>449.96000000000004</v>
      </c>
      <c r="E963" s="168">
        <v>433.76</v>
      </c>
      <c r="F963" s="167">
        <f>E963/C963</f>
        <v>0.8411091719992243</v>
      </c>
      <c r="G963" s="144"/>
    </row>
    <row r="964" spans="1:8" ht="12.95" customHeight="1" x14ac:dyDescent="0.2">
      <c r="A964" s="117">
        <v>27</v>
      </c>
      <c r="B964" s="155" t="s">
        <v>98</v>
      </c>
      <c r="C964" s="168">
        <f>C925</f>
        <v>274.44</v>
      </c>
      <c r="D964" s="168">
        <f>F925</f>
        <v>284.20999999999998</v>
      </c>
      <c r="E964" s="168">
        <v>295.02</v>
      </c>
      <c r="F964" s="167">
        <f>E964/C964</f>
        <v>1.074989068648885</v>
      </c>
      <c r="G964" s="144"/>
    </row>
    <row r="965" spans="1:8" ht="12.95" customHeight="1" x14ac:dyDescent="0.2">
      <c r="A965" s="117">
        <v>28</v>
      </c>
      <c r="B965" s="155" t="s">
        <v>97</v>
      </c>
      <c r="C965" s="168">
        <f>C926</f>
        <v>298.98</v>
      </c>
      <c r="D965" s="168">
        <f>F926</f>
        <v>301.64000000000004</v>
      </c>
      <c r="E965" s="168">
        <v>302.26</v>
      </c>
      <c r="F965" s="167">
        <f>E965/C965</f>
        <v>1.0109706334871897</v>
      </c>
      <c r="G965" s="144"/>
    </row>
    <row r="966" spans="1:8" ht="12.95" customHeight="1" x14ac:dyDescent="0.2">
      <c r="A966" s="117">
        <v>29</v>
      </c>
      <c r="B966" s="155" t="s">
        <v>96</v>
      </c>
      <c r="C966" s="168">
        <f>C927</f>
        <v>238.8</v>
      </c>
      <c r="D966" s="168">
        <f>F927</f>
        <v>256.28000000000003</v>
      </c>
      <c r="E966" s="168">
        <v>248.42000000000002</v>
      </c>
      <c r="F966" s="167">
        <f>E966/C966</f>
        <v>1.040284757118928</v>
      </c>
      <c r="G966" s="144"/>
    </row>
    <row r="967" spans="1:8" ht="12.95" customHeight="1" x14ac:dyDescent="0.2">
      <c r="A967" s="117">
        <v>30</v>
      </c>
      <c r="B967" s="155" t="s">
        <v>95</v>
      </c>
      <c r="C967" s="168">
        <f>C928</f>
        <v>422.28</v>
      </c>
      <c r="D967" s="168">
        <f>F928</f>
        <v>401.11</v>
      </c>
      <c r="E967" s="168">
        <v>420.36</v>
      </c>
      <c r="F967" s="167">
        <f>E967/C967</f>
        <v>0.99545325376527427</v>
      </c>
      <c r="G967" s="144"/>
    </row>
    <row r="968" spans="1:8" ht="12.95" customHeight="1" x14ac:dyDescent="0.2">
      <c r="A968" s="117">
        <v>31</v>
      </c>
      <c r="B968" s="155" t="s">
        <v>94</v>
      </c>
      <c r="C968" s="168">
        <f>C929</f>
        <v>203.88</v>
      </c>
      <c r="D968" s="168">
        <f>F929</f>
        <v>215.88</v>
      </c>
      <c r="E968" s="168">
        <v>219.72000000000003</v>
      </c>
      <c r="F968" s="167">
        <f>E968/C968</f>
        <v>1.0776927604473221</v>
      </c>
      <c r="G968" s="144"/>
    </row>
    <row r="969" spans="1:8" ht="12.95" customHeight="1" x14ac:dyDescent="0.2">
      <c r="A969" s="117">
        <v>32</v>
      </c>
      <c r="B969" s="155" t="s">
        <v>93</v>
      </c>
      <c r="C969" s="168">
        <f>C930</f>
        <v>322.44</v>
      </c>
      <c r="D969" s="168">
        <f>F930</f>
        <v>338.33</v>
      </c>
      <c r="E969" s="168">
        <v>335.36</v>
      </c>
      <c r="F969" s="167">
        <f>E969/C969</f>
        <v>1.0400694702890461</v>
      </c>
      <c r="G969" s="144"/>
    </row>
    <row r="970" spans="1:8" ht="12.95" customHeight="1" x14ac:dyDescent="0.2">
      <c r="A970" s="117">
        <v>33</v>
      </c>
      <c r="B970" s="155" t="s">
        <v>92</v>
      </c>
      <c r="C970" s="168">
        <f>C931</f>
        <v>872.36</v>
      </c>
      <c r="D970" s="168">
        <f>F931</f>
        <v>866.69</v>
      </c>
      <c r="E970" s="168">
        <v>872.3</v>
      </c>
      <c r="F970" s="167">
        <f>E970/C970</f>
        <v>0.99993122105552745</v>
      </c>
      <c r="G970" s="144"/>
    </row>
    <row r="971" spans="1:8" ht="14.25" customHeight="1" x14ac:dyDescent="0.2">
      <c r="A971" s="152"/>
      <c r="B971" s="151" t="s">
        <v>91</v>
      </c>
      <c r="C971" s="150">
        <f>SUM(C938:C970)</f>
        <v>15074.64</v>
      </c>
      <c r="D971" s="150">
        <f>SUM(D938:D970)</f>
        <v>14312.619999999995</v>
      </c>
      <c r="E971" s="150">
        <f>SUM(E938:E970)</f>
        <v>14312.760000000002</v>
      </c>
      <c r="F971" s="149">
        <f>E971/C971</f>
        <v>0.94945948957985082</v>
      </c>
      <c r="G971" s="144"/>
      <c r="H971" s="1" t="s">
        <v>45</v>
      </c>
    </row>
    <row r="972" spans="1:8" ht="13.5" customHeight="1" x14ac:dyDescent="0.25">
      <c r="A972" s="166"/>
      <c r="B972" s="165"/>
      <c r="C972" s="164"/>
      <c r="D972" s="162"/>
      <c r="E972" s="163"/>
      <c r="F972" s="162"/>
      <c r="G972" s="161"/>
    </row>
    <row r="973" spans="1:8" ht="13.5" customHeight="1" x14ac:dyDescent="0.25">
      <c r="A973" s="143" t="s">
        <v>132</v>
      </c>
      <c r="B973" s="160"/>
      <c r="C973" s="160"/>
      <c r="D973" s="160"/>
      <c r="E973" s="159"/>
      <c r="F973" s="159"/>
      <c r="G973" s="159"/>
    </row>
    <row r="974" spans="1:8" ht="13.5" customHeight="1" x14ac:dyDescent="0.25">
      <c r="A974" s="143" t="s">
        <v>131</v>
      </c>
      <c r="B974" s="160"/>
      <c r="C974" s="160"/>
      <c r="D974" s="160"/>
      <c r="E974" s="159"/>
      <c r="F974" s="159"/>
      <c r="G974" s="159"/>
    </row>
    <row r="975" spans="1:8" ht="49.5" customHeight="1" x14ac:dyDescent="0.25">
      <c r="A975" s="158" t="s">
        <v>130</v>
      </c>
      <c r="B975" s="158" t="s">
        <v>129</v>
      </c>
      <c r="C975" s="158" t="s">
        <v>128</v>
      </c>
      <c r="D975" s="158" t="s">
        <v>127</v>
      </c>
      <c r="E975" s="158" t="s">
        <v>126</v>
      </c>
      <c r="F975" s="158" t="s">
        <v>125</v>
      </c>
      <c r="G975" s="156"/>
    </row>
    <row r="976" spans="1:8" ht="14.25" customHeight="1" x14ac:dyDescent="0.25">
      <c r="A976" s="157">
        <v>1</v>
      </c>
      <c r="B976" s="157">
        <v>2</v>
      </c>
      <c r="C976" s="157">
        <v>3</v>
      </c>
      <c r="D976" s="157">
        <v>4</v>
      </c>
      <c r="E976" s="157">
        <v>5</v>
      </c>
      <c r="F976" s="157">
        <v>6</v>
      </c>
      <c r="G976" s="156"/>
    </row>
    <row r="977" spans="1:7" ht="12.95" customHeight="1" x14ac:dyDescent="0.2">
      <c r="A977" s="117">
        <v>1</v>
      </c>
      <c r="B977" s="155" t="s">
        <v>124</v>
      </c>
      <c r="C977" s="154">
        <f>C938</f>
        <v>468.36</v>
      </c>
      <c r="D977" s="154">
        <f>D938</f>
        <v>440.71999999999997</v>
      </c>
      <c r="E977" s="154">
        <f>D938-E938</f>
        <v>-18.439999999999998</v>
      </c>
      <c r="F977" s="153">
        <f>E977/C977</f>
        <v>-3.9371423691177722E-2</v>
      </c>
      <c r="G977" s="144"/>
    </row>
    <row r="978" spans="1:7" ht="12.95" customHeight="1" x14ac:dyDescent="0.2">
      <c r="A978" s="117">
        <v>2</v>
      </c>
      <c r="B978" s="155" t="s">
        <v>123</v>
      </c>
      <c r="C978" s="154">
        <f>C939</f>
        <v>587.16</v>
      </c>
      <c r="D978" s="154">
        <f>D939</f>
        <v>700.84999999999991</v>
      </c>
      <c r="E978" s="154">
        <f>D939-E939</f>
        <v>49.409999999999854</v>
      </c>
      <c r="F978" s="153">
        <f>E978/C978</f>
        <v>8.4150827713059234E-2</v>
      </c>
      <c r="G978" s="144"/>
    </row>
    <row r="979" spans="1:7" ht="12.95" customHeight="1" x14ac:dyDescent="0.2">
      <c r="A979" s="117">
        <v>3</v>
      </c>
      <c r="B979" s="155" t="s">
        <v>122</v>
      </c>
      <c r="C979" s="154">
        <f>C940</f>
        <v>505.08</v>
      </c>
      <c r="D979" s="154">
        <f>D940</f>
        <v>499.15999999999997</v>
      </c>
      <c r="E979" s="154">
        <f>D940-E940</f>
        <v>-37.980000000000018</v>
      </c>
      <c r="F979" s="153">
        <f>E979/C979</f>
        <v>-7.5196008553100532E-2</v>
      </c>
      <c r="G979" s="144"/>
    </row>
    <row r="980" spans="1:7" ht="12.95" customHeight="1" x14ac:dyDescent="0.2">
      <c r="A980" s="117">
        <v>4</v>
      </c>
      <c r="B980" s="155" t="s">
        <v>121</v>
      </c>
      <c r="C980" s="154">
        <f>C941</f>
        <v>273</v>
      </c>
      <c r="D980" s="154">
        <f>D941</f>
        <v>358.74</v>
      </c>
      <c r="E980" s="154">
        <f>D941-E941</f>
        <v>54.080000000000041</v>
      </c>
      <c r="F980" s="153">
        <f>E980/C980</f>
        <v>0.19809523809523824</v>
      </c>
      <c r="G980" s="144"/>
    </row>
    <row r="981" spans="1:7" ht="12.95" customHeight="1" x14ac:dyDescent="0.2">
      <c r="A981" s="117">
        <v>5</v>
      </c>
      <c r="B981" s="155" t="s">
        <v>120</v>
      </c>
      <c r="C981" s="154">
        <f>C942</f>
        <v>1608.3</v>
      </c>
      <c r="D981" s="154">
        <f>D942</f>
        <v>1349.07</v>
      </c>
      <c r="E981" s="154">
        <f>D942-E942</f>
        <v>170.97000000000003</v>
      </c>
      <c r="F981" s="153">
        <f>E981/C981</f>
        <v>0.1063047938817385</v>
      </c>
      <c r="G981" s="144"/>
    </row>
    <row r="982" spans="1:7" ht="12.95" customHeight="1" x14ac:dyDescent="0.2">
      <c r="A982" s="117">
        <v>6</v>
      </c>
      <c r="B982" s="155" t="s">
        <v>119</v>
      </c>
      <c r="C982" s="154">
        <f>C943</f>
        <v>416.16</v>
      </c>
      <c r="D982" s="154">
        <f>D943</f>
        <v>444.78</v>
      </c>
      <c r="E982" s="154">
        <f>D943-E943</f>
        <v>3.7999999999999545</v>
      </c>
      <c r="F982" s="153">
        <f>E982/C982</f>
        <v>9.1311034217607511E-3</v>
      </c>
      <c r="G982" s="144"/>
    </row>
    <row r="983" spans="1:7" ht="12.95" customHeight="1" x14ac:dyDescent="0.2">
      <c r="A983" s="117">
        <v>7</v>
      </c>
      <c r="B983" s="155" t="s">
        <v>118</v>
      </c>
      <c r="C983" s="154">
        <f>C944</f>
        <v>654.22</v>
      </c>
      <c r="D983" s="154">
        <f>D944</f>
        <v>594.49</v>
      </c>
      <c r="E983" s="154">
        <f>D944-E944</f>
        <v>-40.25</v>
      </c>
      <c r="F983" s="153">
        <f>E983/C983</f>
        <v>-6.1523646479777441E-2</v>
      </c>
      <c r="G983" s="144"/>
    </row>
    <row r="984" spans="1:7" ht="12.95" customHeight="1" x14ac:dyDescent="0.2">
      <c r="A984" s="117">
        <v>8</v>
      </c>
      <c r="B984" s="155" t="s">
        <v>117</v>
      </c>
      <c r="C984" s="154">
        <f>C945</f>
        <v>445.44</v>
      </c>
      <c r="D984" s="154">
        <f>D945</f>
        <v>346.65000000000003</v>
      </c>
      <c r="E984" s="154">
        <f>D945-E945</f>
        <v>-66.589999999999975</v>
      </c>
      <c r="F984" s="153">
        <f>E984/C984</f>
        <v>-0.14949263649425282</v>
      </c>
      <c r="G984" s="144"/>
    </row>
    <row r="985" spans="1:7" ht="12.95" customHeight="1" x14ac:dyDescent="0.2">
      <c r="A985" s="117">
        <v>9</v>
      </c>
      <c r="B985" s="155" t="s">
        <v>116</v>
      </c>
      <c r="C985" s="154">
        <f>C946</f>
        <v>271.92</v>
      </c>
      <c r="D985" s="154">
        <f>D946</f>
        <v>270.07</v>
      </c>
      <c r="E985" s="154">
        <f>D946-E946</f>
        <v>-9.9499999999999886</v>
      </c>
      <c r="F985" s="153">
        <f>E985/C985</f>
        <v>-3.6591644601353293E-2</v>
      </c>
      <c r="G985" s="144"/>
    </row>
    <row r="986" spans="1:7" ht="12.95" customHeight="1" x14ac:dyDescent="0.2">
      <c r="A986" s="117">
        <v>10</v>
      </c>
      <c r="B986" s="155" t="s">
        <v>115</v>
      </c>
      <c r="C986" s="154">
        <f>C947</f>
        <v>389.62</v>
      </c>
      <c r="D986" s="154">
        <f>D947</f>
        <v>332.06000000000006</v>
      </c>
      <c r="E986" s="154">
        <f>D947-E947</f>
        <v>-49.439999999999941</v>
      </c>
      <c r="F986" s="153">
        <f>E986/C986</f>
        <v>-0.12689286997587376</v>
      </c>
      <c r="G986" s="144"/>
    </row>
    <row r="987" spans="1:7" ht="12.95" customHeight="1" x14ac:dyDescent="0.2">
      <c r="A987" s="117">
        <v>11</v>
      </c>
      <c r="B987" s="155" t="s">
        <v>114</v>
      </c>
      <c r="C987" s="154">
        <f>C948</f>
        <v>335.28</v>
      </c>
      <c r="D987" s="154">
        <f>D948</f>
        <v>326.58</v>
      </c>
      <c r="E987" s="154">
        <f>D948-E948</f>
        <v>5.0799999999999841</v>
      </c>
      <c r="F987" s="153">
        <f>E987/C987</f>
        <v>1.5151515151515105E-2</v>
      </c>
      <c r="G987" s="144"/>
    </row>
    <row r="988" spans="1:7" ht="12.95" customHeight="1" x14ac:dyDescent="0.2">
      <c r="A988" s="117">
        <v>12</v>
      </c>
      <c r="B988" s="155" t="s">
        <v>113</v>
      </c>
      <c r="C988" s="154">
        <f>C949</f>
        <v>345</v>
      </c>
      <c r="D988" s="154">
        <f>D949</f>
        <v>342.53</v>
      </c>
      <c r="E988" s="154">
        <f>D949-E949</f>
        <v>-18.470000000000027</v>
      </c>
      <c r="F988" s="153">
        <f>E988/C988</f>
        <v>-5.3536231884058053E-2</v>
      </c>
      <c r="G988" s="144"/>
    </row>
    <row r="989" spans="1:7" ht="12.95" customHeight="1" x14ac:dyDescent="0.2">
      <c r="A989" s="117">
        <v>13</v>
      </c>
      <c r="B989" s="155" t="s">
        <v>112</v>
      </c>
      <c r="C989" s="154">
        <f>C950</f>
        <v>285.72000000000003</v>
      </c>
      <c r="D989" s="154">
        <f>D950</f>
        <v>286.77999999999997</v>
      </c>
      <c r="E989" s="154">
        <f>D950-E950</f>
        <v>-26.380000000000052</v>
      </c>
      <c r="F989" s="153">
        <f>E989/C989</f>
        <v>-9.2328153436931432E-2</v>
      </c>
      <c r="G989" s="144"/>
    </row>
    <row r="990" spans="1:7" ht="12.95" customHeight="1" x14ac:dyDescent="0.2">
      <c r="A990" s="117">
        <v>14</v>
      </c>
      <c r="B990" s="155" t="s">
        <v>111</v>
      </c>
      <c r="C990" s="154">
        <f>C951</f>
        <v>449.76</v>
      </c>
      <c r="D990" s="154">
        <f>D951</f>
        <v>313.88</v>
      </c>
      <c r="E990" s="154">
        <f>D951-E951</f>
        <v>-98.979999999999961</v>
      </c>
      <c r="F990" s="153">
        <f>E990/C990</f>
        <v>-0.2200729277837068</v>
      </c>
      <c r="G990" s="144"/>
    </row>
    <row r="991" spans="1:7" ht="12.95" customHeight="1" x14ac:dyDescent="0.2">
      <c r="A991" s="117">
        <v>15</v>
      </c>
      <c r="B991" s="155" t="s">
        <v>110</v>
      </c>
      <c r="C991" s="154">
        <f>C952</f>
        <v>403.42</v>
      </c>
      <c r="D991" s="154">
        <f>D952</f>
        <v>419.65000000000003</v>
      </c>
      <c r="E991" s="154">
        <f>D952-E952</f>
        <v>8.1300000000000523</v>
      </c>
      <c r="F991" s="153">
        <f>E991/C991</f>
        <v>2.0152694462347062E-2</v>
      </c>
      <c r="G991" s="144"/>
    </row>
    <row r="992" spans="1:7" ht="12.95" customHeight="1" x14ac:dyDescent="0.2">
      <c r="A992" s="117">
        <v>16</v>
      </c>
      <c r="B992" s="155" t="s">
        <v>109</v>
      </c>
      <c r="C992" s="154">
        <f>C953</f>
        <v>261.48</v>
      </c>
      <c r="D992" s="154">
        <f>D953</f>
        <v>285.10999999999996</v>
      </c>
      <c r="E992" s="154">
        <f>D953-E953</f>
        <v>3.3499999999999659</v>
      </c>
      <c r="F992" s="153">
        <f>E992/C992</f>
        <v>1.2811687318341616E-2</v>
      </c>
      <c r="G992" s="144"/>
    </row>
    <row r="993" spans="1:8" ht="12.95" customHeight="1" x14ac:dyDescent="0.2">
      <c r="A993" s="117">
        <v>17</v>
      </c>
      <c r="B993" s="155" t="s">
        <v>108</v>
      </c>
      <c r="C993" s="154">
        <f>C954</f>
        <v>475.08000000000004</v>
      </c>
      <c r="D993" s="154">
        <f>D954</f>
        <v>491.13000000000005</v>
      </c>
      <c r="E993" s="154">
        <f>D954-E954</f>
        <v>46.61000000000007</v>
      </c>
      <c r="F993" s="153">
        <f>E993/C993</f>
        <v>9.8109792035025817E-2</v>
      </c>
      <c r="G993" s="144"/>
    </row>
    <row r="994" spans="1:8" ht="12.95" customHeight="1" x14ac:dyDescent="0.2">
      <c r="A994" s="117">
        <v>18</v>
      </c>
      <c r="B994" s="155" t="s">
        <v>107</v>
      </c>
      <c r="C994" s="154">
        <f>C955</f>
        <v>427.38</v>
      </c>
      <c r="D994" s="154">
        <f>D955</f>
        <v>398.58</v>
      </c>
      <c r="E994" s="154">
        <f>D955-E955</f>
        <v>81.279999999999973</v>
      </c>
      <c r="F994" s="153">
        <f>E994/C994</f>
        <v>0.19018203940287326</v>
      </c>
      <c r="G994" s="144"/>
    </row>
    <row r="995" spans="1:8" ht="12.95" customHeight="1" x14ac:dyDescent="0.2">
      <c r="A995" s="117">
        <v>19</v>
      </c>
      <c r="B995" s="155" t="s">
        <v>106</v>
      </c>
      <c r="C995" s="154">
        <f>C956</f>
        <v>580.94000000000005</v>
      </c>
      <c r="D995" s="154">
        <f>D956</f>
        <v>473.46</v>
      </c>
      <c r="E995" s="154">
        <f>D956-E956</f>
        <v>-4.2599999999999909</v>
      </c>
      <c r="F995" s="153">
        <f>E995/C995</f>
        <v>-7.3329431610837442E-3</v>
      </c>
      <c r="G995" s="144"/>
    </row>
    <row r="996" spans="1:8" ht="12.95" customHeight="1" x14ac:dyDescent="0.2">
      <c r="A996" s="117">
        <v>20</v>
      </c>
      <c r="B996" s="155" t="s">
        <v>105</v>
      </c>
      <c r="C996" s="154">
        <f>C957</f>
        <v>468.94</v>
      </c>
      <c r="D996" s="154">
        <f>D957</f>
        <v>446.01</v>
      </c>
      <c r="E996" s="154">
        <f>D957-E957</f>
        <v>39.81</v>
      </c>
      <c r="F996" s="153">
        <f>E996/C996</f>
        <v>8.4893589798268443E-2</v>
      </c>
      <c r="G996" s="144"/>
    </row>
    <row r="997" spans="1:8" ht="12.95" customHeight="1" x14ac:dyDescent="0.2">
      <c r="A997" s="117">
        <v>21</v>
      </c>
      <c r="B997" s="155" t="s">
        <v>104</v>
      </c>
      <c r="C997" s="154">
        <f>C958</f>
        <v>316.8</v>
      </c>
      <c r="D997" s="154">
        <f>D958</f>
        <v>377.28000000000003</v>
      </c>
      <c r="E997" s="154">
        <f>D958-E958</f>
        <v>33.660000000000025</v>
      </c>
      <c r="F997" s="153">
        <f>E997/C997</f>
        <v>0.10625000000000008</v>
      </c>
      <c r="G997" s="144"/>
    </row>
    <row r="998" spans="1:8" ht="12.95" customHeight="1" x14ac:dyDescent="0.2">
      <c r="A998" s="117">
        <v>22</v>
      </c>
      <c r="B998" s="155" t="s">
        <v>103</v>
      </c>
      <c r="C998" s="154">
        <f>C959</f>
        <v>729.14</v>
      </c>
      <c r="D998" s="154">
        <f>D959</f>
        <v>644.22</v>
      </c>
      <c r="E998" s="154">
        <f>D959-E959</f>
        <v>-5.8399999999999181</v>
      </c>
      <c r="F998" s="153">
        <f>E998/C998</f>
        <v>-8.0094357736510378E-3</v>
      </c>
      <c r="G998" s="144"/>
    </row>
    <row r="999" spans="1:8" ht="12.95" customHeight="1" x14ac:dyDescent="0.2">
      <c r="A999" s="117">
        <v>23</v>
      </c>
      <c r="B999" s="155" t="s">
        <v>102</v>
      </c>
      <c r="C999" s="154">
        <f>C960</f>
        <v>298.48</v>
      </c>
      <c r="D999" s="154">
        <f>D960</f>
        <v>289.13</v>
      </c>
      <c r="E999" s="154">
        <f>D960-E960</f>
        <v>13.769999999999982</v>
      </c>
      <c r="F999" s="153">
        <f>E999/C999</f>
        <v>4.6133744304475949E-2</v>
      </c>
      <c r="G999" s="144"/>
    </row>
    <row r="1000" spans="1:8" ht="12.95" customHeight="1" x14ac:dyDescent="0.2">
      <c r="A1000" s="117">
        <v>24</v>
      </c>
      <c r="B1000" s="155" t="s">
        <v>101</v>
      </c>
      <c r="C1000" s="154">
        <f>C961</f>
        <v>257.64</v>
      </c>
      <c r="D1000" s="154">
        <f>D961</f>
        <v>275.35000000000002</v>
      </c>
      <c r="E1000" s="154">
        <f>D961-E961</f>
        <v>5.2300000000000182</v>
      </c>
      <c r="F1000" s="153">
        <f>E1000/C1000</f>
        <v>2.0299642912591283E-2</v>
      </c>
      <c r="G1000" s="144"/>
    </row>
    <row r="1001" spans="1:8" ht="12.95" customHeight="1" x14ac:dyDescent="0.2">
      <c r="A1001" s="117">
        <v>25</v>
      </c>
      <c r="B1001" s="155" t="s">
        <v>100</v>
      </c>
      <c r="C1001" s="154">
        <f>C962</f>
        <v>671.44</v>
      </c>
      <c r="D1001" s="154">
        <f>D962</f>
        <v>492.24</v>
      </c>
      <c r="E1001" s="154">
        <f>D962-E962</f>
        <v>-125.63999999999999</v>
      </c>
      <c r="F1001" s="153">
        <f>E1001/C1001</f>
        <v>-0.18712021923031094</v>
      </c>
      <c r="G1001" s="144"/>
    </row>
    <row r="1002" spans="1:8" ht="12.95" customHeight="1" x14ac:dyDescent="0.2">
      <c r="A1002" s="117">
        <v>26</v>
      </c>
      <c r="B1002" s="155" t="s">
        <v>99</v>
      </c>
      <c r="C1002" s="154">
        <f>C963</f>
        <v>515.70000000000005</v>
      </c>
      <c r="D1002" s="154">
        <f>D963</f>
        <v>449.96000000000004</v>
      </c>
      <c r="E1002" s="154">
        <f>D963-E963</f>
        <v>16.200000000000045</v>
      </c>
      <c r="F1002" s="153">
        <f>E1002/C1002</f>
        <v>3.1413612565445115E-2</v>
      </c>
      <c r="G1002" s="144"/>
    </row>
    <row r="1003" spans="1:8" ht="12.95" customHeight="1" x14ac:dyDescent="0.2">
      <c r="A1003" s="117">
        <v>27</v>
      </c>
      <c r="B1003" s="155" t="s">
        <v>98</v>
      </c>
      <c r="C1003" s="154">
        <f>C964</f>
        <v>274.44</v>
      </c>
      <c r="D1003" s="154">
        <f>D964</f>
        <v>284.20999999999998</v>
      </c>
      <c r="E1003" s="154">
        <f>D964-E964</f>
        <v>-10.810000000000002</v>
      </c>
      <c r="F1003" s="153">
        <f>E1003/C1003</f>
        <v>-3.9389301851042134E-2</v>
      </c>
      <c r="G1003" s="144"/>
    </row>
    <row r="1004" spans="1:8" ht="12.95" customHeight="1" x14ac:dyDescent="0.2">
      <c r="A1004" s="117">
        <v>28</v>
      </c>
      <c r="B1004" s="155" t="s">
        <v>97</v>
      </c>
      <c r="C1004" s="154">
        <f>C965</f>
        <v>298.98</v>
      </c>
      <c r="D1004" s="154">
        <f>D965</f>
        <v>301.64000000000004</v>
      </c>
      <c r="E1004" s="154">
        <f>D965-E965</f>
        <v>-0.6199999999999477</v>
      </c>
      <c r="F1004" s="153">
        <f>E1004/C1004</f>
        <v>-2.0737173055052098E-3</v>
      </c>
      <c r="G1004" s="144"/>
    </row>
    <row r="1005" spans="1:8" ht="12.95" customHeight="1" x14ac:dyDescent="0.2">
      <c r="A1005" s="117">
        <v>29</v>
      </c>
      <c r="B1005" s="155" t="s">
        <v>96</v>
      </c>
      <c r="C1005" s="154">
        <f>C966</f>
        <v>238.8</v>
      </c>
      <c r="D1005" s="154">
        <f>D966</f>
        <v>256.28000000000003</v>
      </c>
      <c r="E1005" s="154">
        <f>D966-E966</f>
        <v>7.8600000000000136</v>
      </c>
      <c r="F1005" s="153">
        <f>E1005/C1005</f>
        <v>3.2914572864321666E-2</v>
      </c>
      <c r="G1005" s="144"/>
    </row>
    <row r="1006" spans="1:8" ht="12.95" customHeight="1" x14ac:dyDescent="0.2">
      <c r="A1006" s="117">
        <v>30</v>
      </c>
      <c r="B1006" s="155" t="s">
        <v>95</v>
      </c>
      <c r="C1006" s="154">
        <f>C967</f>
        <v>422.28</v>
      </c>
      <c r="D1006" s="154">
        <f>D967</f>
        <v>401.11</v>
      </c>
      <c r="E1006" s="154">
        <f>D967-E967</f>
        <v>-19.25</v>
      </c>
      <c r="F1006" s="153">
        <f>E1006/C1006</f>
        <v>-4.5585867197120399E-2</v>
      </c>
      <c r="G1006" s="144"/>
      <c r="H1006" s="1" t="s">
        <v>45</v>
      </c>
    </row>
    <row r="1007" spans="1:8" ht="12.95" customHeight="1" x14ac:dyDescent="0.2">
      <c r="A1007" s="117">
        <v>31</v>
      </c>
      <c r="B1007" s="155" t="s">
        <v>94</v>
      </c>
      <c r="C1007" s="154">
        <f>C968</f>
        <v>203.88</v>
      </c>
      <c r="D1007" s="154">
        <f>D968</f>
        <v>215.88</v>
      </c>
      <c r="E1007" s="154">
        <f>D968-E968</f>
        <v>-3.8400000000000318</v>
      </c>
      <c r="F1007" s="153">
        <f>E1007/C1007</f>
        <v>-1.8834608593290326E-2</v>
      </c>
      <c r="G1007" s="144"/>
    </row>
    <row r="1008" spans="1:8" ht="12.95" customHeight="1" x14ac:dyDescent="0.2">
      <c r="A1008" s="117">
        <v>32</v>
      </c>
      <c r="B1008" s="155" t="s">
        <v>93</v>
      </c>
      <c r="C1008" s="154">
        <f>C969</f>
        <v>322.44</v>
      </c>
      <c r="D1008" s="154">
        <f>D969</f>
        <v>338.33</v>
      </c>
      <c r="E1008" s="154">
        <f>D969-E969</f>
        <v>2.9699999999999704</v>
      </c>
      <c r="F1008" s="153">
        <f>E1008/C1008</f>
        <v>9.211016002977206E-3</v>
      </c>
      <c r="G1008" s="144"/>
    </row>
    <row r="1009" spans="1:7" ht="12.95" customHeight="1" x14ac:dyDescent="0.2">
      <c r="A1009" s="117">
        <v>33</v>
      </c>
      <c r="B1009" s="155" t="s">
        <v>92</v>
      </c>
      <c r="C1009" s="154">
        <f>C970</f>
        <v>872.36</v>
      </c>
      <c r="D1009" s="154">
        <f>D970</f>
        <v>866.69</v>
      </c>
      <c r="E1009" s="154">
        <f>D970-E970</f>
        <v>-5.6099999999999</v>
      </c>
      <c r="F1009" s="153">
        <f>E1009/C1009</f>
        <v>-6.4308313081754094E-3</v>
      </c>
      <c r="G1009" s="144"/>
    </row>
    <row r="1010" spans="1:7" ht="12.95" customHeight="1" x14ac:dyDescent="0.2">
      <c r="A1010" s="152"/>
      <c r="B1010" s="151" t="s">
        <v>91</v>
      </c>
      <c r="C1010" s="150">
        <f>SUM(C977:C1009)</f>
        <v>15074.64</v>
      </c>
      <c r="D1010" s="150">
        <f>SUM(D977:D1009)</f>
        <v>14312.619999999995</v>
      </c>
      <c r="E1010" s="150">
        <f>SUM(E977:E1009)</f>
        <v>-0.13999999999975898</v>
      </c>
      <c r="F1010" s="149">
        <f>E1010/C1010</f>
        <v>-9.2871206211066386E-6</v>
      </c>
      <c r="G1010" s="144"/>
    </row>
    <row r="1011" spans="1:7" ht="12.95" customHeight="1" x14ac:dyDescent="0.2">
      <c r="A1011" s="148"/>
      <c r="B1011" s="147"/>
      <c r="C1011" s="146"/>
      <c r="D1011" s="146"/>
      <c r="E1011" s="146"/>
      <c r="F1011" s="145"/>
      <c r="G1011" s="144"/>
    </row>
    <row r="1012" spans="1:7" ht="24" customHeight="1" x14ac:dyDescent="0.2">
      <c r="A1012" s="143" t="s">
        <v>90</v>
      </c>
    </row>
    <row r="1013" spans="1:7" ht="9" customHeight="1" x14ac:dyDescent="0.2"/>
    <row r="1014" spans="1:7" x14ac:dyDescent="0.2">
      <c r="A1014" s="100" t="s">
        <v>89</v>
      </c>
    </row>
    <row r="1015" spans="1:7" ht="30" customHeight="1" x14ac:dyDescent="0.2">
      <c r="A1015" s="115" t="s">
        <v>79</v>
      </c>
      <c r="B1015" s="115"/>
      <c r="C1015" s="142" t="s">
        <v>77</v>
      </c>
      <c r="D1015" s="142" t="s">
        <v>76</v>
      </c>
      <c r="E1015" s="142" t="s">
        <v>62</v>
      </c>
      <c r="F1015" s="142" t="s">
        <v>75</v>
      </c>
      <c r="G1015" s="106"/>
    </row>
    <row r="1016" spans="1:7" ht="13.5" customHeight="1" x14ac:dyDescent="0.2">
      <c r="A1016" s="141">
        <v>1</v>
      </c>
      <c r="B1016" s="141">
        <v>2</v>
      </c>
      <c r="C1016" s="141">
        <v>3</v>
      </c>
      <c r="D1016" s="141">
        <v>4</v>
      </c>
      <c r="E1016" s="141" t="s">
        <v>74</v>
      </c>
      <c r="F1016" s="141">
        <v>6</v>
      </c>
      <c r="G1016" s="106"/>
    </row>
    <row r="1017" spans="1:7" ht="27" customHeight="1" x14ac:dyDescent="0.2">
      <c r="A1017" s="111">
        <v>1</v>
      </c>
      <c r="B1017" s="113" t="s">
        <v>73</v>
      </c>
      <c r="C1017" s="139">
        <v>784.21</v>
      </c>
      <c r="D1017" s="139">
        <v>771.12</v>
      </c>
      <c r="E1017" s="108">
        <f>C1017-D1017</f>
        <v>13.090000000000032</v>
      </c>
      <c r="F1017" s="112">
        <f>E1017/C1017</f>
        <v>1.6691957511380921E-2</v>
      </c>
      <c r="G1017" s="140"/>
    </row>
    <row r="1018" spans="1:7" ht="28.5" x14ac:dyDescent="0.2">
      <c r="A1018" s="111">
        <v>2</v>
      </c>
      <c r="B1018" s="113" t="s">
        <v>72</v>
      </c>
      <c r="C1018" s="139">
        <v>0</v>
      </c>
      <c r="D1018" s="139">
        <v>0</v>
      </c>
      <c r="E1018" s="108">
        <f>C1018-D1018</f>
        <v>0</v>
      </c>
      <c r="F1018" s="112" t="e">
        <f>E1018/C1018</f>
        <v>#DIV/0!</v>
      </c>
      <c r="G1018" s="106"/>
    </row>
    <row r="1019" spans="1:7" ht="28.5" x14ac:dyDescent="0.2">
      <c r="A1019" s="111">
        <v>3</v>
      </c>
      <c r="B1019" s="113" t="s">
        <v>71</v>
      </c>
      <c r="C1019" s="139">
        <v>784.21</v>
      </c>
      <c r="D1019" s="139">
        <v>784.21</v>
      </c>
      <c r="E1019" s="108">
        <f>C1019-D1019</f>
        <v>0</v>
      </c>
      <c r="F1019" s="112">
        <f>E1019/C1019</f>
        <v>0</v>
      </c>
      <c r="G1019" s="106"/>
    </row>
    <row r="1020" spans="1:7" ht="15.75" customHeight="1" x14ac:dyDescent="0.2">
      <c r="A1020" s="111">
        <v>4</v>
      </c>
      <c r="B1020" s="110" t="s">
        <v>70</v>
      </c>
      <c r="C1020" s="138">
        <f>SUM(C1018:C1019)</f>
        <v>784.21</v>
      </c>
      <c r="D1020" s="138">
        <f>SUM(D1018:D1019)</f>
        <v>784.21</v>
      </c>
      <c r="E1020" s="108">
        <f>C1020-D1020</f>
        <v>0</v>
      </c>
      <c r="F1020" s="112">
        <f>E1020/C1020</f>
        <v>0</v>
      </c>
      <c r="G1020" s="106" t="s">
        <v>45</v>
      </c>
    </row>
    <row r="1021" spans="1:7" ht="15.75" customHeight="1" x14ac:dyDescent="0.2">
      <c r="A1021" s="105"/>
      <c r="B1021" s="104"/>
      <c r="C1021" s="137"/>
      <c r="D1021" s="137"/>
      <c r="E1021" s="102"/>
      <c r="F1021" s="102"/>
    </row>
    <row r="1022" spans="1:7" s="99" customFormat="1" x14ac:dyDescent="0.2">
      <c r="A1022" s="100" t="s">
        <v>88</v>
      </c>
    </row>
    <row r="1023" spans="1:7" x14ac:dyDescent="0.2">
      <c r="E1023" s="97" t="s">
        <v>68</v>
      </c>
      <c r="F1023" s="98" t="s">
        <v>87</v>
      </c>
      <c r="G1023" s="136"/>
    </row>
    <row r="1024" spans="1:7" ht="28.5" x14ac:dyDescent="0.2">
      <c r="A1024" s="95" t="s">
        <v>79</v>
      </c>
      <c r="B1024" s="95" t="s">
        <v>78</v>
      </c>
      <c r="C1024" s="95" t="s">
        <v>86</v>
      </c>
      <c r="D1024" s="95" t="s">
        <v>85</v>
      </c>
      <c r="E1024" s="95" t="s">
        <v>84</v>
      </c>
      <c r="F1024" s="95" t="s">
        <v>61</v>
      </c>
      <c r="G1024" s="135"/>
    </row>
    <row r="1025" spans="1:7" x14ac:dyDescent="0.2">
      <c r="A1025" s="134">
        <v>1</v>
      </c>
      <c r="B1025" s="134">
        <v>2</v>
      </c>
      <c r="C1025" s="134">
        <v>3</v>
      </c>
      <c r="D1025" s="134">
        <v>4</v>
      </c>
      <c r="E1025" s="134">
        <v>5</v>
      </c>
      <c r="F1025" s="134">
        <v>6</v>
      </c>
      <c r="G1025" s="133"/>
    </row>
    <row r="1026" spans="1:7" ht="28.5" x14ac:dyDescent="0.2">
      <c r="A1026" s="131">
        <v>1</v>
      </c>
      <c r="B1026" s="130" t="s">
        <v>83</v>
      </c>
      <c r="C1026" s="129">
        <v>150</v>
      </c>
      <c r="D1026" s="129">
        <v>150</v>
      </c>
      <c r="E1026" s="128">
        <v>150</v>
      </c>
      <c r="F1026" s="90">
        <f>E1026/C1026</f>
        <v>1</v>
      </c>
      <c r="G1026" s="132"/>
    </row>
    <row r="1027" spans="1:7" ht="89.25" customHeight="1" x14ac:dyDescent="0.2">
      <c r="A1027" s="131">
        <v>2</v>
      </c>
      <c r="B1027" s="130" t="s">
        <v>82</v>
      </c>
      <c r="C1027" s="129">
        <v>634.21</v>
      </c>
      <c r="D1027" s="129">
        <v>634.21</v>
      </c>
      <c r="E1027" s="128">
        <v>634.21</v>
      </c>
      <c r="F1027" s="90">
        <f>E1027/C1027</f>
        <v>1</v>
      </c>
      <c r="G1027" s="127"/>
    </row>
    <row r="1028" spans="1:7" ht="15" x14ac:dyDescent="0.2">
      <c r="A1028" s="126" t="s">
        <v>14</v>
      </c>
      <c r="B1028" s="126"/>
      <c r="C1028" s="125">
        <f>SUM(C1026:C1027)</f>
        <v>784.21</v>
      </c>
      <c r="D1028" s="124">
        <f>SUM(D1026:D1027)</f>
        <v>784.21</v>
      </c>
      <c r="E1028" s="124">
        <f>SUM(E1026:E1027)</f>
        <v>784.21</v>
      </c>
      <c r="F1028" s="90">
        <f>E1028/C1028</f>
        <v>1</v>
      </c>
      <c r="G1028" s="123"/>
    </row>
    <row r="1029" spans="1:7" s="121" customFormat="1" ht="22.9" customHeight="1" x14ac:dyDescent="0.2">
      <c r="A1029" s="122"/>
      <c r="B1029" s="122"/>
      <c r="C1029" s="122"/>
      <c r="D1029" s="122"/>
      <c r="E1029" s="122"/>
      <c r="F1029" s="122"/>
      <c r="G1029" s="122"/>
    </row>
    <row r="1030" spans="1:7" x14ac:dyDescent="0.2">
      <c r="A1030" s="104" t="s">
        <v>81</v>
      </c>
      <c r="B1030" s="119"/>
      <c r="C1030" s="119"/>
      <c r="D1030" s="120"/>
      <c r="E1030" s="119"/>
      <c r="F1030" s="119"/>
      <c r="G1030" s="118"/>
    </row>
    <row r="1031" spans="1:7" x14ac:dyDescent="0.2">
      <c r="A1031" s="104"/>
      <c r="B1031" s="119"/>
      <c r="C1031" s="119"/>
      <c r="D1031" s="120"/>
      <c r="E1031" s="119"/>
      <c r="F1031" s="119"/>
      <c r="G1031" s="118"/>
    </row>
    <row r="1032" spans="1:7" x14ac:dyDescent="0.2">
      <c r="A1032" s="100" t="s">
        <v>80</v>
      </c>
    </row>
    <row r="1033" spans="1:7" ht="30" customHeight="1" x14ac:dyDescent="0.2">
      <c r="A1033" s="117" t="s">
        <v>79</v>
      </c>
      <c r="B1033" s="95" t="s">
        <v>78</v>
      </c>
      <c r="C1033" s="116" t="s">
        <v>77</v>
      </c>
      <c r="D1033" s="116" t="s">
        <v>76</v>
      </c>
      <c r="E1033" s="116" t="s">
        <v>62</v>
      </c>
      <c r="F1033" s="116" t="s">
        <v>75</v>
      </c>
    </row>
    <row r="1034" spans="1:7" ht="13.5" customHeight="1" x14ac:dyDescent="0.2">
      <c r="A1034" s="115">
        <v>1</v>
      </c>
      <c r="B1034" s="115">
        <v>2</v>
      </c>
      <c r="C1034" s="115">
        <v>3</v>
      </c>
      <c r="D1034" s="115">
        <v>4</v>
      </c>
      <c r="E1034" s="115" t="s">
        <v>74</v>
      </c>
      <c r="F1034" s="115">
        <v>6</v>
      </c>
      <c r="G1034" s="106"/>
    </row>
    <row r="1035" spans="1:7" ht="27" customHeight="1" x14ac:dyDescent="0.2">
      <c r="A1035" s="111">
        <v>1</v>
      </c>
      <c r="B1035" s="113" t="s">
        <v>73</v>
      </c>
      <c r="C1035" s="108">
        <v>951.74</v>
      </c>
      <c r="D1035" s="108">
        <v>951.74</v>
      </c>
      <c r="E1035" s="108">
        <f>C1035-D1035</f>
        <v>0</v>
      </c>
      <c r="F1035" s="114">
        <v>0</v>
      </c>
      <c r="G1035" s="106"/>
    </row>
    <row r="1036" spans="1:7" ht="28.5" x14ac:dyDescent="0.2">
      <c r="A1036" s="111">
        <v>2</v>
      </c>
      <c r="B1036" s="113" t="s">
        <v>72</v>
      </c>
      <c r="C1036" s="108">
        <v>140.13999999999999</v>
      </c>
      <c r="D1036" s="108">
        <v>140.13999999999999</v>
      </c>
      <c r="E1036" s="108">
        <f>C1036-D1036</f>
        <v>0</v>
      </c>
      <c r="F1036" s="112">
        <f>E1036/C1036</f>
        <v>0</v>
      </c>
      <c r="G1036" s="106"/>
    </row>
    <row r="1037" spans="1:7" ht="28.5" x14ac:dyDescent="0.2">
      <c r="A1037" s="111">
        <v>3</v>
      </c>
      <c r="B1037" s="113" t="s">
        <v>71</v>
      </c>
      <c r="C1037" s="108">
        <v>729.12</v>
      </c>
      <c r="D1037" s="108">
        <v>729.12</v>
      </c>
      <c r="E1037" s="108">
        <f>C1037-D1037</f>
        <v>0</v>
      </c>
      <c r="F1037" s="112">
        <f>E1037/C1037</f>
        <v>0</v>
      </c>
      <c r="G1037" s="106"/>
    </row>
    <row r="1038" spans="1:7" ht="15.75" customHeight="1" x14ac:dyDescent="0.2">
      <c r="A1038" s="111">
        <v>4</v>
      </c>
      <c r="B1038" s="110" t="s">
        <v>70</v>
      </c>
      <c r="C1038" s="109">
        <f>SUM(C1036:C1037)</f>
        <v>869.26</v>
      </c>
      <c r="D1038" s="109">
        <f>SUM(D1036:D1037)</f>
        <v>869.26</v>
      </c>
      <c r="E1038" s="108">
        <f>C1038-D1038</f>
        <v>0</v>
      </c>
      <c r="F1038" s="107">
        <f>E1038/C1038</f>
        <v>0</v>
      </c>
      <c r="G1038" s="106"/>
    </row>
    <row r="1039" spans="1:7" ht="15.75" customHeight="1" x14ac:dyDescent="0.2">
      <c r="A1039" s="105"/>
      <c r="B1039" s="104"/>
      <c r="C1039" s="103"/>
      <c r="D1039" s="103"/>
      <c r="E1039" s="102"/>
      <c r="F1039" s="101"/>
    </row>
    <row r="1040" spans="1:7" s="99" customFormat="1" x14ac:dyDescent="0.2">
      <c r="A1040" s="100" t="s">
        <v>69</v>
      </c>
    </row>
    <row r="1041" spans="1:8" x14ac:dyDescent="0.2">
      <c r="F1041" s="98"/>
      <c r="G1041" s="97" t="s">
        <v>68</v>
      </c>
      <c r="H1041" s="96"/>
    </row>
    <row r="1042" spans="1:8" ht="57" x14ac:dyDescent="0.2">
      <c r="A1042" s="95" t="s">
        <v>67</v>
      </c>
      <c r="B1042" s="95" t="s">
        <v>66</v>
      </c>
      <c r="C1042" s="95" t="s">
        <v>65</v>
      </c>
      <c r="D1042" s="95" t="s">
        <v>64</v>
      </c>
      <c r="E1042" s="95" t="s">
        <v>63</v>
      </c>
      <c r="F1042" s="95" t="s">
        <v>62</v>
      </c>
      <c r="G1042" s="95" t="s">
        <v>61</v>
      </c>
      <c r="H1042" s="95" t="s">
        <v>60</v>
      </c>
    </row>
    <row r="1043" spans="1:8" x14ac:dyDescent="0.2">
      <c r="A1043" s="94">
        <v>1</v>
      </c>
      <c r="B1043" s="94">
        <v>2</v>
      </c>
      <c r="C1043" s="94">
        <v>3</v>
      </c>
      <c r="D1043" s="94">
        <v>4</v>
      </c>
      <c r="E1043" s="94">
        <v>5</v>
      </c>
      <c r="F1043" s="94" t="s">
        <v>59</v>
      </c>
      <c r="G1043" s="94">
        <v>7</v>
      </c>
      <c r="H1043" s="93" t="s">
        <v>58</v>
      </c>
    </row>
    <row r="1044" spans="1:8" ht="18" customHeight="1" x14ac:dyDescent="0.2">
      <c r="A1044" s="92">
        <f>C1035</f>
        <v>951.74</v>
      </c>
      <c r="B1044" s="92">
        <f>D1038</f>
        <v>869.26</v>
      </c>
      <c r="C1044" s="89">
        <f>C433</f>
        <v>112331.19800000002</v>
      </c>
      <c r="D1044" s="89">
        <f>(C1044*750)/100000</f>
        <v>842.48398500000019</v>
      </c>
      <c r="E1044" s="91">
        <v>534.58000000000004</v>
      </c>
      <c r="F1044" s="89">
        <f>D1044-E1044</f>
        <v>307.90398500000015</v>
      </c>
      <c r="G1044" s="90">
        <f>E1044/A1044</f>
        <v>0.56168701536133825</v>
      </c>
      <c r="H1044" s="89">
        <f>B1044-E1044</f>
        <v>334.67999999999995</v>
      </c>
    </row>
    <row r="1045" spans="1:8" s="2" customFormat="1" ht="12.75" x14ac:dyDescent="0.2">
      <c r="A1045" s="35" t="s">
        <v>57</v>
      </c>
      <c r="B1045" s="3"/>
      <c r="C1045" s="3"/>
      <c r="D1045" s="3"/>
      <c r="E1045" s="3"/>
      <c r="F1045" s="3"/>
      <c r="G1045" s="3"/>
      <c r="H1045" s="3"/>
    </row>
    <row r="1046" spans="1:8" s="2" customFormat="1" ht="6" customHeight="1" x14ac:dyDescent="0.2">
      <c r="A1046" s="35"/>
      <c r="B1046" s="3"/>
      <c r="C1046" s="3"/>
      <c r="D1046" s="3"/>
      <c r="E1046" s="3"/>
      <c r="F1046" s="3"/>
      <c r="G1046" s="3"/>
      <c r="H1046" s="3"/>
    </row>
    <row r="1047" spans="1:8" s="2" customFormat="1" ht="12.75" x14ac:dyDescent="0.2">
      <c r="A1047" s="61" t="s">
        <v>56</v>
      </c>
      <c r="B1047" s="3"/>
      <c r="C1047" s="3"/>
      <c r="D1047" s="3"/>
      <c r="E1047" s="3"/>
      <c r="F1047" s="3"/>
      <c r="G1047" s="3"/>
      <c r="H1047" s="3"/>
    </row>
    <row r="1048" spans="1:8" s="2" customFormat="1" ht="5.25" customHeight="1" x14ac:dyDescent="0.2">
      <c r="A1048" s="35"/>
      <c r="B1048" s="3"/>
      <c r="C1048" s="3"/>
      <c r="D1048" s="3"/>
      <c r="E1048" s="3"/>
      <c r="F1048" s="3"/>
      <c r="G1048" s="3"/>
      <c r="H1048" s="3"/>
    </row>
    <row r="1049" spans="1:8" s="2" customFormat="1" ht="13.5" customHeight="1" x14ac:dyDescent="0.2">
      <c r="A1049" s="60" t="s">
        <v>55</v>
      </c>
      <c r="B1049" s="36"/>
      <c r="C1049" s="36"/>
      <c r="D1049" s="36"/>
      <c r="E1049" s="36"/>
      <c r="F1049" s="36"/>
      <c r="G1049" s="3"/>
      <c r="H1049" s="3"/>
    </row>
    <row r="1050" spans="1:8" s="2" customFormat="1" ht="13.5" customHeight="1" x14ac:dyDescent="0.2">
      <c r="A1050" s="60"/>
      <c r="B1050" s="36"/>
      <c r="C1050" s="36"/>
      <c r="D1050" s="36"/>
      <c r="E1050" s="36"/>
      <c r="F1050" s="36"/>
      <c r="G1050" s="3"/>
      <c r="H1050" s="3"/>
    </row>
    <row r="1051" spans="1:8" s="2" customFormat="1" ht="12.75" x14ac:dyDescent="0.2">
      <c r="A1051" s="88" t="s">
        <v>54</v>
      </c>
      <c r="B1051" s="88"/>
      <c r="C1051" s="88"/>
      <c r="D1051" s="88"/>
      <c r="E1051" s="88"/>
      <c r="F1051" s="3"/>
      <c r="G1051" s="3"/>
      <c r="H1051" s="3"/>
    </row>
    <row r="1052" spans="1:8" s="2" customFormat="1" ht="25.5" x14ac:dyDescent="0.2">
      <c r="A1052" s="68" t="s">
        <v>33</v>
      </c>
      <c r="B1052" s="68" t="s">
        <v>32</v>
      </c>
      <c r="C1052" s="68" t="s">
        <v>31</v>
      </c>
      <c r="D1052" s="68" t="s">
        <v>30</v>
      </c>
      <c r="E1052" s="68" t="s">
        <v>29</v>
      </c>
      <c r="F1052" s="3"/>
      <c r="G1052" s="57"/>
      <c r="H1052" s="3"/>
    </row>
    <row r="1053" spans="1:8" s="2" customFormat="1" ht="13.5" customHeight="1" x14ac:dyDescent="0.2">
      <c r="A1053" s="80" t="s">
        <v>53</v>
      </c>
      <c r="B1053" s="14" t="s">
        <v>52</v>
      </c>
      <c r="C1053" s="86"/>
      <c r="D1053" s="87">
        <v>8083</v>
      </c>
      <c r="E1053" s="84">
        <v>4849.58</v>
      </c>
      <c r="F1053" s="3"/>
      <c r="G1053" s="54"/>
      <c r="H1053" s="3"/>
    </row>
    <row r="1054" spans="1:8" s="2" customFormat="1" ht="13.5" customHeight="1" x14ac:dyDescent="0.2">
      <c r="A1054" s="80"/>
      <c r="B1054" s="14" t="s">
        <v>51</v>
      </c>
      <c r="C1054" s="86"/>
      <c r="D1054" s="85">
        <v>19060</v>
      </c>
      <c r="E1054" s="84">
        <v>11436</v>
      </c>
      <c r="F1054" s="3"/>
      <c r="G1054" s="54"/>
      <c r="H1054" s="3"/>
    </row>
    <row r="1055" spans="1:8" s="2" customFormat="1" ht="42.75" customHeight="1" x14ac:dyDescent="0.2">
      <c r="A1055" s="80"/>
      <c r="B1055" s="14" t="s">
        <v>50</v>
      </c>
      <c r="C1055" s="83" t="s">
        <v>49</v>
      </c>
      <c r="D1055" s="81">
        <v>40057</v>
      </c>
      <c r="E1055" s="79">
        <v>24034.12</v>
      </c>
      <c r="F1055" s="3"/>
      <c r="G1055" s="54"/>
      <c r="H1055" s="3"/>
    </row>
    <row r="1056" spans="1:8" s="2" customFormat="1" ht="45" customHeight="1" x14ac:dyDescent="0.2">
      <c r="A1056" s="80"/>
      <c r="B1056" s="14" t="s">
        <v>48</v>
      </c>
      <c r="C1056" s="82" t="s">
        <v>47</v>
      </c>
      <c r="D1056" s="81">
        <v>10098</v>
      </c>
      <c r="E1056" s="79">
        <v>6816.15</v>
      </c>
      <c r="F1056" s="3"/>
      <c r="G1056" s="54"/>
      <c r="H1056" s="3"/>
    </row>
    <row r="1057" spans="1:8" s="2" customFormat="1" ht="13.5" customHeight="1" x14ac:dyDescent="0.2">
      <c r="A1057" s="80"/>
      <c r="B1057" s="14" t="s">
        <v>46</v>
      </c>
      <c r="C1057" s="14" t="s">
        <v>45</v>
      </c>
      <c r="D1057" s="67">
        <v>0</v>
      </c>
      <c r="E1057" s="79">
        <v>0</v>
      </c>
      <c r="F1057" s="3"/>
      <c r="G1057" s="54"/>
      <c r="H1057" s="3"/>
    </row>
    <row r="1058" spans="1:8" s="2" customFormat="1" ht="13.5" customHeight="1" x14ac:dyDescent="0.2">
      <c r="A1058" s="80"/>
      <c r="B1058" s="14" t="s">
        <v>44</v>
      </c>
      <c r="C1058" s="14"/>
      <c r="D1058" s="67">
        <v>0</v>
      </c>
      <c r="E1058" s="79">
        <v>0</v>
      </c>
      <c r="F1058" s="3"/>
      <c r="G1058" s="54"/>
      <c r="H1058" s="3"/>
    </row>
    <row r="1059" spans="1:8" s="2" customFormat="1" ht="13.5" customHeight="1" x14ac:dyDescent="0.2">
      <c r="A1059" s="80"/>
      <c r="B1059" s="14" t="s">
        <v>43</v>
      </c>
      <c r="C1059" s="14"/>
      <c r="D1059" s="67">
        <v>0</v>
      </c>
      <c r="E1059" s="79">
        <v>0</v>
      </c>
      <c r="F1059" s="3"/>
      <c r="G1059" s="54"/>
      <c r="H1059" s="3"/>
    </row>
    <row r="1060" spans="1:8" s="2" customFormat="1" ht="13.5" customHeight="1" x14ac:dyDescent="0.2">
      <c r="A1060" s="80"/>
      <c r="B1060" s="14" t="s">
        <v>42</v>
      </c>
      <c r="C1060" s="14"/>
      <c r="D1060" s="67">
        <v>0</v>
      </c>
      <c r="E1060" s="79">
        <v>0</v>
      </c>
      <c r="F1060" s="3"/>
      <c r="G1060" s="54"/>
      <c r="H1060" s="3"/>
    </row>
    <row r="1061" spans="1:8" s="2" customFormat="1" ht="15.75" customHeight="1" x14ac:dyDescent="0.2">
      <c r="A1061" s="78"/>
      <c r="B1061" s="24" t="s">
        <v>41</v>
      </c>
      <c r="C1061" s="27"/>
      <c r="D1061" s="77">
        <f>SUM(D1053:D1056)</f>
        <v>77298</v>
      </c>
      <c r="E1061" s="70">
        <f>SUM(E1053:E1060)</f>
        <v>47135.85</v>
      </c>
      <c r="F1061" s="3"/>
      <c r="G1061" s="47"/>
      <c r="H1061" s="3"/>
    </row>
    <row r="1062" spans="1:8" s="2" customFormat="1" ht="13.5" customHeight="1" x14ac:dyDescent="0.2">
      <c r="A1062" s="60"/>
      <c r="B1062" s="36"/>
      <c r="C1062" s="36"/>
      <c r="D1062" s="36"/>
      <c r="E1062" s="36"/>
      <c r="F1062" s="36"/>
      <c r="G1062" s="3"/>
      <c r="H1062" s="3"/>
    </row>
    <row r="1063" spans="1:8" s="2" customFormat="1" ht="13.5" customHeight="1" x14ac:dyDescent="0.2">
      <c r="A1063" s="60"/>
      <c r="B1063" s="36"/>
      <c r="C1063" s="36"/>
      <c r="D1063" s="36"/>
      <c r="E1063" s="36"/>
      <c r="F1063" s="36"/>
      <c r="G1063" s="3"/>
      <c r="H1063" s="3"/>
    </row>
    <row r="1064" spans="1:8" s="2" customFormat="1" ht="12.75" x14ac:dyDescent="0.2">
      <c r="A1064" s="35" t="s">
        <v>40</v>
      </c>
      <c r="B1064" s="3"/>
      <c r="C1064" s="3"/>
      <c r="D1064" s="3"/>
      <c r="E1064" s="3"/>
      <c r="F1064" s="3"/>
      <c r="G1064" s="3"/>
      <c r="H1064" s="3"/>
    </row>
    <row r="1065" spans="1:8" s="2" customFormat="1" ht="12.75" x14ac:dyDescent="0.2">
      <c r="A1065" s="76" t="s">
        <v>12</v>
      </c>
      <c r="B1065" s="33" t="s">
        <v>11</v>
      </c>
      <c r="C1065" s="32"/>
      <c r="D1065" s="31" t="s">
        <v>10</v>
      </c>
      <c r="E1065" s="31"/>
      <c r="F1065" s="31" t="s">
        <v>9</v>
      </c>
      <c r="G1065" s="31"/>
      <c r="H1065" s="3"/>
    </row>
    <row r="1066" spans="1:8" s="2" customFormat="1" ht="12.75" x14ac:dyDescent="0.2">
      <c r="A1066" s="75"/>
      <c r="B1066" s="74" t="s">
        <v>1</v>
      </c>
      <c r="C1066" s="73" t="s">
        <v>8</v>
      </c>
      <c r="D1066" s="14" t="s">
        <v>1</v>
      </c>
      <c r="E1066" s="14" t="s">
        <v>8</v>
      </c>
      <c r="F1066" s="14" t="s">
        <v>1</v>
      </c>
      <c r="G1066" s="14" t="s">
        <v>8</v>
      </c>
      <c r="H1066" s="3"/>
    </row>
    <row r="1067" spans="1:8" s="2" customFormat="1" ht="12.75" x14ac:dyDescent="0.2">
      <c r="A1067" s="72" t="s">
        <v>7</v>
      </c>
      <c r="B1067" s="11">
        <f>D1061</f>
        <v>77298</v>
      </c>
      <c r="C1067" s="70">
        <f>E1061</f>
        <v>47135.85</v>
      </c>
      <c r="D1067" s="71">
        <v>77298</v>
      </c>
      <c r="E1067" s="70">
        <v>47135.93</v>
      </c>
      <c r="F1067" s="10">
        <f>(D1067-B1067)/B1067</f>
        <v>0</v>
      </c>
      <c r="G1067" s="10">
        <f>(E1067-C1067)/C1067</f>
        <v>1.6972219659080345E-6</v>
      </c>
      <c r="H1067" s="3"/>
    </row>
    <row r="1068" spans="1:8" s="2" customFormat="1" ht="6.75" customHeight="1" x14ac:dyDescent="0.2">
      <c r="A1068" s="47"/>
      <c r="B1068" s="47"/>
      <c r="C1068" s="47"/>
      <c r="D1068" s="47"/>
      <c r="E1068" s="3"/>
      <c r="F1068" s="3"/>
      <c r="G1068" s="3"/>
      <c r="H1068" s="3"/>
    </row>
    <row r="1069" spans="1:8" s="2" customFormat="1" ht="12.75" x14ac:dyDescent="0.2">
      <c r="A1069" s="35" t="s">
        <v>39</v>
      </c>
      <c r="B1069" s="3"/>
      <c r="C1069" s="3"/>
      <c r="D1069" s="3"/>
      <c r="E1069" s="3"/>
      <c r="F1069" s="3"/>
      <c r="G1069" s="3"/>
      <c r="H1069" s="3"/>
    </row>
    <row r="1070" spans="1:8" s="2" customFormat="1" ht="26.25" customHeight="1" x14ac:dyDescent="0.2">
      <c r="A1070" s="69" t="s">
        <v>38</v>
      </c>
      <c r="B1070" s="69"/>
      <c r="C1070" s="69" t="s">
        <v>37</v>
      </c>
      <c r="D1070" s="69"/>
      <c r="E1070" s="69" t="s">
        <v>3</v>
      </c>
      <c r="F1070" s="69"/>
      <c r="G1070" s="3"/>
      <c r="H1070" s="3"/>
    </row>
    <row r="1071" spans="1:8" s="2" customFormat="1" ht="12.75" x14ac:dyDescent="0.2">
      <c r="A1071" s="68" t="s">
        <v>1</v>
      </c>
      <c r="B1071" s="68" t="s">
        <v>2</v>
      </c>
      <c r="C1071" s="68" t="s">
        <v>1</v>
      </c>
      <c r="D1071" s="68" t="s">
        <v>2</v>
      </c>
      <c r="E1071" s="68" t="s">
        <v>1</v>
      </c>
      <c r="F1071" s="68" t="s">
        <v>0</v>
      </c>
      <c r="G1071" s="3"/>
      <c r="H1071" s="3"/>
    </row>
    <row r="1072" spans="1:8" s="2" customFormat="1" ht="12.75" x14ac:dyDescent="0.2">
      <c r="A1072" s="14">
        <v>1</v>
      </c>
      <c r="B1072" s="14">
        <v>2</v>
      </c>
      <c r="C1072" s="14">
        <v>3</v>
      </c>
      <c r="D1072" s="14">
        <v>4</v>
      </c>
      <c r="E1072" s="14">
        <v>5</v>
      </c>
      <c r="F1072" s="14">
        <v>6</v>
      </c>
      <c r="G1072" s="3"/>
      <c r="H1072" s="3"/>
    </row>
    <row r="1073" spans="1:8" s="2" customFormat="1" ht="15.75" customHeight="1" x14ac:dyDescent="0.2">
      <c r="A1073" s="67">
        <f>B1067</f>
        <v>77298</v>
      </c>
      <c r="B1073" s="66">
        <f>C1067</f>
        <v>47135.85</v>
      </c>
      <c r="C1073" s="65">
        <v>50595</v>
      </c>
      <c r="D1073" s="64">
        <v>31295.07</v>
      </c>
      <c r="E1073" s="63">
        <f>C1073/A1073</f>
        <v>0.65454474889389114</v>
      </c>
      <c r="F1073" s="63">
        <f>D1073/B1073</f>
        <v>0.66393350284337715</v>
      </c>
      <c r="G1073" s="3"/>
      <c r="H1073" s="3"/>
    </row>
    <row r="1074" spans="1:8" s="2" customFormat="1" ht="12.75" customHeight="1" x14ac:dyDescent="0.2">
      <c r="A1074" s="9"/>
      <c r="B1074" s="8"/>
      <c r="C1074" s="62"/>
      <c r="D1074" s="62"/>
      <c r="E1074" s="6"/>
      <c r="F1074" s="5"/>
      <c r="G1074" s="4"/>
      <c r="H1074" s="3"/>
    </row>
    <row r="1075" spans="1:8" s="2" customFormat="1" ht="12.75" x14ac:dyDescent="0.2">
      <c r="A1075" s="61" t="s">
        <v>36</v>
      </c>
      <c r="B1075" s="3"/>
      <c r="C1075" s="3"/>
      <c r="D1075" s="3"/>
      <c r="E1075" s="3"/>
      <c r="F1075" s="3"/>
      <c r="G1075" s="3"/>
      <c r="H1075" s="3"/>
    </row>
    <row r="1076" spans="1:8" s="2" customFormat="1" ht="6.75" customHeight="1" x14ac:dyDescent="0.2">
      <c r="A1076" s="35"/>
      <c r="B1076" s="3"/>
      <c r="C1076" s="3"/>
      <c r="D1076" s="3"/>
      <c r="E1076" s="3"/>
      <c r="F1076" s="3"/>
      <c r="G1076" s="3"/>
      <c r="H1076" s="3"/>
    </row>
    <row r="1077" spans="1:8" s="2" customFormat="1" ht="9" customHeight="1" x14ac:dyDescent="0.2">
      <c r="A1077" s="60" t="s">
        <v>35</v>
      </c>
      <c r="B1077" s="3"/>
      <c r="C1077" s="3"/>
      <c r="D1077" s="3"/>
      <c r="E1077" s="3"/>
      <c r="F1077" s="3"/>
      <c r="G1077" s="3"/>
      <c r="H1077" s="3"/>
    </row>
    <row r="1078" spans="1:8" s="2" customFormat="1" ht="12.75" x14ac:dyDescent="0.2">
      <c r="A1078" s="59"/>
      <c r="B1078" s="59"/>
      <c r="C1078" s="59"/>
      <c r="D1078" s="59"/>
      <c r="E1078" s="59"/>
      <c r="F1078" s="3"/>
      <c r="G1078" s="3"/>
      <c r="H1078" s="3"/>
    </row>
    <row r="1079" spans="1:8" s="2" customFormat="1" ht="12.75" x14ac:dyDescent="0.2">
      <c r="A1079" s="58" t="s">
        <v>34</v>
      </c>
      <c r="B1079" s="58"/>
      <c r="C1079" s="58"/>
      <c r="D1079" s="58"/>
      <c r="E1079" s="58"/>
      <c r="F1079" s="3"/>
      <c r="G1079" s="57"/>
      <c r="H1079" s="3"/>
    </row>
    <row r="1080" spans="1:8" s="2" customFormat="1" ht="15.75" customHeight="1" x14ac:dyDescent="0.2">
      <c r="A1080" s="56" t="s">
        <v>33</v>
      </c>
      <c r="B1080" s="56" t="s">
        <v>32</v>
      </c>
      <c r="C1080" s="56" t="s">
        <v>31</v>
      </c>
      <c r="D1080" s="56" t="s">
        <v>30</v>
      </c>
      <c r="E1080" s="55" t="s">
        <v>29</v>
      </c>
      <c r="F1080" s="3"/>
      <c r="G1080" s="54"/>
      <c r="H1080" s="3"/>
    </row>
    <row r="1081" spans="1:8" s="2" customFormat="1" ht="13.5" customHeight="1" x14ac:dyDescent="0.3">
      <c r="A1081" s="46" t="s">
        <v>28</v>
      </c>
      <c r="B1081" s="44" t="s">
        <v>27</v>
      </c>
      <c r="C1081" s="50"/>
      <c r="D1081" s="52">
        <v>14464</v>
      </c>
      <c r="E1081" s="51">
        <v>723.18</v>
      </c>
      <c r="F1081" s="3"/>
      <c r="G1081" s="54"/>
      <c r="H1081" s="3"/>
    </row>
    <row r="1082" spans="1:8" s="2" customFormat="1" ht="13.5" customHeight="1" x14ac:dyDescent="0.3">
      <c r="A1082" s="46"/>
      <c r="B1082" s="44" t="s">
        <v>26</v>
      </c>
      <c r="C1082" s="50"/>
      <c r="D1082" s="52">
        <v>8445</v>
      </c>
      <c r="E1082" s="51">
        <v>422.25</v>
      </c>
      <c r="F1082" s="3"/>
      <c r="G1082" s="54"/>
      <c r="H1082" s="3"/>
    </row>
    <row r="1083" spans="1:8" s="2" customFormat="1" ht="13.5" customHeight="1" x14ac:dyDescent="0.3">
      <c r="A1083" s="46"/>
      <c r="B1083" s="44" t="s">
        <v>25</v>
      </c>
      <c r="C1083" s="50"/>
      <c r="D1083" s="52">
        <v>0</v>
      </c>
      <c r="E1083" s="51">
        <v>0</v>
      </c>
      <c r="F1083" s="3"/>
      <c r="G1083" s="54"/>
      <c r="H1083" s="3"/>
    </row>
    <row r="1084" spans="1:8" s="2" customFormat="1" ht="15.75" customHeight="1" x14ac:dyDescent="0.3">
      <c r="A1084" s="46"/>
      <c r="B1084" s="44" t="s">
        <v>24</v>
      </c>
      <c r="C1084" s="50"/>
      <c r="D1084" s="52">
        <v>54260</v>
      </c>
      <c r="E1084" s="51">
        <v>2713</v>
      </c>
      <c r="F1084" s="3">
        <f>77129+D1089+3175</f>
        <v>88408</v>
      </c>
      <c r="G1084" s="47"/>
      <c r="H1084" s="3"/>
    </row>
    <row r="1085" spans="1:8" s="2" customFormat="1" ht="14.25" customHeight="1" x14ac:dyDescent="0.3">
      <c r="A1085" s="46"/>
      <c r="B1085" s="44" t="s">
        <v>23</v>
      </c>
      <c r="C1085" s="53"/>
      <c r="D1085" s="52">
        <v>0</v>
      </c>
      <c r="E1085" s="51">
        <v>0</v>
      </c>
      <c r="F1085" s="3"/>
      <c r="G1085" s="47">
        <f>D1087+8445+D1090</f>
        <v>30939</v>
      </c>
      <c r="H1085" s="3"/>
    </row>
    <row r="1086" spans="1:8" s="2" customFormat="1" ht="14.25" customHeight="1" x14ac:dyDescent="0.3">
      <c r="A1086" s="46"/>
      <c r="B1086" s="44" t="s">
        <v>22</v>
      </c>
      <c r="C1086" s="50"/>
      <c r="D1086" s="49">
        <v>0</v>
      </c>
      <c r="E1086" s="48">
        <v>0</v>
      </c>
      <c r="F1086" s="3"/>
      <c r="G1086" s="47"/>
      <c r="H1086" s="3"/>
    </row>
    <row r="1087" spans="1:8" s="2" customFormat="1" ht="14.25" customHeight="1" x14ac:dyDescent="0.3">
      <c r="A1087" s="46"/>
      <c r="B1087" s="44" t="s">
        <v>21</v>
      </c>
      <c r="C1087" s="50" t="s">
        <v>15</v>
      </c>
      <c r="D1087" s="49">
        <v>14464</v>
      </c>
      <c r="E1087" s="48">
        <v>723.2</v>
      </c>
      <c r="F1087" s="3">
        <f>D1091-F1084</f>
        <v>30979</v>
      </c>
      <c r="G1087" s="47"/>
      <c r="H1087" s="3"/>
    </row>
    <row r="1088" spans="1:8" s="2" customFormat="1" ht="14.25" customHeight="1" x14ac:dyDescent="0.3">
      <c r="A1088" s="46"/>
      <c r="B1088" s="44" t="s">
        <v>20</v>
      </c>
      <c r="C1088" s="50" t="s">
        <v>19</v>
      </c>
      <c r="D1088" s="49">
        <v>11620</v>
      </c>
      <c r="E1088" s="48">
        <v>581</v>
      </c>
      <c r="F1088" s="3"/>
      <c r="G1088" s="47"/>
      <c r="H1088" s="3"/>
    </row>
    <row r="1089" spans="1:8" s="2" customFormat="1" ht="14.25" customHeight="1" x14ac:dyDescent="0.3">
      <c r="A1089" s="46"/>
      <c r="B1089" s="44" t="s">
        <v>18</v>
      </c>
      <c r="C1089" s="50" t="s">
        <v>17</v>
      </c>
      <c r="D1089" s="49">
        <v>8104</v>
      </c>
      <c r="E1089" s="48">
        <v>405.2</v>
      </c>
      <c r="F1089" s="3"/>
      <c r="G1089" s="47"/>
      <c r="H1089" s="3"/>
    </row>
    <row r="1090" spans="1:8" s="2" customFormat="1" ht="14.25" customHeight="1" x14ac:dyDescent="0.3">
      <c r="A1090" s="46"/>
      <c r="B1090" s="44" t="s">
        <v>16</v>
      </c>
      <c r="C1090" s="50" t="s">
        <v>15</v>
      </c>
      <c r="D1090" s="49">
        <v>8030</v>
      </c>
      <c r="E1090" s="48">
        <f>D1090*5000/100000</f>
        <v>401.5</v>
      </c>
      <c r="F1090" s="3"/>
      <c r="G1090" s="47"/>
      <c r="H1090" s="3"/>
    </row>
    <row r="1091" spans="1:8" s="2" customFormat="1" ht="13.5" customHeight="1" x14ac:dyDescent="0.3">
      <c r="A1091" s="46"/>
      <c r="B1091" s="45" t="s">
        <v>14</v>
      </c>
      <c r="C1091" s="44"/>
      <c r="D1091" s="43">
        <f>SUM(D1081:D1090)</f>
        <v>119387</v>
      </c>
      <c r="E1091" s="42">
        <f>SUM(E1081:E1090)</f>
        <v>5969.33</v>
      </c>
      <c r="F1091" s="36"/>
      <c r="G1091" s="3"/>
      <c r="H1091" s="3"/>
    </row>
    <row r="1092" spans="1:8" s="2" customFormat="1" ht="13.5" customHeight="1" x14ac:dyDescent="0.2">
      <c r="A1092" s="41"/>
      <c r="B1092" s="41"/>
      <c r="C1092" s="41"/>
      <c r="D1092" s="40"/>
      <c r="E1092" s="39"/>
      <c r="F1092" s="36"/>
      <c r="G1092" s="3"/>
      <c r="H1092" s="3"/>
    </row>
    <row r="1093" spans="1:8" s="2" customFormat="1" ht="13.5" customHeight="1" x14ac:dyDescent="0.2">
      <c r="A1093" s="38"/>
      <c r="B1093" s="37"/>
      <c r="C1093" s="36"/>
      <c r="D1093" s="36"/>
      <c r="E1093" s="36"/>
      <c r="F1093" s="36"/>
      <c r="G1093" s="3"/>
      <c r="H1093" s="3"/>
    </row>
    <row r="1094" spans="1:8" s="2" customFormat="1" ht="12.75" x14ac:dyDescent="0.2">
      <c r="A1094" s="35" t="s">
        <v>13</v>
      </c>
      <c r="B1094" s="3"/>
      <c r="C1094" s="3"/>
      <c r="D1094" s="3"/>
      <c r="E1094" s="3"/>
      <c r="F1094" s="3"/>
      <c r="G1094" s="3"/>
      <c r="H1094" s="3"/>
    </row>
    <row r="1095" spans="1:8" s="2" customFormat="1" ht="12.75" x14ac:dyDescent="0.2">
      <c r="A1095" s="34" t="s">
        <v>12</v>
      </c>
      <c r="B1095" s="33" t="s">
        <v>11</v>
      </c>
      <c r="C1095" s="32"/>
      <c r="D1095" s="31" t="s">
        <v>10</v>
      </c>
      <c r="E1095" s="31"/>
      <c r="F1095" s="31" t="s">
        <v>9</v>
      </c>
      <c r="G1095" s="31"/>
      <c r="H1095" s="3"/>
    </row>
    <row r="1096" spans="1:8" s="2" customFormat="1" ht="12.75" x14ac:dyDescent="0.2">
      <c r="A1096" s="30"/>
      <c r="B1096" s="29" t="s">
        <v>1</v>
      </c>
      <c r="C1096" s="28" t="s">
        <v>8</v>
      </c>
      <c r="D1096" s="27" t="s">
        <v>1</v>
      </c>
      <c r="E1096" s="27" t="s">
        <v>8</v>
      </c>
      <c r="F1096" s="27" t="s">
        <v>1</v>
      </c>
      <c r="G1096" s="27" t="s">
        <v>8</v>
      </c>
      <c r="H1096" s="3"/>
    </row>
    <row r="1097" spans="1:8" s="2" customFormat="1" ht="12.75" x14ac:dyDescent="0.2">
      <c r="A1097" s="26" t="s">
        <v>7</v>
      </c>
      <c r="B1097" s="25">
        <f>D1091</f>
        <v>119387</v>
      </c>
      <c r="C1097" s="23">
        <f>E1091</f>
        <v>5969.33</v>
      </c>
      <c r="D1097" s="24">
        <v>119387</v>
      </c>
      <c r="E1097" s="23">
        <v>5969.33</v>
      </c>
      <c r="F1097" s="10">
        <f>(D1097-B1097)/B1097</f>
        <v>0</v>
      </c>
      <c r="G1097" s="10">
        <f>(E1097-C1097)/C1097</f>
        <v>0</v>
      </c>
      <c r="H1097" s="3"/>
    </row>
    <row r="1098" spans="1:8" s="2" customFormat="1" ht="19.5" customHeight="1" x14ac:dyDescent="0.2">
      <c r="A1098" s="21"/>
      <c r="B1098" s="21"/>
      <c r="C1098" s="21"/>
      <c r="D1098" s="21"/>
      <c r="E1098" s="3"/>
      <c r="F1098" s="3"/>
      <c r="G1098" s="3"/>
      <c r="H1098" s="3"/>
    </row>
    <row r="1099" spans="1:8" s="2" customFormat="1" ht="12.75" x14ac:dyDescent="0.2">
      <c r="A1099" s="22" t="s">
        <v>6</v>
      </c>
      <c r="B1099" s="21"/>
      <c r="C1099" s="21"/>
      <c r="D1099" s="21"/>
      <c r="E1099" s="3"/>
      <c r="F1099" s="3"/>
      <c r="G1099" s="3"/>
      <c r="H1099" s="3"/>
    </row>
    <row r="1100" spans="1:8" s="2" customFormat="1" ht="26.25" customHeight="1" x14ac:dyDescent="0.2">
      <c r="A1100" s="20" t="s">
        <v>5</v>
      </c>
      <c r="B1100" s="20"/>
      <c r="C1100" s="20" t="s">
        <v>4</v>
      </c>
      <c r="D1100" s="20"/>
      <c r="E1100" s="19" t="s">
        <v>3</v>
      </c>
      <c r="F1100" s="18"/>
      <c r="G1100" s="3"/>
      <c r="H1100" s="3"/>
    </row>
    <row r="1101" spans="1:8" s="2" customFormat="1" ht="12.75" x14ac:dyDescent="0.2">
      <c r="A1101" s="17" t="s">
        <v>1</v>
      </c>
      <c r="B1101" s="17" t="s">
        <v>2</v>
      </c>
      <c r="C1101" s="17" t="s">
        <v>1</v>
      </c>
      <c r="D1101" s="17" t="s">
        <v>2</v>
      </c>
      <c r="E1101" s="16" t="s">
        <v>1</v>
      </c>
      <c r="F1101" s="16" t="s">
        <v>0</v>
      </c>
      <c r="G1101" s="3"/>
      <c r="H1101" s="3"/>
    </row>
    <row r="1102" spans="1:8" s="2" customFormat="1" ht="12.75" x14ac:dyDescent="0.2">
      <c r="A1102" s="15">
        <v>1</v>
      </c>
      <c r="B1102" s="15">
        <v>2</v>
      </c>
      <c r="C1102" s="15">
        <v>3</v>
      </c>
      <c r="D1102" s="15">
        <v>4</v>
      </c>
      <c r="E1102" s="14">
        <v>5</v>
      </c>
      <c r="F1102" s="14">
        <v>6</v>
      </c>
      <c r="G1102" s="3"/>
      <c r="H1102" s="3"/>
    </row>
    <row r="1103" spans="1:8" s="2" customFormat="1" ht="15.75" customHeight="1" x14ac:dyDescent="0.2">
      <c r="A1103" s="13">
        <f>B1097</f>
        <v>119387</v>
      </c>
      <c r="B1103" s="12">
        <f>C1097</f>
        <v>5969.33</v>
      </c>
      <c r="C1103" s="11">
        <v>119387</v>
      </c>
      <c r="D1103" s="11">
        <v>5969.33</v>
      </c>
      <c r="E1103" s="10">
        <f>C1103/A1103</f>
        <v>1</v>
      </c>
      <c r="F1103" s="10">
        <f>D1103/B1103</f>
        <v>1</v>
      </c>
      <c r="G1103" s="3"/>
      <c r="H1103" s="3"/>
    </row>
    <row r="1104" spans="1:8" s="2" customFormat="1" ht="12.75" customHeight="1" x14ac:dyDescent="0.2">
      <c r="A1104" s="9"/>
      <c r="B1104" s="8"/>
      <c r="C1104" s="7"/>
      <c r="D1104" s="7"/>
      <c r="E1104" s="6"/>
      <c r="F1104" s="5"/>
      <c r="G1104" s="4"/>
      <c r="H1104" s="3"/>
    </row>
  </sheetData>
  <mergeCells count="39">
    <mergeCell ref="F1095:G1095"/>
    <mergeCell ref="A1100:B1100"/>
    <mergeCell ref="C1100:D1100"/>
    <mergeCell ref="E1100:F1100"/>
    <mergeCell ref="A1078:E1078"/>
    <mergeCell ref="A1079:E1079"/>
    <mergeCell ref="A1081:A1091"/>
    <mergeCell ref="A1095:A1096"/>
    <mergeCell ref="B1095:C1095"/>
    <mergeCell ref="D1095:E1095"/>
    <mergeCell ref="A1065:A1066"/>
    <mergeCell ref="B1065:C1065"/>
    <mergeCell ref="D1065:E1065"/>
    <mergeCell ref="F1065:G1065"/>
    <mergeCell ref="A1070:B1070"/>
    <mergeCell ref="C1070:D1070"/>
    <mergeCell ref="E1070:F1070"/>
    <mergeCell ref="A1:H1"/>
    <mergeCell ref="A2:H2"/>
    <mergeCell ref="A3:H3"/>
    <mergeCell ref="A5:H5"/>
    <mergeCell ref="A7:H7"/>
    <mergeCell ref="A9:H9"/>
    <mergeCell ref="A13:B13"/>
    <mergeCell ref="A21:D21"/>
    <mergeCell ref="A26:D26"/>
    <mergeCell ref="A27:D27"/>
    <mergeCell ref="A34:C34"/>
    <mergeCell ref="A35:G35"/>
    <mergeCell ref="A1028:B1028"/>
    <mergeCell ref="A1029:G1029"/>
    <mergeCell ref="A1051:E1051"/>
    <mergeCell ref="A1053:A1061"/>
    <mergeCell ref="A73:H73"/>
    <mergeCell ref="A112:H112"/>
    <mergeCell ref="A151:G151"/>
    <mergeCell ref="A189:F189"/>
    <mergeCell ref="A228:G228"/>
    <mergeCell ref="A266:F266"/>
  </mergeCells>
  <printOptions horizontalCentered="1"/>
  <pageMargins left="0.23622047244094491" right="0" top="0" bottom="0" header="0.51181102362204722" footer="0.51181102362204722"/>
  <pageSetup paperSize="9" scale="69" orientation="portrait" r:id="rId1"/>
  <headerFooter alignWithMargins="0"/>
  <rowBreaks count="14" manualBreakCount="14">
    <brk id="71" max="7" man="1"/>
    <brk id="148" max="7" man="1"/>
    <brk id="226" max="7" man="1"/>
    <brk id="303" max="7" man="1"/>
    <brk id="350" max="7" man="1"/>
    <brk id="429" max="7" man="1"/>
    <brk id="517" max="7" man="1"/>
    <brk id="606" max="7" man="1"/>
    <brk id="688" max="7" man="1"/>
    <brk id="771" max="7" man="1"/>
    <brk id="852" max="7" man="1"/>
    <brk id="933" max="7" man="1"/>
    <brk id="1011" max="7" man="1"/>
    <brk id="1044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Rajasthan</vt:lpstr>
      <vt:lpstr>Rajasthan!Print_Area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2018-07-03T03:40:33Z</dcterms:created>
  <dcterms:modified xsi:type="dcterms:W3CDTF">2018-07-03T03:41:03Z</dcterms:modified>
</cp:coreProperties>
</file>