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Bihar" sheetId="1" r:id="rId1"/>
  </sheets>
  <definedNames>
    <definedName name="_xlnm.Print_Area" localSheetId="0">'Bihar'!$A$1:$H$1206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16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<sst xmlns="http://schemas.openxmlformats.org/spreadsheetml/2006/main" count="1406" uniqueCount="263">
  <si>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</si>
  <si>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</si>
  <si>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</si>
  <si>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</si>
  <si>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</si>
  <si>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</si>
  <si>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</si>
  <si>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</si>
  <si>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</si>
  <si>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</si>
  <si>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</si>
  <si>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</si>
  <si>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</si>
  <si>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</si>
  <si>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</si>
  <si>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</si>
  <si>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</si>
  <si>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</si>
  <si>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</si>
  <si>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</si>
  <si>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</si>
  <si>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</si>
  <si>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</si>
  <si>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</si>
  <si>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</si>
  <si>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</si>
  <si>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</si>
  <si>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</si>
  <si>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</si>
  <si>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</si>
  <si>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</si>
  <si>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</si>
  <si>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</si>
  <si>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</si>
  <si>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</si>
  <si>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</si>
  <si>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</si>
  <si>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</si>
  <si>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</si>
  <si>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</si>
  <si>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</si>
  <si>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</si>
  <si>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</si>
  <si>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</si>
  <si>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</si>
  <si>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</si>
  <si>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</si>
  <si>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</si>
  <si>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</si>
  <si>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</si>
  <si>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</si>
  <si>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</si>
  <si>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</si>
  <si>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</si>
  <si>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</si>
  <si>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</si>
  <si>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</si>
  <si>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</si>
  <si>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</si>
  <si>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</si>
  <si>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</si>
  <si>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</si>
  <si>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</si>
  <si>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</si>
  <si>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</si>
  <si>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</si>
  <si>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</si>
  <si>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</si>
  <si>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</si>
  <si>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</si>
  <si>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</si>
  <si>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</si>
  <si>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</si>
  <si>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</si>
  <si>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</si>
  <si>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</si>
  <si>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</si>
  <si>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</si>
  <si>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</si>
  <si>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</si>
  <si>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</si>
  <si>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</si>
  <si>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</si>
  <si>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</si>
  <si>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</si>
  <si>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</si>
  <si>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</si>
  <si>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</si>
  <si>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</si>
  <si>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</si>
  <si>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</si>
  <si>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</si>
  <si>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</si>
  <si>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</si>
  <si>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</si>
  <si>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</si>
  <si>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</si>
  <si>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</si>
  <si>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</si>
  <si>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</si>
  <si>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</si>
  <si>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</si>
  <si>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</si>
  <si>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</si>
  <si>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</si>
  <si>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</si>
  <si>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</si>
  <si>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</si>
  <si>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Kitchen-cum-Stores</t>
  </si>
  <si>
    <t>2006-13</t>
  </si>
  <si>
    <t>Engaged by State</t>
  </si>
  <si>
    <t>5 = (4 - 3)</t>
  </si>
  <si>
    <t>Not engaged</t>
  </si>
  <si>
    <t>Bills submited by FCI</t>
  </si>
  <si>
    <t>Payment made to FCI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</si>
  <si>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</si>
  <si>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</si>
  <si>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</si>
  <si>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</si>
  <si>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</si>
  <si>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</si>
  <si>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</si>
  <si>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</si>
  <si>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</si>
  <si>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</si>
  <si>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</si>
  <si>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</si>
  <si>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</si>
  <si>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</si>
  <si>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>Lifting upto 31.03.18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</si>
  <si>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</si>
  <si>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</si>
  <si>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</si>
  <si>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</si>
  <si>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</si>
  <si>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</si>
  <si>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</si>
  <si>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</si>
  <si>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</si>
  <si>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</si>
  <si>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</si>
  <si>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</si>
  <si>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</si>
  <si>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</si>
  <si>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2006-07</t>
  </si>
  <si>
    <t>Amount  (Rs in lakh)</t>
  </si>
  <si>
    <t>Primary + Upper-Primary</t>
  </si>
  <si>
    <t>2008-09</t>
  </si>
  <si>
    <t xml:space="preserve">Achievement (Procured+IP)                                  </t>
  </si>
  <si>
    <t>Annual Work Plan &amp; Budget  (AWP&amp;B) 2019-20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</si>
  <si>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</si>
  <si>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</si>
  <si>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</si>
  <si>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</si>
  <si>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2.5  No. of children  ( Primary) (Source data : Table AT-5  of AWP&amp;B 2019-20)</t>
  </si>
  <si>
    <t>2.6  No. of children  ( Upper Primary) (Source data : Table AT-5-A of AWP&amp;B 2019-20)</t>
  </si>
  <si>
    <t>Source: Table AT-6 &amp; 6A of AWP&amp;B 2019-20</t>
  </si>
  <si>
    <t>3.7)  District-wise Utilisation of foodgrains (Source data: Table AT-6 &amp; 6A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</si>
  <si>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</si>
  <si>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</si>
  <si>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(Refer table AT_8 and AT-8A,AWP&amp;B, 2019-20)</t>
  </si>
  <si>
    <t>(Refer table AT_8 and AT-8A, AWP&amp;B, 2019-20)</t>
  </si>
  <si>
    <t>9.3) Achievement ( under MDM Funds) (Source data: Table AT-10 of AWP&amp;B 2019-20)</t>
  </si>
  <si>
    <t>10.2) Achievement ( under MDM Funds) (Source data: Table AT-11 of AWP&amp;B 2019-20)</t>
  </si>
  <si>
    <t>Section-A : REVIEW OF IMPLEMENTATION OF MDM SCHEME DURING 2018-19</t>
  </si>
  <si>
    <t>MDM PAB Approval for 2018-19</t>
  </si>
  <si>
    <t>Average number of children availed MDM during 2018-19</t>
  </si>
  <si>
    <t>1.3) Number of meals served vis-à-vis PAB approval during 2018-19</t>
  </si>
  <si>
    <t>No. of children as per PAB Approval for  2018-19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</si>
  <si>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</si>
  <si>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</si>
  <si>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</si>
  <si>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Allocation for 2018-19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</si>
  <si>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</si>
  <si>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</si>
  <si>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</si>
  <si>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</si>
  <si>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</si>
  <si>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</si>
  <si>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</si>
  <si>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</si>
  <si>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Sanctioned by GoI during 2006-07 to 2018-19</t>
  </si>
  <si>
    <t>Opening Stock as on 1.4.2018</t>
  </si>
  <si>
    <t xml:space="preserve">Opening Stock as on 01.04.2018                                                </t>
  </si>
  <si>
    <t>Opening balance as on 01.4.18</t>
  </si>
  <si>
    <t>OB as on 01.04.2018</t>
  </si>
  <si>
    <t xml:space="preserve"> 4.1.1) District-wise opening balance as on 01.04.2018 (Source data: Table AT-7 &amp; 7A of AWP&amp;B 2019-20)</t>
  </si>
  <si>
    <t xml:space="preserve">Opening Balance as on 01.04.2018                                               </t>
  </si>
  <si>
    <t xml:space="preserve">Opening Balance as on 01.04.2018                                                         </t>
  </si>
  <si>
    <t>Opening Balance as on 01.04.2018</t>
  </si>
  <si>
    <t xml:space="preserve"> 3.3) District-wise unspent balance as on 31.03.2019 (Source data: Table AT-6 &amp; 6A of AWP&amp;B 2019-20)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</si>
  <si>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</si>
  <si>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   </t>
  </si>
  <si>
    <t>Unspent balance as on 31.03.2019</t>
  </si>
  <si>
    <t>Cosntructed upto 31.03.2019</t>
  </si>
  <si>
    <t>Allocated for 2018-19</t>
  </si>
  <si>
    <t>Releases for Kitchen sheds by GoI as on 31.3.2019</t>
  </si>
  <si>
    <t>Sanctioned during 2006-07 to 2018-19</t>
  </si>
  <si>
    <t>(As on 31.03.19)</t>
  </si>
  <si>
    <t>OB as on 01.4.18</t>
  </si>
  <si>
    <t>Enrolment as on 30.9.2018</t>
  </si>
  <si>
    <t xml:space="preserve">Unspent Balance as on 31.03.2019                                           </t>
  </si>
  <si>
    <t>2.4  Coverage Chidlren vs. Enrolment  ( Up Pry) (Source : Table AT- 4A &amp; 5-A of AWP&amp;B 2019-20)</t>
  </si>
  <si>
    <t xml:space="preserve"> 3.2) District-wise opening balance as on 1.4.2018 (Source data: Table AT-6 &amp; 6A of AWP&amp;B 2019-20)</t>
  </si>
  <si>
    <t>3.5) District-wise Foodgrains availability  as on 31.03.19 (Source data: Table AT-6 &amp; 6A of AWP&amp;B 2019-20)</t>
  </si>
  <si>
    <t>2007-08</t>
  </si>
  <si>
    <t>2011-12</t>
  </si>
  <si>
    <t>Grand Total</t>
  </si>
  <si>
    <t>Physical</t>
  </si>
  <si>
    <t>Financial (Rs in Lakh)</t>
  </si>
  <si>
    <t>Aurangabad</t>
  </si>
  <si>
    <t>2009-10</t>
  </si>
  <si>
    <t>2010-11</t>
  </si>
  <si>
    <t>2013-14</t>
  </si>
  <si>
    <t>2012-13</t>
  </si>
  <si>
    <t>For New Units</t>
  </si>
  <si>
    <t>For Replacement</t>
  </si>
  <si>
    <t>Patna</t>
  </si>
  <si>
    <t>Nalanda</t>
  </si>
  <si>
    <t>Bhojpur</t>
  </si>
  <si>
    <t>Buxar</t>
  </si>
  <si>
    <t>Rohtas</t>
  </si>
  <si>
    <t>Kaimur</t>
  </si>
  <si>
    <t>Gaya</t>
  </si>
  <si>
    <t>Jehanabad</t>
  </si>
  <si>
    <t>Arwal</t>
  </si>
  <si>
    <t>Nawada</t>
  </si>
  <si>
    <t>Saran</t>
  </si>
  <si>
    <t>Siwan</t>
  </si>
  <si>
    <t>Gopalganj</t>
  </si>
  <si>
    <t>Muzaffarpur</t>
  </si>
  <si>
    <t>Sitamarhi</t>
  </si>
  <si>
    <t>Sheohar</t>
  </si>
  <si>
    <t>Vaishali</t>
  </si>
  <si>
    <t>E.Champaran</t>
  </si>
  <si>
    <t>W.Champaran</t>
  </si>
  <si>
    <t>Darbhanga</t>
  </si>
  <si>
    <t>Madhubani</t>
  </si>
  <si>
    <t>Samastipur</t>
  </si>
  <si>
    <t>Purnia</t>
  </si>
  <si>
    <t>Kishanganj</t>
  </si>
  <si>
    <t>Araria</t>
  </si>
  <si>
    <t>Katihar</t>
  </si>
  <si>
    <t>Bhagalpur</t>
  </si>
  <si>
    <t>Banka</t>
  </si>
  <si>
    <t>Munger</t>
  </si>
  <si>
    <t>Shekhpura</t>
  </si>
  <si>
    <t>Lakhisarai</t>
  </si>
  <si>
    <t>Jamui</t>
  </si>
  <si>
    <t>Khagaria</t>
  </si>
  <si>
    <t>Begusarai</t>
  </si>
  <si>
    <t>Saharsa</t>
  </si>
  <si>
    <t>Supaul</t>
  </si>
  <si>
    <t>Madhepura</t>
  </si>
  <si>
    <t>State : Bihar</t>
  </si>
  <si>
    <t>3.9)  Payment of cost of foodgrain to FCI  (Source data: Table AT-6B of AWP&amp;B 2019-20)</t>
  </si>
  <si>
    <t>Bills raised by FCI</t>
  </si>
  <si>
    <t xml:space="preserve">Payment to FCI </t>
  </si>
  <si>
    <t>Pending Bills</t>
  </si>
  <si>
    <t>% Bill paid</t>
  </si>
  <si>
    <t xml:space="preserve">Year </t>
  </si>
  <si>
    <t>2006-10</t>
  </si>
  <si>
    <t>2012-13 (Replacement)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</si>
</sst>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9" applyFont="1" applyFill="1" applyBorder="1" applyAlignment="1">
      <alignment horizontal="left" vertical="top" wrapText="1"/>
      <protection/>
    </xf>
    <xf numFmtId="2" fontId="6" fillId="0" borderId="0" xfId="12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9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9" applyFont="1" applyBorder="1" applyAlignment="1">
      <alignment/>
    </xf>
    <xf numFmtId="9" fontId="2" fillId="0" borderId="10" xfId="129" applyFont="1" applyBorder="1" applyAlignment="1">
      <alignment horizontal="center"/>
    </xf>
    <xf numFmtId="9" fontId="2" fillId="0" borderId="10" xfId="129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9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9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9" applyFont="1" applyBorder="1" applyAlignment="1">
      <alignment/>
    </xf>
    <xf numFmtId="9" fontId="2" fillId="0" borderId="10" xfId="12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9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9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9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9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9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9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9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9" applyNumberFormat="1" applyFont="1" applyBorder="1" applyAlignment="1">
      <alignment horizontal="right" vertical="center" wrapText="1"/>
    </xf>
    <xf numFmtId="2" fontId="3" fillId="0" borderId="10" xfId="129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9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9" applyFont="1" applyBorder="1" applyAlignment="1" quotePrefix="1">
      <alignment horizontal="right"/>
    </xf>
    <xf numFmtId="9" fontId="3" fillId="0" borderId="0" xfId="129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9" applyFont="1">
      <alignment/>
      <protection/>
    </xf>
    <xf numFmtId="0" fontId="4" fillId="0" borderId="0" xfId="109" applyFont="1">
      <alignment/>
      <protection/>
    </xf>
    <xf numFmtId="0" fontId="14" fillId="0" borderId="10" xfId="109" applyFont="1" applyFill="1" applyBorder="1" applyAlignment="1">
      <alignment horizontal="center" wrapText="1"/>
      <protection/>
    </xf>
    <xf numFmtId="0" fontId="5" fillId="0" borderId="0" xfId="109" applyFont="1" applyBorder="1">
      <alignment/>
      <protection/>
    </xf>
    <xf numFmtId="2" fontId="5" fillId="0" borderId="0" xfId="109" applyNumberFormat="1" applyFont="1" applyBorder="1">
      <alignment/>
      <protection/>
    </xf>
    <xf numFmtId="2" fontId="15" fillId="0" borderId="0" xfId="109" applyNumberFormat="1" applyFont="1">
      <alignment/>
      <protection/>
    </xf>
    <xf numFmtId="0" fontId="15" fillId="0" borderId="0" xfId="109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9" applyNumberFormat="1" applyFont="1" applyBorder="1" applyAlignment="1">
      <alignment horizontal="center" vertical="center"/>
      <protection/>
    </xf>
    <xf numFmtId="9" fontId="2" fillId="0" borderId="10" xfId="129" applyFont="1" applyBorder="1" applyAlignment="1">
      <alignment horizontal="center" vertical="center"/>
    </xf>
    <xf numFmtId="2" fontId="8" fillId="0" borderId="10" xfId="109" applyNumberFormat="1" applyFont="1" applyBorder="1" applyAlignment="1">
      <alignment horizontal="center" vertical="center"/>
      <protection/>
    </xf>
    <xf numFmtId="2" fontId="4" fillId="0" borderId="0" xfId="109" applyNumberFormat="1" applyFont="1" applyBorder="1" applyAlignment="1">
      <alignment vertical="center" wrapText="1"/>
      <protection/>
    </xf>
    <xf numFmtId="0" fontId="4" fillId="0" borderId="0" xfId="109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3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9" applyNumberFormat="1" applyFont="1" applyBorder="1" applyAlignment="1">
      <alignment horizontal="center" vertical="center"/>
      <protection/>
    </xf>
    <xf numFmtId="0" fontId="4" fillId="0" borderId="0" xfId="109" applyFont="1" applyBorder="1" applyAlignment="1">
      <alignment horizontal="center" vertical="center" wrapText="1"/>
      <protection/>
    </xf>
    <xf numFmtId="2" fontId="4" fillId="0" borderId="0" xfId="109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9" applyFont="1" applyBorder="1" applyAlignment="1">
      <alignment horizontal="center" vertical="center"/>
    </xf>
    <xf numFmtId="9" fontId="2" fillId="0" borderId="10" xfId="129" applyFont="1" applyBorder="1" applyAlignment="1">
      <alignment horizontal="center" vertical="center" wrapText="1"/>
    </xf>
    <xf numFmtId="9" fontId="3" fillId="0" borderId="10" xfId="129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9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129" applyFont="1" applyBorder="1" applyAlignment="1">
      <alignment horizontal="center"/>
    </xf>
    <xf numFmtId="2" fontId="23" fillId="33" borderId="10" xfId="0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9" applyFont="1" applyBorder="1" applyAlignment="1">
      <alignment/>
    </xf>
    <xf numFmtId="9" fontId="23" fillId="0" borderId="10" xfId="129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9" fontId="23" fillId="0" borderId="0" xfId="129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9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 quotePrefix="1">
      <alignment horizontal="center"/>
    </xf>
    <xf numFmtId="9" fontId="2" fillId="33" borderId="10" xfId="129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9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129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9" applyNumberFormat="1" applyFont="1" applyFill="1" applyBorder="1" applyAlignment="1">
      <alignment horizontal="right"/>
      <protection/>
    </xf>
    <xf numFmtId="9" fontId="3" fillId="33" borderId="10" xfId="129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9" applyFont="1" applyFill="1" applyBorder="1" applyAlignment="1">
      <alignment horizontal="center" vertical="center" wrapText="1"/>
    </xf>
    <xf numFmtId="9" fontId="0" fillId="33" borderId="10" xfId="129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9" applyFont="1" applyFill="1" applyBorder="1">
      <alignment/>
      <protection/>
    </xf>
    <xf numFmtId="0" fontId="17" fillId="33" borderId="0" xfId="109" applyFont="1" applyFill="1" applyBorder="1">
      <alignment/>
      <protection/>
    </xf>
    <xf numFmtId="0" fontId="17" fillId="33" borderId="18" xfId="109" applyFont="1" applyFill="1" applyBorder="1">
      <alignment/>
      <protection/>
    </xf>
    <xf numFmtId="0" fontId="17" fillId="33" borderId="10" xfId="109" applyFont="1" applyFill="1" applyBorder="1">
      <alignment/>
      <protection/>
    </xf>
    <xf numFmtId="9" fontId="16" fillId="33" borderId="10" xfId="131" applyFont="1" applyFill="1" applyBorder="1" applyAlignment="1">
      <alignment/>
    </xf>
    <xf numFmtId="0" fontId="17" fillId="33" borderId="17" xfId="109" applyFont="1" applyFill="1" applyBorder="1">
      <alignment/>
      <protection/>
    </xf>
    <xf numFmtId="0" fontId="19" fillId="33" borderId="10" xfId="109" applyFont="1" applyFill="1" applyBorder="1" applyAlignment="1">
      <alignment horizontal="center"/>
      <protection/>
    </xf>
    <xf numFmtId="0" fontId="19" fillId="33" borderId="0" xfId="109" applyFont="1" applyFill="1" applyBorder="1">
      <alignment/>
      <protection/>
    </xf>
    <xf numFmtId="0" fontId="19" fillId="33" borderId="18" xfId="109" applyFont="1" applyFill="1" applyBorder="1">
      <alignment/>
      <protection/>
    </xf>
    <xf numFmtId="9" fontId="17" fillId="33" borderId="10" xfId="131" applyFont="1" applyFill="1" applyBorder="1" applyAlignment="1">
      <alignment vertical="center"/>
    </xf>
    <xf numFmtId="0" fontId="19" fillId="33" borderId="17" xfId="109" applyFont="1" applyFill="1" applyBorder="1" applyAlignment="1">
      <alignment horizontal="left"/>
      <protection/>
    </xf>
    <xf numFmtId="0" fontId="16" fillId="33" borderId="0" xfId="109" applyFont="1" applyFill="1" applyBorder="1" applyAlignment="1">
      <alignment horizontal="right"/>
      <protection/>
    </xf>
    <xf numFmtId="2" fontId="20" fillId="33" borderId="0" xfId="109" applyNumberFormat="1" applyFont="1" applyFill="1" applyBorder="1" applyAlignment="1">
      <alignment horizontal="center" vertical="top" wrapText="1"/>
      <protection/>
    </xf>
    <xf numFmtId="9" fontId="20" fillId="33" borderId="0" xfId="131" applyFont="1" applyFill="1" applyBorder="1" applyAlignment="1">
      <alignment horizontal="center" vertical="top" wrapText="1"/>
    </xf>
    <xf numFmtId="2" fontId="16" fillId="33" borderId="0" xfId="109" applyNumberFormat="1" applyFont="1" applyFill="1" applyBorder="1" applyAlignment="1">
      <alignment vertical="center"/>
      <protection/>
    </xf>
    <xf numFmtId="9" fontId="16" fillId="33" borderId="0" xfId="131" applyFont="1" applyFill="1" applyBorder="1" applyAlignment="1">
      <alignment vertical="center"/>
    </xf>
    <xf numFmtId="0" fontId="18" fillId="33" borderId="17" xfId="109" applyFont="1" applyFill="1" applyBorder="1">
      <alignment/>
      <protection/>
    </xf>
    <xf numFmtId="0" fontId="17" fillId="33" borderId="10" xfId="109" applyFont="1" applyFill="1" applyBorder="1" applyAlignment="1">
      <alignment horizontal="left"/>
      <protection/>
    </xf>
    <xf numFmtId="0" fontId="17" fillId="0" borderId="0" xfId="109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3" fillId="33" borderId="0" xfId="129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9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9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129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64" fillId="0" borderId="0" xfId="0" applyFont="1" applyAlignment="1">
      <alignment/>
    </xf>
    <xf numFmtId="2" fontId="23" fillId="0" borderId="10" xfId="113" applyNumberFormat="1" applyFont="1" applyBorder="1" applyAlignment="1">
      <alignment vertical="top"/>
      <protection/>
    </xf>
    <xf numFmtId="0" fontId="24" fillId="0" borderId="10" xfId="115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9" applyFont="1" applyBorder="1" applyAlignment="1">
      <alignment horizontal="right" vertical="center" wrapText="1"/>
    </xf>
    <xf numFmtId="9" fontId="3" fillId="0" borderId="10" xfId="129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7" fillId="33" borderId="10" xfId="109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23" fillId="0" borderId="10" xfId="0" applyFont="1" applyBorder="1" applyAlignment="1">
      <alignment/>
    </xf>
    <xf numFmtId="9" fontId="0" fillId="33" borderId="10" xfId="129" applyFont="1" applyFill="1" applyBorder="1" applyAlignment="1">
      <alignment horizontal="center" vertical="center" wrapText="1"/>
    </xf>
    <xf numFmtId="0" fontId="17" fillId="33" borderId="22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right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/>
    </xf>
    <xf numFmtId="0" fontId="16" fillId="33" borderId="23" xfId="0" applyFont="1" applyFill="1" applyBorder="1" applyAlignment="1">
      <alignment horizontal="center"/>
    </xf>
    <xf numFmtId="0" fontId="17" fillId="33" borderId="24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17" fillId="33" borderId="10" xfId="109" applyNumberFormat="1" applyFont="1" applyFill="1" applyBorder="1" applyAlignment="1">
      <alignment horizontal="right"/>
      <protection/>
    </xf>
    <xf numFmtId="2" fontId="17" fillId="33" borderId="10" xfId="109" applyNumberFormat="1" applyFont="1" applyFill="1" applyBorder="1" applyAlignment="1">
      <alignment horizontal="right"/>
      <protection/>
    </xf>
    <xf numFmtId="9" fontId="17" fillId="33" borderId="10" xfId="131" applyFont="1" applyFill="1" applyBorder="1" applyAlignment="1">
      <alignment/>
    </xf>
    <xf numFmtId="0" fontId="17" fillId="33" borderId="22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 vertical="top" wrapText="1"/>
      <protection/>
    </xf>
    <xf numFmtId="9" fontId="2" fillId="33" borderId="10" xfId="0" applyNumberFormat="1" applyFont="1" applyFill="1" applyBorder="1" applyAlignment="1">
      <alignment horizontal="center" vertical="center" wrapText="1"/>
    </xf>
    <xf numFmtId="9" fontId="3" fillId="33" borderId="0" xfId="129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 vertical="top" wrapText="1"/>
    </xf>
    <xf numFmtId="9" fontId="13" fillId="33" borderId="0" xfId="129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vertical="center"/>
    </xf>
    <xf numFmtId="9" fontId="2" fillId="33" borderId="0" xfId="129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/>
    </xf>
    <xf numFmtId="9" fontId="0" fillId="33" borderId="10" xfId="129" applyFont="1" applyFill="1" applyBorder="1" applyAlignment="1">
      <alignment horizontal="center" vertical="center" wrapText="1"/>
    </xf>
    <xf numFmtId="0" fontId="5" fillId="33" borderId="0" xfId="109" applyFont="1" applyFill="1">
      <alignment/>
      <protection/>
    </xf>
    <xf numFmtId="0" fontId="4" fillId="33" borderId="0" xfId="109" applyFont="1" applyFill="1">
      <alignment/>
      <protection/>
    </xf>
    <xf numFmtId="0" fontId="5" fillId="33" borderId="0" xfId="109" applyFont="1" applyFill="1" applyBorder="1" applyAlignment="1">
      <alignment horizontal="center" wrapText="1"/>
      <protection/>
    </xf>
    <xf numFmtId="2" fontId="5" fillId="33" borderId="0" xfId="109" applyNumberFormat="1" applyFont="1" applyFill="1" applyBorder="1" applyAlignment="1">
      <alignment wrapText="1"/>
      <protection/>
    </xf>
    <xf numFmtId="0" fontId="14" fillId="33" borderId="10" xfId="109" applyFont="1" applyFill="1" applyBorder="1" applyAlignment="1">
      <alignment horizontal="center" wrapText="1"/>
      <protection/>
    </xf>
    <xf numFmtId="0" fontId="14" fillId="33" borderId="0" xfId="109" applyFont="1" applyFill="1" applyBorder="1" applyAlignment="1">
      <alignment horizontal="center" wrapText="1"/>
      <protection/>
    </xf>
    <xf numFmtId="9" fontId="0" fillId="33" borderId="0" xfId="129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9" fontId="23" fillId="33" borderId="0" xfId="129" applyFont="1" applyFill="1" applyBorder="1" applyAlignment="1">
      <alignment/>
    </xf>
    <xf numFmtId="9" fontId="2" fillId="33" borderId="0" xfId="129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2" fontId="23" fillId="33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9" fontId="0" fillId="35" borderId="10" xfId="129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/>
    </xf>
    <xf numFmtId="9" fontId="23" fillId="35" borderId="10" xfId="129" applyFont="1" applyFill="1" applyBorder="1" applyAlignment="1">
      <alignment horizontal="right" vertical="center" wrapText="1"/>
    </xf>
    <xf numFmtId="2" fontId="3" fillId="35" borderId="10" xfId="0" applyNumberFormat="1" applyFont="1" applyFill="1" applyBorder="1" applyAlignment="1">
      <alignment horizontal="right"/>
    </xf>
    <xf numFmtId="9" fontId="0" fillId="35" borderId="10" xfId="129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right"/>
    </xf>
    <xf numFmtId="9" fontId="23" fillId="35" borderId="10" xfId="129" applyFont="1" applyFill="1" applyBorder="1" applyAlignment="1">
      <alignment horizontal="center" vertical="center" wrapText="1"/>
    </xf>
    <xf numFmtId="2" fontId="3" fillId="0" borderId="10" xfId="129" applyNumberFormat="1" applyFont="1" applyBorder="1" applyAlignment="1">
      <alignment horizontal="right" vertical="center" wrapText="1"/>
    </xf>
    <xf numFmtId="2" fontId="2" fillId="0" borderId="10" xfId="129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9" fontId="3" fillId="35" borderId="10" xfId="129" applyFont="1" applyFill="1" applyBorder="1" applyAlignment="1">
      <alignment/>
    </xf>
    <xf numFmtId="9" fontId="0" fillId="35" borderId="10" xfId="129" applyFont="1" applyFill="1" applyBorder="1" applyAlignment="1">
      <alignment/>
    </xf>
    <xf numFmtId="9" fontId="0" fillId="35" borderId="10" xfId="129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33" borderId="23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9" fontId="17" fillId="33" borderId="10" xfId="129" applyFont="1" applyFill="1" applyBorder="1" applyAlignment="1">
      <alignment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10" xfId="109" applyFont="1" applyFill="1" applyBorder="1" applyAlignment="1">
      <alignment horizontal="center" vertical="top" wrapText="1"/>
      <protection/>
    </xf>
    <xf numFmtId="0" fontId="17" fillId="33" borderId="22" xfId="109" applyFont="1" applyFill="1" applyBorder="1" applyAlignment="1">
      <alignment horizontal="center" vertical="top" wrapText="1"/>
      <protection/>
    </xf>
    <xf numFmtId="0" fontId="17" fillId="33" borderId="16" xfId="109" applyFont="1" applyFill="1" applyBorder="1" applyAlignment="1">
      <alignment horizontal="center" vertical="top" wrapText="1"/>
      <protection/>
    </xf>
    <xf numFmtId="0" fontId="17" fillId="33" borderId="15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15" xfId="109" applyFont="1" applyFill="1" applyBorder="1" applyAlignment="1">
      <alignment horizontal="center" vertical="center"/>
      <protection/>
    </xf>
    <xf numFmtId="0" fontId="17" fillId="33" borderId="29" xfId="109" applyFont="1" applyFill="1" applyBorder="1" applyAlignment="1">
      <alignment horizontal="center" vertical="center"/>
      <protection/>
    </xf>
    <xf numFmtId="0" fontId="17" fillId="33" borderId="22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/>
      <protection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16" fillId="33" borderId="30" xfId="0" applyFont="1" applyFill="1" applyBorder="1" applyAlignment="1">
      <alignment horizontal="left" wrapText="1"/>
    </xf>
    <xf numFmtId="0" fontId="16" fillId="33" borderId="31" xfId="0" applyFont="1" applyFill="1" applyBorder="1" applyAlignment="1">
      <alignment horizontal="left" wrapText="1"/>
    </xf>
    <xf numFmtId="0" fontId="16" fillId="33" borderId="3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3" borderId="10" xfId="0" applyFill="1" applyBorder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2 10" xfId="69"/>
    <cellStyle name="Normal 2 10 2" xfId="70"/>
    <cellStyle name="Normal 2 11" xfId="71"/>
    <cellStyle name="Normal 2 2" xfId="72"/>
    <cellStyle name="Normal 2 2 2" xfId="73"/>
    <cellStyle name="Normal 2 2 3" xfId="74"/>
    <cellStyle name="Normal 2 2 3 2" xfId="75"/>
    <cellStyle name="Normal 2 2 3 2 2" xfId="76"/>
    <cellStyle name="Normal 2 2 3 3" xfId="77"/>
    <cellStyle name="Normal 2 2 3 3 2" xfId="78"/>
    <cellStyle name="Normal 2 2 3 4" xfId="79"/>
    <cellStyle name="Normal 2 2 4" xfId="80"/>
    <cellStyle name="Normal 2 2 4 2" xfId="81"/>
    <cellStyle name="Normal 2 2 5" xfId="82"/>
    <cellStyle name="Normal 2 2 5 2" xfId="83"/>
    <cellStyle name="Normal 2 2 6" xfId="84"/>
    <cellStyle name="Normal 2 3" xfId="85"/>
    <cellStyle name="Normal 2 3 2" xfId="86"/>
    <cellStyle name="Normal 2 4" xfId="87"/>
    <cellStyle name="Normal 2 4 2" xfId="88"/>
    <cellStyle name="Normal 2 4 2 2" xfId="89"/>
    <cellStyle name="Normal 2 4 3" xfId="90"/>
    <cellStyle name="Normal 2 4 3 2" xfId="91"/>
    <cellStyle name="Normal 2 4 4" xfId="92"/>
    <cellStyle name="Normal 2 5" xfId="93"/>
    <cellStyle name="Normal 2 5 2" xfId="94"/>
    <cellStyle name="Normal 2 6" xfId="95"/>
    <cellStyle name="Normal 2 6 2" xfId="96"/>
    <cellStyle name="Normal 2 7" xfId="97"/>
    <cellStyle name="Normal 2 7 2" xfId="98"/>
    <cellStyle name="Normal 2 7 2 2" xfId="99"/>
    <cellStyle name="Normal 2 7 3" xfId="100"/>
    <cellStyle name="Normal 2 7 4" xfId="101"/>
    <cellStyle name="Normal 2 8" xfId="102"/>
    <cellStyle name="Normal 2 8 2" xfId="103"/>
    <cellStyle name="Normal 2 8 2 2" xfId="104"/>
    <cellStyle name="Normal 2 8 3" xfId="105"/>
    <cellStyle name="Normal 2 9" xfId="106"/>
    <cellStyle name="Normal 2 9 2" xfId="107"/>
    <cellStyle name="Normal 21" xfId="108"/>
    <cellStyle name="Normal 3" xfId="109"/>
    <cellStyle name="Normal 3 2" xfId="110"/>
    <cellStyle name="Normal 3 2 2" xfId="111"/>
    <cellStyle name="Normal 3 3" xfId="112"/>
    <cellStyle name="Normal 4" xfId="113"/>
    <cellStyle name="Normal 4 2" xfId="114"/>
    <cellStyle name="Normal 5" xfId="115"/>
    <cellStyle name="Normal 5 2" xfId="116"/>
    <cellStyle name="Normal 5 3" xfId="117"/>
    <cellStyle name="Normal 6" xfId="118"/>
    <cellStyle name="Normal 6 2" xfId="119"/>
    <cellStyle name="Normal 7" xfId="120"/>
    <cellStyle name="Normal 7 2" xfId="121"/>
    <cellStyle name="Normal 8" xfId="122"/>
    <cellStyle name="Normal 8 2" xfId="123"/>
    <cellStyle name="Normal 9" xfId="124"/>
    <cellStyle name="Normal 9 2" xfId="125"/>
    <cellStyle name="Normal_calculation -utt" xfId="126"/>
    <cellStyle name="Note" xfId="127"/>
    <cellStyle name="Output" xfId="128"/>
    <cellStyle name="Percent" xfId="129"/>
    <cellStyle name="Percent 2" xfId="130"/>
    <cellStyle name="Percent 2 2" xfId="131"/>
    <cellStyle name="Percent 2 2 2" xfId="132"/>
    <cellStyle name="Percent 2 3" xfId="133"/>
    <cellStyle name="Percent 2 3 2" xfId="134"/>
    <cellStyle name="Percent 6" xfId="135"/>
    <cellStyle name="Percent 6 2" xfId="136"/>
    <cellStyle name="Title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486</xdr:row>
      <xdr:rowOff>0</xdr:rowOff>
    </xdr:from>
    <xdr:to>
      <xdr:col>6</xdr:col>
      <xdr:colOff>542925</xdr:colOff>
      <xdr:row>486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24500" y="870394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486</xdr:row>
      <xdr:rowOff>0</xdr:rowOff>
    </xdr:from>
    <xdr:to>
      <xdr:col>3</xdr:col>
      <xdr:colOff>314325</xdr:colOff>
      <xdr:row>486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870394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486</xdr:row>
      <xdr:rowOff>0</xdr:rowOff>
    </xdr:from>
    <xdr:to>
      <xdr:col>5</xdr:col>
      <xdr:colOff>304800</xdr:colOff>
      <xdr:row>486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870394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8"/>
  <sheetViews>
    <sheetView tabSelected="1" view="pageBreakPreview" zoomScale="90" zoomScaleNormal="106" zoomScaleSheetLayoutView="90" zoomScalePageLayoutView="0" workbookViewId="0" topLeftCell="A14">
      <selection activeCell="G1177" sqref="G1177"/>
    </sheetView>
  </sheetViews>
  <sheetFormatPr defaultColWidth="9.140625" defaultRowHeight="12.75"/>
  <cols>
    <col min="1" max="1" width="11.2812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0" width="9.140625" style="10" customWidth="1"/>
    <col min="11" max="11" width="9.421875" style="10" bestFit="1" customWidth="1"/>
    <col min="12" max="16384" width="9.140625" style="10" customWidth="1"/>
  </cols>
  <sheetData>
    <row r="1" spans="1:8" ht="14.25">
      <c r="A1" s="350" t="s">
        <v>0</v>
      </c>
      <c r="B1" s="351"/>
      <c r="C1" s="351"/>
      <c r="D1" s="351"/>
      <c r="E1" s="351"/>
      <c r="F1" s="351"/>
      <c r="G1" s="351"/>
      <c r="H1" s="352"/>
    </row>
    <row r="2" spans="1:8" ht="14.25">
      <c r="A2" s="353" t="s">
        <v>1</v>
      </c>
      <c r="B2" s="354"/>
      <c r="C2" s="354"/>
      <c r="D2" s="354"/>
      <c r="E2" s="354"/>
      <c r="F2" s="354"/>
      <c r="G2" s="354"/>
      <c r="H2" s="355"/>
    </row>
    <row r="3" spans="1:8" ht="14.25">
      <c r="A3" s="353" t="s">
        <v>149</v>
      </c>
      <c r="B3" s="354"/>
      <c r="C3" s="354"/>
      <c r="D3" s="354"/>
      <c r="E3" s="354"/>
      <c r="F3" s="354"/>
      <c r="G3" s="354"/>
      <c r="H3" s="355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56" t="s">
        <v>254</v>
      </c>
      <c r="B5" s="357"/>
      <c r="C5" s="357"/>
      <c r="D5" s="357"/>
      <c r="E5" s="357"/>
      <c r="F5" s="357"/>
      <c r="G5" s="357"/>
      <c r="H5" s="358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59" t="s">
        <v>2</v>
      </c>
      <c r="B7" s="359"/>
      <c r="C7" s="359"/>
      <c r="D7" s="359"/>
      <c r="E7" s="359"/>
      <c r="F7" s="359"/>
      <c r="G7" s="359"/>
      <c r="H7" s="359"/>
    </row>
    <row r="8" ht="4.5" customHeight="1"/>
    <row r="9" spans="1:8" ht="14.25">
      <c r="A9" s="359" t="s">
        <v>164</v>
      </c>
      <c r="B9" s="359"/>
      <c r="C9" s="359"/>
      <c r="D9" s="359"/>
      <c r="E9" s="359"/>
      <c r="F9" s="359"/>
      <c r="G9" s="359"/>
      <c r="H9" s="359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40" t="s">
        <v>4</v>
      </c>
      <c r="B13" s="340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165</v>
      </c>
      <c r="C15" s="16" t="s">
        <v>166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52">
        <v>8113637</v>
      </c>
      <c r="C16" s="185">
        <v>7269694</v>
      </c>
      <c r="D16" s="195">
        <f>C16-B16</f>
        <v>-843943</v>
      </c>
      <c r="E16" s="21">
        <f>D16/B16</f>
        <v>-0.10401537559543272</v>
      </c>
    </row>
    <row r="17" spans="1:8" ht="19.5" customHeight="1">
      <c r="A17" s="19" t="s">
        <v>9</v>
      </c>
      <c r="B17" s="252">
        <v>3677094</v>
      </c>
      <c r="C17" s="186">
        <v>3476789</v>
      </c>
      <c r="D17" s="195">
        <f>C17-B17</f>
        <v>-200305</v>
      </c>
      <c r="E17" s="21">
        <f>D17/B17</f>
        <v>-0.05447372299973838</v>
      </c>
      <c r="F17" s="11"/>
      <c r="G17" s="13"/>
      <c r="H17" s="13"/>
    </row>
    <row r="18" spans="1:8" ht="14.25">
      <c r="A18" s="19" t="s">
        <v>120</v>
      </c>
      <c r="B18" s="252">
        <v>0</v>
      </c>
      <c r="C18" s="186">
        <v>0</v>
      </c>
      <c r="D18" s="195">
        <v>0</v>
      </c>
      <c r="E18" s="21">
        <v>0</v>
      </c>
      <c r="F18" s="11"/>
      <c r="G18" s="13"/>
      <c r="H18" s="13"/>
    </row>
    <row r="19" spans="1:8" ht="14.25">
      <c r="A19" s="19" t="s">
        <v>10</v>
      </c>
      <c r="B19" s="253">
        <f>SUM(B16:B18)</f>
        <v>11790731</v>
      </c>
      <c r="C19" s="159">
        <f>SUM(C16:C18)</f>
        <v>10746483</v>
      </c>
      <c r="D19" s="159">
        <f>C19-B19</f>
        <v>-1044248</v>
      </c>
      <c r="E19" s="21">
        <f>D19/B19</f>
        <v>-0.08856516190556803</v>
      </c>
      <c r="G19" s="123" t="s">
        <v>12</v>
      </c>
      <c r="H19" s="10" t="s">
        <v>12</v>
      </c>
    </row>
    <row r="20" spans="7:8" ht="13.5" customHeight="1">
      <c r="G20" s="31"/>
      <c r="H20" s="31"/>
    </row>
    <row r="21" spans="1:7" ht="15.75" customHeight="1">
      <c r="A21" s="340" t="s">
        <v>11</v>
      </c>
      <c r="B21" s="340"/>
      <c r="C21" s="340"/>
      <c r="D21" s="340"/>
      <c r="G21" s="10" t="s">
        <v>12</v>
      </c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245</v>
      </c>
      <c r="C23" s="24">
        <v>224</v>
      </c>
      <c r="D23" s="20">
        <f>C23-B23</f>
        <v>-21</v>
      </c>
      <c r="E23" s="21">
        <f>D23/B23</f>
        <v>-0.08571428571428572</v>
      </c>
      <c r="G23" s="10" t="s">
        <v>12</v>
      </c>
    </row>
    <row r="24" spans="1:7" ht="15" customHeight="1">
      <c r="A24" s="23" t="s">
        <v>14</v>
      </c>
      <c r="B24" s="24">
        <v>245</v>
      </c>
      <c r="C24" s="24">
        <v>222</v>
      </c>
      <c r="D24" s="20">
        <f>C24-B24</f>
        <v>-23</v>
      </c>
      <c r="E24" s="21">
        <f>D24/B24</f>
        <v>-0.09387755102040816</v>
      </c>
      <c r="G24" s="10" t="s">
        <v>12</v>
      </c>
    </row>
    <row r="25" spans="1:5" ht="15" customHeight="1">
      <c r="A25" s="23" t="s">
        <v>120</v>
      </c>
      <c r="B25" s="24">
        <v>0</v>
      </c>
      <c r="C25" s="24">
        <v>0</v>
      </c>
      <c r="D25" s="20">
        <f>C25-B25</f>
        <v>0</v>
      </c>
      <c r="E25" s="21">
        <v>0</v>
      </c>
    </row>
    <row r="26" spans="1:5" ht="15" customHeight="1">
      <c r="A26" s="340"/>
      <c r="B26" s="340"/>
      <c r="C26" s="340"/>
      <c r="D26" s="340"/>
      <c r="E26" s="27"/>
    </row>
    <row r="27" spans="1:5" ht="20.25" customHeight="1">
      <c r="A27" s="349" t="s">
        <v>167</v>
      </c>
      <c r="B27" s="349"/>
      <c r="C27" s="349"/>
      <c r="D27" s="349"/>
      <c r="E27" s="349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3" t="s">
        <v>7</v>
      </c>
      <c r="G28" s="10" t="s">
        <v>12</v>
      </c>
    </row>
    <row r="29" spans="1:8" ht="14.25">
      <c r="A29" s="19" t="s">
        <v>13</v>
      </c>
      <c r="B29" s="254">
        <f>B16*B23</f>
        <v>1987841065</v>
      </c>
      <c r="C29" s="24">
        <v>1628411456</v>
      </c>
      <c r="D29" s="20">
        <f>C29-B29</f>
        <v>-359429609</v>
      </c>
      <c r="E29" s="21">
        <f>D29/B29</f>
        <v>-0.18081405768725278</v>
      </c>
      <c r="G29" s="10" t="s">
        <v>12</v>
      </c>
      <c r="H29" s="10" t="s">
        <v>12</v>
      </c>
    </row>
    <row r="30" spans="1:8" ht="14.25">
      <c r="A30" s="19" t="s">
        <v>18</v>
      </c>
      <c r="B30" s="254">
        <f>B17*B24</f>
        <v>900888030</v>
      </c>
      <c r="C30" s="24">
        <v>771847205</v>
      </c>
      <c r="D30" s="20">
        <f>C30-B30</f>
        <v>-129040825</v>
      </c>
      <c r="E30" s="21">
        <f>D30/B30</f>
        <v>-0.14323736213922167</v>
      </c>
      <c r="G30" s="10" t="s">
        <v>12</v>
      </c>
      <c r="H30" s="10" t="s">
        <v>12</v>
      </c>
    </row>
    <row r="31" spans="1:7" ht="14.25">
      <c r="A31" s="19" t="s">
        <v>120</v>
      </c>
      <c r="B31" s="254">
        <f>B18*B25</f>
        <v>0</v>
      </c>
      <c r="C31" s="24">
        <v>0</v>
      </c>
      <c r="D31" s="20">
        <f>C31-B31</f>
        <v>0</v>
      </c>
      <c r="E31" s="21">
        <v>0</v>
      </c>
      <c r="G31" s="10" t="s">
        <v>12</v>
      </c>
    </row>
    <row r="32" spans="1:7" ht="17.25" customHeight="1">
      <c r="A32" s="19" t="s">
        <v>10</v>
      </c>
      <c r="B32" s="254">
        <f>SUM(B29:B31)</f>
        <v>2888729095</v>
      </c>
      <c r="C32" s="24">
        <f>SUM(C29:C31)</f>
        <v>2400258661</v>
      </c>
      <c r="D32" s="20">
        <f>C32-B32</f>
        <v>-488470434</v>
      </c>
      <c r="E32" s="21">
        <f>D32/B32</f>
        <v>-0.16909527267388152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48" t="s">
        <v>19</v>
      </c>
      <c r="B34" s="348"/>
      <c r="C34" s="348"/>
      <c r="D34" s="32"/>
      <c r="E34" s="33"/>
      <c r="G34" s="31"/>
    </row>
    <row r="35" spans="1:7" ht="18" customHeight="1">
      <c r="A35" s="340" t="s">
        <v>150</v>
      </c>
      <c r="B35" s="340"/>
      <c r="C35" s="340"/>
      <c r="D35" s="340"/>
      <c r="E35" s="340"/>
      <c r="F35" s="340"/>
      <c r="G35" s="340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69">
        <v>1</v>
      </c>
      <c r="B38" s="257" t="s">
        <v>217</v>
      </c>
      <c r="C38" s="258">
        <v>2173</v>
      </c>
      <c r="D38" s="258">
        <v>1972</v>
      </c>
      <c r="E38" s="169">
        <f>C38-D38</f>
        <v>201</v>
      </c>
      <c r="F38" s="187">
        <f>E38/C38</f>
        <v>0.09249884951679706</v>
      </c>
      <c r="G38" s="31"/>
    </row>
    <row r="39" spans="1:7" ht="12.75" customHeight="1">
      <c r="A39" s="169">
        <v>2</v>
      </c>
      <c r="B39" s="257" t="s">
        <v>218</v>
      </c>
      <c r="C39" s="258">
        <v>1392</v>
      </c>
      <c r="D39" s="258">
        <v>1260</v>
      </c>
      <c r="E39" s="169">
        <f aca="true" t="shared" si="0" ref="E39:E76">C39-D39</f>
        <v>132</v>
      </c>
      <c r="F39" s="187">
        <f aca="true" t="shared" si="1" ref="F39:F76">E39/C39</f>
        <v>0.09482758620689655</v>
      </c>
      <c r="G39" s="31"/>
    </row>
    <row r="40" spans="1:7" ht="12.75" customHeight="1">
      <c r="A40" s="169">
        <v>3</v>
      </c>
      <c r="B40" s="257" t="s">
        <v>219</v>
      </c>
      <c r="C40" s="258">
        <v>1208</v>
      </c>
      <c r="D40" s="258">
        <v>1064</v>
      </c>
      <c r="E40" s="169">
        <f t="shared" si="0"/>
        <v>144</v>
      </c>
      <c r="F40" s="187">
        <f t="shared" si="1"/>
        <v>0.11920529801324503</v>
      </c>
      <c r="G40" s="31"/>
    </row>
    <row r="41" spans="1:7" ht="12.75" customHeight="1">
      <c r="A41" s="169">
        <v>4</v>
      </c>
      <c r="B41" s="257" t="s">
        <v>220</v>
      </c>
      <c r="C41" s="258">
        <v>712</v>
      </c>
      <c r="D41" s="258">
        <v>654</v>
      </c>
      <c r="E41" s="169">
        <f t="shared" si="0"/>
        <v>58</v>
      </c>
      <c r="F41" s="187">
        <f t="shared" si="1"/>
        <v>0.08146067415730338</v>
      </c>
      <c r="G41" s="31"/>
    </row>
    <row r="42" spans="1:7" ht="12.75" customHeight="1">
      <c r="A42" s="169">
        <v>5</v>
      </c>
      <c r="B42" s="257" t="s">
        <v>221</v>
      </c>
      <c r="C42" s="258">
        <v>1303</v>
      </c>
      <c r="D42" s="258">
        <v>1269</v>
      </c>
      <c r="E42" s="169">
        <f t="shared" si="0"/>
        <v>34</v>
      </c>
      <c r="F42" s="187">
        <f t="shared" si="1"/>
        <v>0.026093630084420567</v>
      </c>
      <c r="G42" s="31"/>
    </row>
    <row r="43" spans="1:7" ht="12.75" customHeight="1">
      <c r="A43" s="169">
        <v>6</v>
      </c>
      <c r="B43" s="257" t="s">
        <v>222</v>
      </c>
      <c r="C43" s="258">
        <v>619</v>
      </c>
      <c r="D43" s="258">
        <v>603</v>
      </c>
      <c r="E43" s="169">
        <f t="shared" si="0"/>
        <v>16</v>
      </c>
      <c r="F43" s="187">
        <f t="shared" si="1"/>
        <v>0.025848142164781908</v>
      </c>
      <c r="G43" s="31"/>
    </row>
    <row r="44" spans="1:7" ht="12.75" customHeight="1">
      <c r="A44" s="169">
        <v>7</v>
      </c>
      <c r="B44" s="257" t="s">
        <v>223</v>
      </c>
      <c r="C44" s="258">
        <v>1768</v>
      </c>
      <c r="D44" s="258">
        <v>1698</v>
      </c>
      <c r="E44" s="169">
        <f t="shared" si="0"/>
        <v>70</v>
      </c>
      <c r="F44" s="187">
        <f t="shared" si="1"/>
        <v>0.03959276018099547</v>
      </c>
      <c r="G44" s="31"/>
    </row>
    <row r="45" spans="1:7" ht="12.75" customHeight="1">
      <c r="A45" s="169">
        <v>8</v>
      </c>
      <c r="B45" s="257" t="s">
        <v>224</v>
      </c>
      <c r="C45" s="258">
        <v>547</v>
      </c>
      <c r="D45" s="258">
        <v>542</v>
      </c>
      <c r="E45" s="169">
        <f t="shared" si="0"/>
        <v>5</v>
      </c>
      <c r="F45" s="187">
        <f t="shared" si="1"/>
        <v>0.009140767824497258</v>
      </c>
      <c r="G45" s="31"/>
    </row>
    <row r="46" spans="1:7" ht="12.75" customHeight="1">
      <c r="A46" s="169">
        <v>9</v>
      </c>
      <c r="B46" s="257" t="s">
        <v>225</v>
      </c>
      <c r="C46" s="258">
        <v>345</v>
      </c>
      <c r="D46" s="258">
        <v>332</v>
      </c>
      <c r="E46" s="169">
        <f t="shared" si="0"/>
        <v>13</v>
      </c>
      <c r="F46" s="187">
        <f t="shared" si="1"/>
        <v>0.03768115942028986</v>
      </c>
      <c r="G46" s="31"/>
    </row>
    <row r="47" spans="1:7" ht="12.75" customHeight="1">
      <c r="A47" s="169">
        <v>10</v>
      </c>
      <c r="B47" s="257" t="s">
        <v>226</v>
      </c>
      <c r="C47" s="258">
        <v>1020</v>
      </c>
      <c r="D47" s="258">
        <v>979</v>
      </c>
      <c r="E47" s="169">
        <f t="shared" si="0"/>
        <v>41</v>
      </c>
      <c r="F47" s="187">
        <f t="shared" si="1"/>
        <v>0.04019607843137255</v>
      </c>
      <c r="G47" s="31"/>
    </row>
    <row r="48" spans="1:7" ht="12.75" customHeight="1">
      <c r="A48" s="169">
        <v>11</v>
      </c>
      <c r="B48" s="257" t="s">
        <v>210</v>
      </c>
      <c r="C48" s="258">
        <v>970</v>
      </c>
      <c r="D48" s="258">
        <v>910</v>
      </c>
      <c r="E48" s="169">
        <f t="shared" si="0"/>
        <v>60</v>
      </c>
      <c r="F48" s="187">
        <f t="shared" si="1"/>
        <v>0.061855670103092786</v>
      </c>
      <c r="G48" s="31"/>
    </row>
    <row r="49" spans="1:7" ht="12.75" customHeight="1">
      <c r="A49" s="169">
        <v>12</v>
      </c>
      <c r="B49" s="257" t="s">
        <v>227</v>
      </c>
      <c r="C49" s="258">
        <v>1525</v>
      </c>
      <c r="D49" s="258">
        <v>1458</v>
      </c>
      <c r="E49" s="169">
        <f t="shared" si="0"/>
        <v>67</v>
      </c>
      <c r="F49" s="187">
        <f t="shared" si="1"/>
        <v>0.043934426229508196</v>
      </c>
      <c r="G49" s="31"/>
    </row>
    <row r="50" spans="1:7" ht="12.75" customHeight="1">
      <c r="A50" s="169">
        <v>13</v>
      </c>
      <c r="B50" s="257" t="s">
        <v>228</v>
      </c>
      <c r="C50" s="258">
        <v>1243</v>
      </c>
      <c r="D50" s="258">
        <v>1223</v>
      </c>
      <c r="E50" s="169">
        <f t="shared" si="0"/>
        <v>20</v>
      </c>
      <c r="F50" s="187">
        <f t="shared" si="1"/>
        <v>0.016090104585679808</v>
      </c>
      <c r="G50" s="31"/>
    </row>
    <row r="51" spans="1:7" ht="12.75" customHeight="1">
      <c r="A51" s="169">
        <v>14</v>
      </c>
      <c r="B51" s="257" t="s">
        <v>229</v>
      </c>
      <c r="C51" s="258">
        <v>1119</v>
      </c>
      <c r="D51" s="258">
        <v>1080</v>
      </c>
      <c r="E51" s="169">
        <f t="shared" si="0"/>
        <v>39</v>
      </c>
      <c r="F51" s="187">
        <f t="shared" si="1"/>
        <v>0.03485254691689008</v>
      </c>
      <c r="G51" s="31"/>
    </row>
    <row r="52" spans="1:7" ht="12.75" customHeight="1">
      <c r="A52" s="169">
        <v>15</v>
      </c>
      <c r="B52" s="257" t="s">
        <v>230</v>
      </c>
      <c r="C52" s="258">
        <v>1710</v>
      </c>
      <c r="D52" s="258">
        <v>1649</v>
      </c>
      <c r="E52" s="169">
        <f t="shared" si="0"/>
        <v>61</v>
      </c>
      <c r="F52" s="187">
        <f t="shared" si="1"/>
        <v>0.03567251461988304</v>
      </c>
      <c r="G52" s="31"/>
    </row>
    <row r="53" spans="1:7" ht="12.75" customHeight="1">
      <c r="A53" s="169">
        <v>16</v>
      </c>
      <c r="B53" s="257" t="s">
        <v>231</v>
      </c>
      <c r="C53" s="258">
        <v>1209</v>
      </c>
      <c r="D53" s="258">
        <v>1176</v>
      </c>
      <c r="E53" s="169">
        <f t="shared" si="0"/>
        <v>33</v>
      </c>
      <c r="F53" s="187">
        <f t="shared" si="1"/>
        <v>0.02729528535980149</v>
      </c>
      <c r="G53" s="31"/>
    </row>
    <row r="54" spans="1:7" ht="12.75" customHeight="1">
      <c r="A54" s="169">
        <v>17</v>
      </c>
      <c r="B54" s="257" t="s">
        <v>232</v>
      </c>
      <c r="C54" s="258">
        <v>233</v>
      </c>
      <c r="D54" s="258">
        <v>191</v>
      </c>
      <c r="E54" s="169">
        <f t="shared" si="0"/>
        <v>42</v>
      </c>
      <c r="F54" s="187">
        <f t="shared" si="1"/>
        <v>0.18025751072961374</v>
      </c>
      <c r="G54" s="31"/>
    </row>
    <row r="55" spans="1:7" ht="12.75" customHeight="1">
      <c r="A55" s="169">
        <v>18</v>
      </c>
      <c r="B55" s="257" t="s">
        <v>233</v>
      </c>
      <c r="C55" s="258">
        <v>1118</v>
      </c>
      <c r="D55" s="258">
        <v>1067</v>
      </c>
      <c r="E55" s="169">
        <f t="shared" si="0"/>
        <v>51</v>
      </c>
      <c r="F55" s="187">
        <f t="shared" si="1"/>
        <v>0.04561717352415027</v>
      </c>
      <c r="G55" s="31"/>
    </row>
    <row r="56" spans="1:7" ht="12.75" customHeight="1">
      <c r="A56" s="169">
        <v>19</v>
      </c>
      <c r="B56" s="257" t="s">
        <v>234</v>
      </c>
      <c r="C56" s="258">
        <v>2058</v>
      </c>
      <c r="D56" s="258">
        <v>1962</v>
      </c>
      <c r="E56" s="169">
        <f t="shared" si="0"/>
        <v>96</v>
      </c>
      <c r="F56" s="187">
        <f t="shared" si="1"/>
        <v>0.04664723032069971</v>
      </c>
      <c r="G56" s="31"/>
    </row>
    <row r="57" spans="1:7" ht="12.75" customHeight="1">
      <c r="A57" s="169">
        <v>20</v>
      </c>
      <c r="B57" s="257" t="s">
        <v>235</v>
      </c>
      <c r="C57" s="258">
        <v>1721</v>
      </c>
      <c r="D57" s="258">
        <v>1641</v>
      </c>
      <c r="E57" s="169">
        <f t="shared" si="0"/>
        <v>80</v>
      </c>
      <c r="F57" s="187">
        <f t="shared" si="1"/>
        <v>0.046484601975595584</v>
      </c>
      <c r="G57" s="31"/>
    </row>
    <row r="58" spans="1:7" ht="12.75" customHeight="1">
      <c r="A58" s="169">
        <v>21</v>
      </c>
      <c r="B58" s="257" t="s">
        <v>236</v>
      </c>
      <c r="C58" s="258">
        <v>1511</v>
      </c>
      <c r="D58" s="258">
        <v>1422</v>
      </c>
      <c r="E58" s="169">
        <f t="shared" si="0"/>
        <v>89</v>
      </c>
      <c r="F58" s="187">
        <f t="shared" si="1"/>
        <v>0.05890138980807412</v>
      </c>
      <c r="G58" s="31"/>
    </row>
    <row r="59" spans="1:7" ht="12.75" customHeight="1">
      <c r="A59" s="169">
        <v>22</v>
      </c>
      <c r="B59" s="257" t="s">
        <v>237</v>
      </c>
      <c r="C59" s="258">
        <v>1981</v>
      </c>
      <c r="D59" s="258">
        <v>1903</v>
      </c>
      <c r="E59" s="169">
        <f t="shared" si="0"/>
        <v>78</v>
      </c>
      <c r="F59" s="187">
        <f t="shared" si="1"/>
        <v>0.03937405350832913</v>
      </c>
      <c r="G59" s="31"/>
    </row>
    <row r="60" spans="1:7" ht="12.75" customHeight="1">
      <c r="A60" s="169">
        <v>23</v>
      </c>
      <c r="B60" s="257" t="s">
        <v>238</v>
      </c>
      <c r="C60" s="258">
        <v>1668</v>
      </c>
      <c r="D60" s="258">
        <v>1576</v>
      </c>
      <c r="E60" s="169">
        <f aca="true" t="shared" si="2" ref="E60:E67">C60-D60</f>
        <v>92</v>
      </c>
      <c r="F60" s="187">
        <f aca="true" t="shared" si="3" ref="F60:F67">E60/C60</f>
        <v>0.05515587529976019</v>
      </c>
      <c r="G60" s="31"/>
    </row>
    <row r="61" spans="1:7" ht="12.75" customHeight="1">
      <c r="A61" s="169">
        <v>24</v>
      </c>
      <c r="B61" s="257" t="s">
        <v>239</v>
      </c>
      <c r="C61" s="258">
        <v>1383</v>
      </c>
      <c r="D61" s="258">
        <v>1297</v>
      </c>
      <c r="E61" s="169">
        <f t="shared" si="2"/>
        <v>86</v>
      </c>
      <c r="F61" s="187">
        <f t="shared" si="3"/>
        <v>0.06218365871294288</v>
      </c>
      <c r="G61" s="31"/>
    </row>
    <row r="62" spans="1:7" ht="12.75" customHeight="1">
      <c r="A62" s="169">
        <v>25</v>
      </c>
      <c r="B62" s="257" t="s">
        <v>240</v>
      </c>
      <c r="C62" s="258">
        <v>816</v>
      </c>
      <c r="D62" s="258">
        <v>718</v>
      </c>
      <c r="E62" s="169">
        <f t="shared" si="2"/>
        <v>98</v>
      </c>
      <c r="F62" s="187">
        <f t="shared" si="3"/>
        <v>0.12009803921568628</v>
      </c>
      <c r="G62" s="31"/>
    </row>
    <row r="63" spans="1:7" ht="12.75" customHeight="1">
      <c r="A63" s="169">
        <v>26</v>
      </c>
      <c r="B63" s="257" t="s">
        <v>241</v>
      </c>
      <c r="C63" s="258">
        <v>1312</v>
      </c>
      <c r="D63" s="258">
        <v>1146</v>
      </c>
      <c r="E63" s="169">
        <f t="shared" si="2"/>
        <v>166</v>
      </c>
      <c r="F63" s="187">
        <f t="shared" si="3"/>
        <v>0.12652439024390244</v>
      </c>
      <c r="G63" s="31"/>
    </row>
    <row r="64" spans="1:7" ht="12.75" customHeight="1">
      <c r="A64" s="169">
        <v>27</v>
      </c>
      <c r="B64" s="257" t="s">
        <v>242</v>
      </c>
      <c r="C64" s="258">
        <v>1278</v>
      </c>
      <c r="D64" s="258">
        <v>1194</v>
      </c>
      <c r="E64" s="169">
        <f t="shared" si="2"/>
        <v>84</v>
      </c>
      <c r="F64" s="187">
        <f t="shared" si="3"/>
        <v>0.06572769953051644</v>
      </c>
      <c r="G64" s="31"/>
    </row>
    <row r="65" spans="1:7" ht="12.75" customHeight="1">
      <c r="A65" s="169">
        <v>28</v>
      </c>
      <c r="B65" s="257" t="s">
        <v>243</v>
      </c>
      <c r="C65" s="258">
        <v>913</v>
      </c>
      <c r="D65" s="258">
        <v>830</v>
      </c>
      <c r="E65" s="169">
        <f t="shared" si="2"/>
        <v>83</v>
      </c>
      <c r="F65" s="187">
        <f t="shared" si="3"/>
        <v>0.09090909090909091</v>
      </c>
      <c r="G65" s="31"/>
    </row>
    <row r="66" spans="1:7" ht="12.75" customHeight="1">
      <c r="A66" s="169">
        <v>29</v>
      </c>
      <c r="B66" s="257" t="s">
        <v>244</v>
      </c>
      <c r="C66" s="258">
        <v>1161</v>
      </c>
      <c r="D66" s="258">
        <v>1027</v>
      </c>
      <c r="E66" s="169">
        <f t="shared" si="2"/>
        <v>134</v>
      </c>
      <c r="F66" s="187">
        <f t="shared" si="3"/>
        <v>0.11541774332472007</v>
      </c>
      <c r="G66" s="31"/>
    </row>
    <row r="67" spans="1:7" ht="12.75" customHeight="1">
      <c r="A67" s="169">
        <v>30</v>
      </c>
      <c r="B67" s="257" t="s">
        <v>245</v>
      </c>
      <c r="C67" s="258">
        <v>623</v>
      </c>
      <c r="D67" s="258">
        <v>532</v>
      </c>
      <c r="E67" s="169">
        <f t="shared" si="2"/>
        <v>91</v>
      </c>
      <c r="F67" s="187">
        <f t="shared" si="3"/>
        <v>0.14606741573033707</v>
      </c>
      <c r="G67" s="31"/>
    </row>
    <row r="68" spans="1:7" ht="12.75" customHeight="1">
      <c r="A68" s="169">
        <v>31</v>
      </c>
      <c r="B68" s="257" t="s">
        <v>246</v>
      </c>
      <c r="C68" s="258">
        <v>278</v>
      </c>
      <c r="D68" s="258">
        <v>243</v>
      </c>
      <c r="E68" s="169">
        <f aca="true" t="shared" si="4" ref="E68:E74">C68-D68</f>
        <v>35</v>
      </c>
      <c r="F68" s="187">
        <f aca="true" t="shared" si="5" ref="F68:F74">E68/C68</f>
        <v>0.12589928057553956</v>
      </c>
      <c r="G68" s="31"/>
    </row>
    <row r="69" spans="1:7" ht="12.75" customHeight="1">
      <c r="A69" s="169">
        <v>32</v>
      </c>
      <c r="B69" s="257" t="s">
        <v>247</v>
      </c>
      <c r="C69" s="258">
        <v>485</v>
      </c>
      <c r="D69" s="258">
        <v>463</v>
      </c>
      <c r="E69" s="169">
        <f t="shared" si="4"/>
        <v>22</v>
      </c>
      <c r="F69" s="187">
        <f t="shared" si="5"/>
        <v>0.04536082474226804</v>
      </c>
      <c r="G69" s="31"/>
    </row>
    <row r="70" spans="1:7" ht="12.75" customHeight="1">
      <c r="A70" s="169">
        <v>33</v>
      </c>
      <c r="B70" s="257" t="s">
        <v>248</v>
      </c>
      <c r="C70" s="258">
        <v>920</v>
      </c>
      <c r="D70" s="258">
        <v>823</v>
      </c>
      <c r="E70" s="169">
        <f t="shared" si="4"/>
        <v>97</v>
      </c>
      <c r="F70" s="187">
        <f t="shared" si="5"/>
        <v>0.10543478260869565</v>
      </c>
      <c r="G70" s="31"/>
    </row>
    <row r="71" spans="1:7" ht="12.75" customHeight="1">
      <c r="A71" s="169">
        <v>34</v>
      </c>
      <c r="B71" s="257" t="s">
        <v>249</v>
      </c>
      <c r="C71" s="258">
        <v>603</v>
      </c>
      <c r="D71" s="258">
        <v>543</v>
      </c>
      <c r="E71" s="169">
        <f t="shared" si="4"/>
        <v>60</v>
      </c>
      <c r="F71" s="187">
        <f t="shared" si="5"/>
        <v>0.09950248756218906</v>
      </c>
      <c r="G71" s="31"/>
    </row>
    <row r="72" spans="1:7" ht="12.75" customHeight="1">
      <c r="A72" s="169">
        <v>35</v>
      </c>
      <c r="B72" s="257" t="s">
        <v>250</v>
      </c>
      <c r="C72" s="258">
        <v>866</v>
      </c>
      <c r="D72" s="258">
        <v>761</v>
      </c>
      <c r="E72" s="169">
        <f t="shared" si="4"/>
        <v>105</v>
      </c>
      <c r="F72" s="187">
        <f t="shared" si="5"/>
        <v>0.12124711316397228</v>
      </c>
      <c r="G72" s="31"/>
    </row>
    <row r="73" spans="1:7" ht="12.75" customHeight="1">
      <c r="A73" s="169">
        <v>36</v>
      </c>
      <c r="B73" s="257" t="s">
        <v>251</v>
      </c>
      <c r="C73" s="258">
        <v>789</v>
      </c>
      <c r="D73" s="258">
        <v>733</v>
      </c>
      <c r="E73" s="169">
        <f t="shared" si="4"/>
        <v>56</v>
      </c>
      <c r="F73" s="187">
        <f t="shared" si="5"/>
        <v>0.07097591888466413</v>
      </c>
      <c r="G73" s="31"/>
    </row>
    <row r="74" spans="1:7" ht="12.75" customHeight="1">
      <c r="A74" s="169">
        <v>37</v>
      </c>
      <c r="B74" s="257" t="s">
        <v>252</v>
      </c>
      <c r="C74" s="258">
        <v>1088</v>
      </c>
      <c r="D74" s="258">
        <v>1012</v>
      </c>
      <c r="E74" s="169">
        <f t="shared" si="4"/>
        <v>76</v>
      </c>
      <c r="F74" s="187">
        <f t="shared" si="5"/>
        <v>0.06985294117647059</v>
      </c>
      <c r="G74" s="31"/>
    </row>
    <row r="75" spans="1:7" ht="12.75" customHeight="1">
      <c r="A75" s="169">
        <v>38</v>
      </c>
      <c r="B75" s="257" t="s">
        <v>253</v>
      </c>
      <c r="C75" s="258">
        <v>842</v>
      </c>
      <c r="D75" s="258">
        <v>773</v>
      </c>
      <c r="E75" s="169">
        <f t="shared" si="0"/>
        <v>69</v>
      </c>
      <c r="F75" s="187">
        <f t="shared" si="1"/>
        <v>0.08194774346793349</v>
      </c>
      <c r="G75" s="31"/>
    </row>
    <row r="76" spans="1:7" ht="17.25" customHeight="1">
      <c r="A76" s="226"/>
      <c r="B76" s="227" t="s">
        <v>27</v>
      </c>
      <c r="C76" s="259">
        <v>42510</v>
      </c>
      <c r="D76" s="259">
        <v>39726</v>
      </c>
      <c r="E76" s="196">
        <f t="shared" si="0"/>
        <v>2784</v>
      </c>
      <c r="F76" s="255">
        <f t="shared" si="1"/>
        <v>0.06549047282992237</v>
      </c>
      <c r="G76" s="31"/>
    </row>
    <row r="77" spans="1:7" ht="12.75" customHeight="1">
      <c r="A77" s="25"/>
      <c r="B77" s="36"/>
      <c r="C77" s="37"/>
      <c r="D77" s="37"/>
      <c r="E77" s="37"/>
      <c r="F77" s="38"/>
      <c r="G77" s="31"/>
    </row>
    <row r="78" spans="1:8" ht="12.75" customHeight="1">
      <c r="A78" s="340" t="s">
        <v>151</v>
      </c>
      <c r="B78" s="340"/>
      <c r="C78" s="340"/>
      <c r="D78" s="340"/>
      <c r="E78" s="340"/>
      <c r="F78" s="340"/>
      <c r="G78" s="340"/>
      <c r="H78" s="340"/>
    </row>
    <row r="79" spans="1:7" ht="45.75" customHeight="1">
      <c r="A79" s="16" t="s">
        <v>20</v>
      </c>
      <c r="B79" s="16" t="s">
        <v>21</v>
      </c>
      <c r="C79" s="16" t="s">
        <v>22</v>
      </c>
      <c r="D79" s="16" t="s">
        <v>23</v>
      </c>
      <c r="E79" s="29" t="s">
        <v>24</v>
      </c>
      <c r="F79" s="16" t="s">
        <v>25</v>
      </c>
      <c r="G79" s="31"/>
    </row>
    <row r="80" spans="1:7" ht="12.75" customHeight="1">
      <c r="A80" s="16">
        <v>1</v>
      </c>
      <c r="B80" s="16">
        <v>2</v>
      </c>
      <c r="C80" s="16">
        <v>3</v>
      </c>
      <c r="D80" s="16">
        <v>4</v>
      </c>
      <c r="E80" s="16" t="s">
        <v>26</v>
      </c>
      <c r="F80" s="16">
        <v>6</v>
      </c>
      <c r="G80" s="31"/>
    </row>
    <row r="81" spans="1:7" ht="12.75" customHeight="1">
      <c r="A81" s="169">
        <v>1</v>
      </c>
      <c r="B81" s="257" t="s">
        <v>217</v>
      </c>
      <c r="C81" s="244">
        <v>1168</v>
      </c>
      <c r="D81" s="169">
        <v>1168</v>
      </c>
      <c r="E81" s="169">
        <f aca="true" t="shared" si="6" ref="E81:E86">D81-C81</f>
        <v>0</v>
      </c>
      <c r="F81" s="187">
        <f aca="true" t="shared" si="7" ref="F81:F119">E81/C81</f>
        <v>0</v>
      </c>
      <c r="G81" s="31"/>
    </row>
    <row r="82" spans="1:7" ht="12.75" customHeight="1">
      <c r="A82" s="169">
        <v>2</v>
      </c>
      <c r="B82" s="257" t="s">
        <v>218</v>
      </c>
      <c r="C82" s="244">
        <v>866</v>
      </c>
      <c r="D82" s="169">
        <v>866</v>
      </c>
      <c r="E82" s="169">
        <f t="shared" si="6"/>
        <v>0</v>
      </c>
      <c r="F82" s="187">
        <f t="shared" si="7"/>
        <v>0</v>
      </c>
      <c r="G82" s="31"/>
    </row>
    <row r="83" spans="1:7" ht="12.75" customHeight="1">
      <c r="A83" s="169">
        <v>3</v>
      </c>
      <c r="B83" s="257" t="s">
        <v>219</v>
      </c>
      <c r="C83" s="244">
        <v>821</v>
      </c>
      <c r="D83" s="169">
        <v>821</v>
      </c>
      <c r="E83" s="169">
        <f t="shared" si="6"/>
        <v>0</v>
      </c>
      <c r="F83" s="187">
        <f t="shared" si="7"/>
        <v>0</v>
      </c>
      <c r="G83" s="31"/>
    </row>
    <row r="84" spans="1:7" ht="12.75" customHeight="1">
      <c r="A84" s="169">
        <v>4</v>
      </c>
      <c r="B84" s="257" t="s">
        <v>220</v>
      </c>
      <c r="C84" s="244">
        <v>479</v>
      </c>
      <c r="D84" s="169">
        <v>479</v>
      </c>
      <c r="E84" s="169">
        <f t="shared" si="6"/>
        <v>0</v>
      </c>
      <c r="F84" s="187">
        <f t="shared" si="7"/>
        <v>0</v>
      </c>
      <c r="G84" s="31"/>
    </row>
    <row r="85" spans="1:7" ht="12.75" customHeight="1">
      <c r="A85" s="169">
        <v>5</v>
      </c>
      <c r="B85" s="257" t="s">
        <v>221</v>
      </c>
      <c r="C85" s="244">
        <v>837</v>
      </c>
      <c r="D85" s="169">
        <v>837</v>
      </c>
      <c r="E85" s="169">
        <f t="shared" si="6"/>
        <v>0</v>
      </c>
      <c r="F85" s="187">
        <f t="shared" si="7"/>
        <v>0</v>
      </c>
      <c r="G85" s="31"/>
    </row>
    <row r="86" spans="1:7" ht="12.75" customHeight="1">
      <c r="A86" s="169">
        <v>6</v>
      </c>
      <c r="B86" s="257" t="s">
        <v>222</v>
      </c>
      <c r="C86" s="244">
        <v>598</v>
      </c>
      <c r="D86" s="169">
        <v>598</v>
      </c>
      <c r="E86" s="169">
        <f t="shared" si="6"/>
        <v>0</v>
      </c>
      <c r="F86" s="187">
        <f t="shared" si="7"/>
        <v>0</v>
      </c>
      <c r="G86" s="31"/>
    </row>
    <row r="87" spans="1:7" ht="12.75" customHeight="1">
      <c r="A87" s="169">
        <v>7</v>
      </c>
      <c r="B87" s="257" t="s">
        <v>223</v>
      </c>
      <c r="C87" s="244">
        <v>1416</v>
      </c>
      <c r="D87" s="169">
        <v>1410</v>
      </c>
      <c r="E87" s="169">
        <f>D87-C87</f>
        <v>-6</v>
      </c>
      <c r="F87" s="187">
        <f t="shared" si="7"/>
        <v>-0.00423728813559322</v>
      </c>
      <c r="G87" s="31"/>
    </row>
    <row r="88" spans="1:7" ht="12.75" customHeight="1">
      <c r="A88" s="169">
        <v>8</v>
      </c>
      <c r="B88" s="257" t="s">
        <v>224</v>
      </c>
      <c r="C88" s="244">
        <v>350</v>
      </c>
      <c r="D88" s="169">
        <v>350</v>
      </c>
      <c r="E88" s="169">
        <f>D88-C88</f>
        <v>0</v>
      </c>
      <c r="F88" s="187">
        <f aca="true" t="shared" si="8" ref="F88:F97">E88/C88</f>
        <v>0</v>
      </c>
      <c r="G88" s="31"/>
    </row>
    <row r="89" spans="1:7" ht="12.75" customHeight="1">
      <c r="A89" s="169">
        <v>9</v>
      </c>
      <c r="B89" s="257" t="s">
        <v>225</v>
      </c>
      <c r="C89" s="244">
        <v>192</v>
      </c>
      <c r="D89" s="169">
        <v>192</v>
      </c>
      <c r="E89" s="169">
        <f>D89-C89</f>
        <v>0</v>
      </c>
      <c r="F89" s="187">
        <f t="shared" si="8"/>
        <v>0</v>
      </c>
      <c r="G89" s="31"/>
    </row>
    <row r="90" spans="1:7" ht="12.75" customHeight="1">
      <c r="A90" s="169">
        <v>10</v>
      </c>
      <c r="B90" s="257" t="s">
        <v>226</v>
      </c>
      <c r="C90" s="244">
        <v>709</v>
      </c>
      <c r="D90" s="169">
        <v>709</v>
      </c>
      <c r="E90" s="169">
        <f aca="true" t="shared" si="9" ref="E90:E97">D90-C90</f>
        <v>0</v>
      </c>
      <c r="F90" s="187">
        <f t="shared" si="8"/>
        <v>0</v>
      </c>
      <c r="G90" s="31"/>
    </row>
    <row r="91" spans="1:7" ht="12.75" customHeight="1">
      <c r="A91" s="169">
        <v>11</v>
      </c>
      <c r="B91" s="257" t="s">
        <v>210</v>
      </c>
      <c r="C91" s="244">
        <v>1017</v>
      </c>
      <c r="D91" s="169">
        <v>1017</v>
      </c>
      <c r="E91" s="169">
        <f t="shared" si="9"/>
        <v>0</v>
      </c>
      <c r="F91" s="187">
        <f t="shared" si="8"/>
        <v>0</v>
      </c>
      <c r="G91" s="31"/>
    </row>
    <row r="92" spans="1:7" ht="12.75" customHeight="1">
      <c r="A92" s="169">
        <v>12</v>
      </c>
      <c r="B92" s="257" t="s">
        <v>227</v>
      </c>
      <c r="C92" s="244">
        <v>1058</v>
      </c>
      <c r="D92" s="169">
        <v>1058</v>
      </c>
      <c r="E92" s="169">
        <f t="shared" si="9"/>
        <v>0</v>
      </c>
      <c r="F92" s="187">
        <f t="shared" si="8"/>
        <v>0</v>
      </c>
      <c r="G92" s="31"/>
    </row>
    <row r="93" spans="1:7" ht="12.75" customHeight="1">
      <c r="A93" s="169">
        <v>13</v>
      </c>
      <c r="B93" s="257" t="s">
        <v>228</v>
      </c>
      <c r="C93" s="244">
        <v>901</v>
      </c>
      <c r="D93" s="169">
        <v>901</v>
      </c>
      <c r="E93" s="169">
        <f t="shared" si="9"/>
        <v>0</v>
      </c>
      <c r="F93" s="187">
        <f t="shared" si="8"/>
        <v>0</v>
      </c>
      <c r="G93" s="31"/>
    </row>
    <row r="94" spans="1:7" ht="12.75" customHeight="1">
      <c r="A94" s="169">
        <v>14</v>
      </c>
      <c r="B94" s="257" t="s">
        <v>229</v>
      </c>
      <c r="C94" s="244">
        <v>651</v>
      </c>
      <c r="D94" s="169">
        <v>651</v>
      </c>
      <c r="E94" s="169">
        <f t="shared" si="9"/>
        <v>0</v>
      </c>
      <c r="F94" s="187">
        <f t="shared" si="8"/>
        <v>0</v>
      </c>
      <c r="G94" s="31"/>
    </row>
    <row r="95" spans="1:7" ht="12.75" customHeight="1">
      <c r="A95" s="169">
        <v>15</v>
      </c>
      <c r="B95" s="257" t="s">
        <v>230</v>
      </c>
      <c r="C95" s="244">
        <v>1388</v>
      </c>
      <c r="D95" s="169">
        <v>1388</v>
      </c>
      <c r="E95" s="169">
        <f t="shared" si="9"/>
        <v>0</v>
      </c>
      <c r="F95" s="187">
        <f t="shared" si="8"/>
        <v>0</v>
      </c>
      <c r="G95" s="31"/>
    </row>
    <row r="96" spans="1:7" ht="12.75" customHeight="1">
      <c r="A96" s="169">
        <v>16</v>
      </c>
      <c r="B96" s="257" t="s">
        <v>231</v>
      </c>
      <c r="C96" s="244">
        <v>940</v>
      </c>
      <c r="D96" s="169">
        <v>940</v>
      </c>
      <c r="E96" s="169">
        <f t="shared" si="9"/>
        <v>0</v>
      </c>
      <c r="F96" s="187">
        <f t="shared" si="8"/>
        <v>0</v>
      </c>
      <c r="G96" s="31"/>
    </row>
    <row r="97" spans="1:7" ht="12.75" customHeight="1">
      <c r="A97" s="169">
        <v>17</v>
      </c>
      <c r="B97" s="257" t="s">
        <v>232</v>
      </c>
      <c r="C97" s="244">
        <v>200</v>
      </c>
      <c r="D97" s="169">
        <v>200</v>
      </c>
      <c r="E97" s="169">
        <f t="shared" si="9"/>
        <v>0</v>
      </c>
      <c r="F97" s="187">
        <f t="shared" si="8"/>
        <v>0</v>
      </c>
      <c r="G97" s="31"/>
    </row>
    <row r="98" spans="1:7" ht="12.75" customHeight="1">
      <c r="A98" s="169">
        <v>18</v>
      </c>
      <c r="B98" s="257" t="s">
        <v>233</v>
      </c>
      <c r="C98" s="244">
        <v>1049</v>
      </c>
      <c r="D98" s="169">
        <v>1049</v>
      </c>
      <c r="E98" s="169">
        <f aca="true" t="shared" si="10" ref="E98:E113">D98-C98</f>
        <v>0</v>
      </c>
      <c r="F98" s="187">
        <f t="shared" si="7"/>
        <v>0</v>
      </c>
      <c r="G98" s="31"/>
    </row>
    <row r="99" spans="1:8" ht="12.75" customHeight="1">
      <c r="A99" s="169">
        <v>19</v>
      </c>
      <c r="B99" s="257" t="s">
        <v>234</v>
      </c>
      <c r="C99" s="244">
        <v>1373</v>
      </c>
      <c r="D99" s="169">
        <v>1373</v>
      </c>
      <c r="E99" s="169">
        <f t="shared" si="10"/>
        <v>0</v>
      </c>
      <c r="F99" s="187">
        <f t="shared" si="7"/>
        <v>0</v>
      </c>
      <c r="G99" s="31"/>
      <c r="H99" s="10" t="s">
        <v>12</v>
      </c>
    </row>
    <row r="100" spans="1:7" ht="12.75" customHeight="1">
      <c r="A100" s="169">
        <v>20</v>
      </c>
      <c r="B100" s="257" t="s">
        <v>235</v>
      </c>
      <c r="C100" s="244">
        <v>996</v>
      </c>
      <c r="D100" s="169">
        <v>996</v>
      </c>
      <c r="E100" s="169">
        <f t="shared" si="10"/>
        <v>0</v>
      </c>
      <c r="F100" s="187">
        <f t="shared" si="7"/>
        <v>0</v>
      </c>
      <c r="G100" s="31"/>
    </row>
    <row r="101" spans="1:7" ht="12.75" customHeight="1">
      <c r="A101" s="169">
        <v>21</v>
      </c>
      <c r="B101" s="257" t="s">
        <v>236</v>
      </c>
      <c r="C101" s="244">
        <v>973</v>
      </c>
      <c r="D101" s="169">
        <v>973</v>
      </c>
      <c r="E101" s="169">
        <f t="shared" si="10"/>
        <v>0</v>
      </c>
      <c r="F101" s="187">
        <f t="shared" si="7"/>
        <v>0</v>
      </c>
      <c r="G101" s="31"/>
    </row>
    <row r="102" spans="1:7" ht="12.75" customHeight="1">
      <c r="A102" s="169">
        <v>22</v>
      </c>
      <c r="B102" s="257" t="s">
        <v>237</v>
      </c>
      <c r="C102" s="244">
        <v>954</v>
      </c>
      <c r="D102" s="169">
        <v>954</v>
      </c>
      <c r="E102" s="169">
        <f t="shared" si="10"/>
        <v>0</v>
      </c>
      <c r="F102" s="187">
        <f t="shared" si="7"/>
        <v>0</v>
      </c>
      <c r="G102" s="31"/>
    </row>
    <row r="103" spans="1:7" ht="12.75" customHeight="1">
      <c r="A103" s="169">
        <v>23</v>
      </c>
      <c r="B103" s="257" t="s">
        <v>238</v>
      </c>
      <c r="C103" s="244">
        <v>985</v>
      </c>
      <c r="D103" s="169">
        <v>985</v>
      </c>
      <c r="E103" s="169">
        <f t="shared" si="10"/>
        <v>0</v>
      </c>
      <c r="F103" s="187">
        <f t="shared" si="7"/>
        <v>0</v>
      </c>
      <c r="G103" s="31"/>
    </row>
    <row r="104" spans="1:7" ht="12.75" customHeight="1">
      <c r="A104" s="169">
        <v>24</v>
      </c>
      <c r="B104" s="257" t="s">
        <v>239</v>
      </c>
      <c r="C104" s="244">
        <v>990</v>
      </c>
      <c r="D104" s="169">
        <v>990</v>
      </c>
      <c r="E104" s="169">
        <f t="shared" si="10"/>
        <v>0</v>
      </c>
      <c r="F104" s="187">
        <f t="shared" si="7"/>
        <v>0</v>
      </c>
      <c r="G104" s="31"/>
    </row>
    <row r="105" spans="1:7" ht="12.75" customHeight="1">
      <c r="A105" s="169">
        <v>25</v>
      </c>
      <c r="B105" s="257" t="s">
        <v>240</v>
      </c>
      <c r="C105" s="244">
        <v>882</v>
      </c>
      <c r="D105" s="169">
        <v>882</v>
      </c>
      <c r="E105" s="169">
        <f t="shared" si="10"/>
        <v>0</v>
      </c>
      <c r="F105" s="187">
        <f t="shared" si="7"/>
        <v>0</v>
      </c>
      <c r="G105" s="31"/>
    </row>
    <row r="106" spans="1:7" ht="12.75" customHeight="1">
      <c r="A106" s="169">
        <v>26</v>
      </c>
      <c r="B106" s="257" t="s">
        <v>241</v>
      </c>
      <c r="C106" s="244">
        <v>646</v>
      </c>
      <c r="D106" s="169">
        <v>646</v>
      </c>
      <c r="E106" s="169">
        <f t="shared" si="10"/>
        <v>0</v>
      </c>
      <c r="F106" s="187">
        <f t="shared" si="7"/>
        <v>0</v>
      </c>
      <c r="G106" s="31"/>
    </row>
    <row r="107" spans="1:7" ht="12.75" customHeight="1">
      <c r="A107" s="169">
        <v>27</v>
      </c>
      <c r="B107" s="257" t="s">
        <v>242</v>
      </c>
      <c r="C107" s="244">
        <v>740</v>
      </c>
      <c r="D107" s="169">
        <v>734</v>
      </c>
      <c r="E107" s="169">
        <f t="shared" si="10"/>
        <v>-6</v>
      </c>
      <c r="F107" s="187">
        <f t="shared" si="7"/>
        <v>-0.008108108108108109</v>
      </c>
      <c r="G107" s="31"/>
    </row>
    <row r="108" spans="1:7" ht="12.75" customHeight="1">
      <c r="A108" s="169">
        <v>28</v>
      </c>
      <c r="B108" s="257" t="s">
        <v>243</v>
      </c>
      <c r="C108" s="244">
        <v>960</v>
      </c>
      <c r="D108" s="169">
        <v>960</v>
      </c>
      <c r="E108" s="169">
        <f t="shared" si="10"/>
        <v>0</v>
      </c>
      <c r="F108" s="187">
        <f t="shared" si="7"/>
        <v>0</v>
      </c>
      <c r="G108" s="31"/>
    </row>
    <row r="109" spans="1:7" ht="12.75" customHeight="1">
      <c r="A109" s="169">
        <v>29</v>
      </c>
      <c r="B109" s="257" t="s">
        <v>244</v>
      </c>
      <c r="C109" s="244">
        <v>893</v>
      </c>
      <c r="D109" s="169">
        <v>893</v>
      </c>
      <c r="E109" s="169">
        <f t="shared" si="10"/>
        <v>0</v>
      </c>
      <c r="F109" s="187">
        <f t="shared" si="7"/>
        <v>0</v>
      </c>
      <c r="G109" s="31"/>
    </row>
    <row r="110" spans="1:7" ht="12.75" customHeight="1">
      <c r="A110" s="169">
        <v>30</v>
      </c>
      <c r="B110" s="257" t="s">
        <v>245</v>
      </c>
      <c r="C110" s="244">
        <v>496</v>
      </c>
      <c r="D110" s="169">
        <v>496</v>
      </c>
      <c r="E110" s="169">
        <f t="shared" si="10"/>
        <v>0</v>
      </c>
      <c r="F110" s="187">
        <f t="shared" si="7"/>
        <v>0</v>
      </c>
      <c r="G110" s="31"/>
    </row>
    <row r="111" spans="1:7" ht="12.75" customHeight="1">
      <c r="A111" s="169">
        <v>31</v>
      </c>
      <c r="B111" s="257" t="s">
        <v>246</v>
      </c>
      <c r="C111" s="244">
        <v>237</v>
      </c>
      <c r="D111" s="169">
        <v>237</v>
      </c>
      <c r="E111" s="169">
        <f t="shared" si="10"/>
        <v>0</v>
      </c>
      <c r="F111" s="187">
        <f t="shared" si="7"/>
        <v>0</v>
      </c>
      <c r="G111" s="31"/>
    </row>
    <row r="112" spans="1:7" ht="12.75" customHeight="1">
      <c r="A112" s="169">
        <v>32</v>
      </c>
      <c r="B112" s="257" t="s">
        <v>247</v>
      </c>
      <c r="C112" s="244">
        <v>297</v>
      </c>
      <c r="D112" s="169">
        <v>297</v>
      </c>
      <c r="E112" s="169">
        <f t="shared" si="10"/>
        <v>0</v>
      </c>
      <c r="F112" s="187">
        <f t="shared" si="7"/>
        <v>0</v>
      </c>
      <c r="G112" s="31"/>
    </row>
    <row r="113" spans="1:7" ht="12.75" customHeight="1">
      <c r="A113" s="169">
        <v>33</v>
      </c>
      <c r="B113" s="257" t="s">
        <v>248</v>
      </c>
      <c r="C113" s="244">
        <v>850</v>
      </c>
      <c r="D113" s="169">
        <v>850</v>
      </c>
      <c r="E113" s="169">
        <f t="shared" si="10"/>
        <v>0</v>
      </c>
      <c r="F113" s="187">
        <f t="shared" si="7"/>
        <v>0</v>
      </c>
      <c r="G113" s="31"/>
    </row>
    <row r="114" spans="1:7" ht="12.75" customHeight="1">
      <c r="A114" s="169">
        <v>34</v>
      </c>
      <c r="B114" s="257" t="s">
        <v>249</v>
      </c>
      <c r="C114" s="244">
        <v>500</v>
      </c>
      <c r="D114" s="169">
        <v>500</v>
      </c>
      <c r="E114" s="169">
        <f aca="true" t="shared" si="11" ref="E114:E119">D114-C114</f>
        <v>0</v>
      </c>
      <c r="F114" s="187">
        <f t="shared" si="7"/>
        <v>0</v>
      </c>
      <c r="G114" s="31"/>
    </row>
    <row r="115" spans="1:7" ht="12.75" customHeight="1">
      <c r="A115" s="169">
        <v>35</v>
      </c>
      <c r="B115" s="257" t="s">
        <v>250</v>
      </c>
      <c r="C115" s="244">
        <v>744</v>
      </c>
      <c r="D115" s="169">
        <v>743</v>
      </c>
      <c r="E115" s="169">
        <f t="shared" si="11"/>
        <v>-1</v>
      </c>
      <c r="F115" s="187">
        <f t="shared" si="7"/>
        <v>-0.0013440860215053765</v>
      </c>
      <c r="G115" s="31"/>
    </row>
    <row r="116" spans="1:7" ht="12.75" customHeight="1">
      <c r="A116" s="169">
        <v>36</v>
      </c>
      <c r="B116" s="257" t="s">
        <v>251</v>
      </c>
      <c r="C116" s="244">
        <v>526</v>
      </c>
      <c r="D116" s="169">
        <v>526</v>
      </c>
      <c r="E116" s="169">
        <f t="shared" si="11"/>
        <v>0</v>
      </c>
      <c r="F116" s="187">
        <f t="shared" si="7"/>
        <v>0</v>
      </c>
      <c r="G116" s="31"/>
    </row>
    <row r="117" spans="1:7" ht="12.75" customHeight="1">
      <c r="A117" s="169">
        <v>37</v>
      </c>
      <c r="B117" s="257" t="s">
        <v>252</v>
      </c>
      <c r="C117" s="244">
        <v>716</v>
      </c>
      <c r="D117" s="169">
        <v>716</v>
      </c>
      <c r="E117" s="169">
        <f t="shared" si="11"/>
        <v>0</v>
      </c>
      <c r="F117" s="187">
        <f t="shared" si="7"/>
        <v>0</v>
      </c>
      <c r="G117" s="31"/>
    </row>
    <row r="118" spans="1:7" ht="12.75" customHeight="1">
      <c r="A118" s="169">
        <v>38</v>
      </c>
      <c r="B118" s="257" t="s">
        <v>253</v>
      </c>
      <c r="C118" s="244">
        <v>730</v>
      </c>
      <c r="D118" s="169">
        <v>730</v>
      </c>
      <c r="E118" s="169">
        <f t="shared" si="11"/>
        <v>0</v>
      </c>
      <c r="F118" s="187">
        <f t="shared" si="7"/>
        <v>0</v>
      </c>
      <c r="G118" s="31"/>
    </row>
    <row r="119" spans="1:7" s="171" customFormat="1" ht="12.75" customHeight="1">
      <c r="A119" s="226"/>
      <c r="B119" s="227" t="s">
        <v>27</v>
      </c>
      <c r="C119" s="265">
        <v>30128</v>
      </c>
      <c r="D119" s="196">
        <v>30115</v>
      </c>
      <c r="E119" s="196">
        <f t="shared" si="11"/>
        <v>-13</v>
      </c>
      <c r="F119" s="255">
        <f t="shared" si="7"/>
        <v>-0.0004314922995220393</v>
      </c>
      <c r="G119" s="228"/>
    </row>
    <row r="120" spans="1:7" ht="12.75" customHeight="1">
      <c r="A120" s="40"/>
      <c r="B120" s="2"/>
      <c r="C120" s="37"/>
      <c r="D120" s="37"/>
      <c r="E120" s="41"/>
      <c r="F120" s="42"/>
      <c r="G120" s="31"/>
    </row>
    <row r="121" spans="1:7" ht="12.75" customHeight="1">
      <c r="A121" s="40"/>
      <c r="B121" s="2"/>
      <c r="C121" s="37"/>
      <c r="D121" s="37"/>
      <c r="E121" s="41"/>
      <c r="F121" s="42"/>
      <c r="G121" s="31"/>
    </row>
    <row r="122" spans="1:8" ht="12.75" customHeight="1">
      <c r="A122" s="340" t="s">
        <v>152</v>
      </c>
      <c r="B122" s="340"/>
      <c r="C122" s="340"/>
      <c r="D122" s="340"/>
      <c r="E122" s="340"/>
      <c r="F122" s="340"/>
      <c r="G122" s="340"/>
      <c r="H122" s="340"/>
    </row>
    <row r="123" spans="1:7" ht="45.75" customHeight="1">
      <c r="A123" s="16" t="s">
        <v>20</v>
      </c>
      <c r="B123" s="16" t="s">
        <v>21</v>
      </c>
      <c r="C123" s="16" t="s">
        <v>22</v>
      </c>
      <c r="D123" s="16" t="s">
        <v>23</v>
      </c>
      <c r="E123" s="29" t="s">
        <v>24</v>
      </c>
      <c r="F123" s="16" t="s">
        <v>25</v>
      </c>
      <c r="G123" s="31"/>
    </row>
    <row r="124" spans="1:7" ht="15" customHeight="1">
      <c r="A124" s="16">
        <v>1</v>
      </c>
      <c r="B124" s="16">
        <v>2</v>
      </c>
      <c r="C124" s="16">
        <v>3</v>
      </c>
      <c r="D124" s="16">
        <v>4</v>
      </c>
      <c r="E124" s="16" t="s">
        <v>26</v>
      </c>
      <c r="F124" s="16">
        <v>6</v>
      </c>
      <c r="G124" s="31"/>
    </row>
    <row r="125" spans="1:7" ht="12.75" customHeight="1">
      <c r="A125" s="169">
        <v>1</v>
      </c>
      <c r="B125" s="257" t="s">
        <v>217</v>
      </c>
      <c r="C125" s="18">
        <v>24</v>
      </c>
      <c r="D125" s="18">
        <v>20</v>
      </c>
      <c r="E125" s="169">
        <f aca="true" t="shared" si="12" ref="E125:E132">D125-C125</f>
        <v>-4</v>
      </c>
      <c r="F125" s="139">
        <f>E125/C125</f>
        <v>-0.16666666666666666</v>
      </c>
      <c r="G125" s="31"/>
    </row>
    <row r="126" spans="1:7" ht="12.75" customHeight="1">
      <c r="A126" s="169">
        <v>2</v>
      </c>
      <c r="B126" s="257" t="s">
        <v>218</v>
      </c>
      <c r="C126" s="18">
        <v>9</v>
      </c>
      <c r="D126" s="18">
        <v>9</v>
      </c>
      <c r="E126" s="169">
        <f t="shared" si="12"/>
        <v>0</v>
      </c>
      <c r="F126" s="139">
        <f aca="true" t="shared" si="13" ref="F126:F163">E126/C126</f>
        <v>0</v>
      </c>
      <c r="G126" s="31"/>
    </row>
    <row r="127" spans="1:7" ht="12.75" customHeight="1">
      <c r="A127" s="169">
        <v>3</v>
      </c>
      <c r="B127" s="257" t="s">
        <v>219</v>
      </c>
      <c r="C127" s="18">
        <v>9</v>
      </c>
      <c r="D127" s="18">
        <v>1</v>
      </c>
      <c r="E127" s="169">
        <f t="shared" si="12"/>
        <v>-8</v>
      </c>
      <c r="F127" s="139">
        <f t="shared" si="13"/>
        <v>-0.8888888888888888</v>
      </c>
      <c r="G127" s="31"/>
    </row>
    <row r="128" spans="1:7" ht="12.75" customHeight="1">
      <c r="A128" s="169">
        <v>4</v>
      </c>
      <c r="B128" s="257" t="s">
        <v>220</v>
      </c>
      <c r="C128" s="18">
        <v>23</v>
      </c>
      <c r="D128" s="18">
        <v>23</v>
      </c>
      <c r="E128" s="169">
        <f t="shared" si="12"/>
        <v>0</v>
      </c>
      <c r="F128" s="139">
        <f t="shared" si="13"/>
        <v>0</v>
      </c>
      <c r="G128" s="31"/>
    </row>
    <row r="129" spans="1:7" ht="12.75" customHeight="1">
      <c r="A129" s="169">
        <v>5</v>
      </c>
      <c r="B129" s="257" t="s">
        <v>221</v>
      </c>
      <c r="C129" s="18">
        <v>13</v>
      </c>
      <c r="D129" s="18">
        <v>13</v>
      </c>
      <c r="E129" s="169">
        <f t="shared" si="12"/>
        <v>0</v>
      </c>
      <c r="F129" s="139">
        <f t="shared" si="13"/>
        <v>0</v>
      </c>
      <c r="G129" s="31"/>
    </row>
    <row r="130" spans="1:7" ht="12.75" customHeight="1">
      <c r="A130" s="169">
        <v>6</v>
      </c>
      <c r="B130" s="257" t="s">
        <v>222</v>
      </c>
      <c r="C130" s="18">
        <v>8</v>
      </c>
      <c r="D130" s="18">
        <v>8</v>
      </c>
      <c r="E130" s="169">
        <f t="shared" si="12"/>
        <v>0</v>
      </c>
      <c r="F130" s="139">
        <f t="shared" si="13"/>
        <v>0</v>
      </c>
      <c r="G130" s="31"/>
    </row>
    <row r="131" spans="1:7" ht="12.75" customHeight="1">
      <c r="A131" s="169">
        <v>7</v>
      </c>
      <c r="B131" s="257" t="s">
        <v>223</v>
      </c>
      <c r="C131" s="18">
        <v>14</v>
      </c>
      <c r="D131" s="18">
        <v>13</v>
      </c>
      <c r="E131" s="169">
        <f t="shared" si="12"/>
        <v>-1</v>
      </c>
      <c r="F131" s="139">
        <f t="shared" si="13"/>
        <v>-0.07142857142857142</v>
      </c>
      <c r="G131" s="31"/>
    </row>
    <row r="132" spans="1:7" ht="12.75" customHeight="1">
      <c r="A132" s="169">
        <v>8</v>
      </c>
      <c r="B132" s="257" t="s">
        <v>224</v>
      </c>
      <c r="C132" s="18">
        <v>7</v>
      </c>
      <c r="D132" s="18">
        <v>7</v>
      </c>
      <c r="E132" s="169">
        <f t="shared" si="12"/>
        <v>0</v>
      </c>
      <c r="F132" s="139">
        <f t="shared" si="13"/>
        <v>0</v>
      </c>
      <c r="G132" s="31"/>
    </row>
    <row r="133" spans="1:7" ht="12.75" customHeight="1">
      <c r="A133" s="169">
        <v>9</v>
      </c>
      <c r="B133" s="257" t="s">
        <v>225</v>
      </c>
      <c r="C133" s="18">
        <v>4</v>
      </c>
      <c r="D133" s="18">
        <v>4</v>
      </c>
      <c r="E133" s="169">
        <f aca="true" t="shared" si="14" ref="E133:E144">D133-C133</f>
        <v>0</v>
      </c>
      <c r="F133" s="139">
        <f t="shared" si="13"/>
        <v>0</v>
      </c>
      <c r="G133" s="31"/>
    </row>
    <row r="134" spans="1:7" ht="12.75" customHeight="1">
      <c r="A134" s="169">
        <v>10</v>
      </c>
      <c r="B134" s="257" t="s">
        <v>226</v>
      </c>
      <c r="C134" s="18">
        <v>3</v>
      </c>
      <c r="D134" s="18">
        <v>3</v>
      </c>
      <c r="E134" s="169">
        <f t="shared" si="14"/>
        <v>0</v>
      </c>
      <c r="F134" s="139">
        <f t="shared" si="13"/>
        <v>0</v>
      </c>
      <c r="G134" s="31"/>
    </row>
    <row r="135" spans="1:7" ht="12.75" customHeight="1">
      <c r="A135" s="169">
        <v>11</v>
      </c>
      <c r="B135" s="257" t="s">
        <v>210</v>
      </c>
      <c r="C135" s="18">
        <v>15</v>
      </c>
      <c r="D135" s="18">
        <v>14</v>
      </c>
      <c r="E135" s="169">
        <f t="shared" si="14"/>
        <v>-1</v>
      </c>
      <c r="F135" s="139">
        <f t="shared" si="13"/>
        <v>-0.06666666666666667</v>
      </c>
      <c r="G135" s="31"/>
    </row>
    <row r="136" spans="1:7" ht="12.75" customHeight="1">
      <c r="A136" s="169">
        <v>12</v>
      </c>
      <c r="B136" s="257" t="s">
        <v>227</v>
      </c>
      <c r="C136" s="18">
        <v>26</v>
      </c>
      <c r="D136" s="18">
        <v>26</v>
      </c>
      <c r="E136" s="169">
        <f t="shared" si="14"/>
        <v>0</v>
      </c>
      <c r="F136" s="139">
        <f t="shared" si="13"/>
        <v>0</v>
      </c>
      <c r="G136" s="31"/>
    </row>
    <row r="137" spans="1:7" ht="12.75" customHeight="1">
      <c r="A137" s="169">
        <v>13</v>
      </c>
      <c r="B137" s="257" t="s">
        <v>228</v>
      </c>
      <c r="C137" s="18">
        <v>20</v>
      </c>
      <c r="D137" s="18">
        <v>20</v>
      </c>
      <c r="E137" s="169">
        <f t="shared" si="14"/>
        <v>0</v>
      </c>
      <c r="F137" s="139">
        <f t="shared" si="13"/>
        <v>0</v>
      </c>
      <c r="G137" s="31"/>
    </row>
    <row r="138" spans="1:7" ht="12.75" customHeight="1">
      <c r="A138" s="169">
        <v>14</v>
      </c>
      <c r="B138" s="257" t="s">
        <v>229</v>
      </c>
      <c r="C138" s="18">
        <v>7</v>
      </c>
      <c r="D138" s="18">
        <v>6</v>
      </c>
      <c r="E138" s="169">
        <f t="shared" si="14"/>
        <v>-1</v>
      </c>
      <c r="F138" s="139">
        <f t="shared" si="13"/>
        <v>-0.14285714285714285</v>
      </c>
      <c r="G138" s="31"/>
    </row>
    <row r="139" spans="1:7" ht="12.75" customHeight="1">
      <c r="A139" s="169">
        <v>15</v>
      </c>
      <c r="B139" s="257" t="s">
        <v>230</v>
      </c>
      <c r="C139" s="18">
        <v>6</v>
      </c>
      <c r="D139" s="18">
        <v>5</v>
      </c>
      <c r="E139" s="169">
        <f t="shared" si="14"/>
        <v>-1</v>
      </c>
      <c r="F139" s="139">
        <f t="shared" si="13"/>
        <v>-0.16666666666666666</v>
      </c>
      <c r="G139" s="31"/>
    </row>
    <row r="140" spans="1:7" ht="12.75" customHeight="1">
      <c r="A140" s="169">
        <v>16</v>
      </c>
      <c r="B140" s="257" t="s">
        <v>231</v>
      </c>
      <c r="C140" s="18">
        <v>8</v>
      </c>
      <c r="D140" s="18">
        <v>8</v>
      </c>
      <c r="E140" s="169">
        <f t="shared" si="14"/>
        <v>0</v>
      </c>
      <c r="F140" s="139">
        <f t="shared" si="13"/>
        <v>0</v>
      </c>
      <c r="G140" s="31"/>
    </row>
    <row r="141" spans="1:7" ht="12.75" customHeight="1">
      <c r="A141" s="169">
        <v>17</v>
      </c>
      <c r="B141" s="257" t="s">
        <v>232</v>
      </c>
      <c r="C141" s="18">
        <v>2</v>
      </c>
      <c r="D141" s="18">
        <v>1</v>
      </c>
      <c r="E141" s="169">
        <f t="shared" si="14"/>
        <v>-1</v>
      </c>
      <c r="F141" s="139">
        <f t="shared" si="13"/>
        <v>-0.5</v>
      </c>
      <c r="G141" s="31"/>
    </row>
    <row r="142" spans="1:7" ht="12.75" customHeight="1">
      <c r="A142" s="169">
        <v>18</v>
      </c>
      <c r="B142" s="257" t="s">
        <v>233</v>
      </c>
      <c r="C142" s="18">
        <v>3</v>
      </c>
      <c r="D142" s="18">
        <v>2</v>
      </c>
      <c r="E142" s="169">
        <f t="shared" si="14"/>
        <v>-1</v>
      </c>
      <c r="F142" s="139">
        <f t="shared" si="13"/>
        <v>-0.3333333333333333</v>
      </c>
      <c r="G142" s="31"/>
    </row>
    <row r="143" spans="1:7" ht="12.75" customHeight="1">
      <c r="A143" s="169">
        <v>19</v>
      </c>
      <c r="B143" s="257" t="s">
        <v>234</v>
      </c>
      <c r="C143" s="18">
        <v>10</v>
      </c>
      <c r="D143" s="18">
        <v>10</v>
      </c>
      <c r="E143" s="169">
        <f t="shared" si="14"/>
        <v>0</v>
      </c>
      <c r="F143" s="139">
        <f t="shared" si="13"/>
        <v>0</v>
      </c>
      <c r="G143" s="31"/>
    </row>
    <row r="144" spans="1:7" ht="12.75" customHeight="1">
      <c r="A144" s="169">
        <v>20</v>
      </c>
      <c r="B144" s="257" t="s">
        <v>235</v>
      </c>
      <c r="C144" s="18">
        <v>14</v>
      </c>
      <c r="D144" s="18">
        <v>14</v>
      </c>
      <c r="E144" s="169">
        <f t="shared" si="14"/>
        <v>0</v>
      </c>
      <c r="F144" s="139">
        <f t="shared" si="13"/>
        <v>0</v>
      </c>
      <c r="G144" s="31"/>
    </row>
    <row r="145" spans="1:7" ht="12.75" customHeight="1">
      <c r="A145" s="169">
        <v>21</v>
      </c>
      <c r="B145" s="257" t="s">
        <v>236</v>
      </c>
      <c r="C145" s="18">
        <v>12</v>
      </c>
      <c r="D145" s="18">
        <v>11</v>
      </c>
      <c r="E145" s="169">
        <f aca="true" t="shared" si="15" ref="E145:E159">D145-C145</f>
        <v>-1</v>
      </c>
      <c r="F145" s="139">
        <f t="shared" si="13"/>
        <v>-0.08333333333333333</v>
      </c>
      <c r="G145" s="31"/>
    </row>
    <row r="146" spans="1:7" ht="12.75" customHeight="1">
      <c r="A146" s="169">
        <v>22</v>
      </c>
      <c r="B146" s="257" t="s">
        <v>237</v>
      </c>
      <c r="C146" s="18">
        <v>5</v>
      </c>
      <c r="D146" s="18">
        <v>5</v>
      </c>
      <c r="E146" s="169">
        <f t="shared" si="15"/>
        <v>0</v>
      </c>
      <c r="F146" s="139">
        <f t="shared" si="13"/>
        <v>0</v>
      </c>
      <c r="G146" s="31"/>
    </row>
    <row r="147" spans="1:7" ht="12.75" customHeight="1">
      <c r="A147" s="169">
        <v>23</v>
      </c>
      <c r="B147" s="257" t="s">
        <v>238</v>
      </c>
      <c r="C147" s="169">
        <v>20</v>
      </c>
      <c r="D147" s="169">
        <v>19</v>
      </c>
      <c r="E147" s="169">
        <f t="shared" si="15"/>
        <v>-1</v>
      </c>
      <c r="F147" s="139">
        <f t="shared" si="13"/>
        <v>-0.05</v>
      </c>
      <c r="G147" s="31"/>
    </row>
    <row r="148" spans="1:8" ht="12.75" customHeight="1">
      <c r="A148" s="169">
        <v>24</v>
      </c>
      <c r="B148" s="257" t="s">
        <v>239</v>
      </c>
      <c r="C148" s="169">
        <v>0</v>
      </c>
      <c r="D148" s="169">
        <v>0</v>
      </c>
      <c r="E148" s="169">
        <f t="shared" si="15"/>
        <v>0</v>
      </c>
      <c r="F148" s="139">
        <v>0</v>
      </c>
      <c r="G148" s="31"/>
      <c r="H148" s="10" t="s">
        <v>12</v>
      </c>
    </row>
    <row r="149" spans="1:7" ht="12.75" customHeight="1">
      <c r="A149" s="169">
        <v>25</v>
      </c>
      <c r="B149" s="257" t="s">
        <v>240</v>
      </c>
      <c r="C149" s="169">
        <v>1</v>
      </c>
      <c r="D149" s="169">
        <v>0</v>
      </c>
      <c r="E149" s="169">
        <f t="shared" si="15"/>
        <v>-1</v>
      </c>
      <c r="F149" s="139">
        <f t="shared" si="13"/>
        <v>-1</v>
      </c>
      <c r="G149" s="31"/>
    </row>
    <row r="150" spans="1:7" ht="12.75" customHeight="1">
      <c r="A150" s="169">
        <v>26</v>
      </c>
      <c r="B150" s="257" t="s">
        <v>241</v>
      </c>
      <c r="C150" s="169">
        <v>1</v>
      </c>
      <c r="D150" s="169">
        <v>0</v>
      </c>
      <c r="E150" s="169">
        <f t="shared" si="15"/>
        <v>-1</v>
      </c>
      <c r="F150" s="139">
        <f t="shared" si="13"/>
        <v>-1</v>
      </c>
      <c r="G150" s="31"/>
    </row>
    <row r="151" spans="1:7" ht="12.75" customHeight="1">
      <c r="A151" s="169">
        <v>27</v>
      </c>
      <c r="B151" s="257" t="s">
        <v>242</v>
      </c>
      <c r="C151" s="169">
        <v>1</v>
      </c>
      <c r="D151" s="169">
        <v>0</v>
      </c>
      <c r="E151" s="169">
        <f t="shared" si="15"/>
        <v>-1</v>
      </c>
      <c r="F151" s="139">
        <f t="shared" si="13"/>
        <v>-1</v>
      </c>
      <c r="G151" s="31"/>
    </row>
    <row r="152" spans="1:7" ht="12.75" customHeight="1">
      <c r="A152" s="169">
        <v>28</v>
      </c>
      <c r="B152" s="257" t="s">
        <v>243</v>
      </c>
      <c r="C152" s="169">
        <v>10</v>
      </c>
      <c r="D152" s="169">
        <v>9</v>
      </c>
      <c r="E152" s="169">
        <f t="shared" si="15"/>
        <v>-1</v>
      </c>
      <c r="F152" s="139">
        <f t="shared" si="13"/>
        <v>-0.1</v>
      </c>
      <c r="G152" s="31"/>
    </row>
    <row r="153" spans="1:7" ht="12.75" customHeight="1">
      <c r="A153" s="169">
        <v>29</v>
      </c>
      <c r="B153" s="257" t="s">
        <v>244</v>
      </c>
      <c r="C153" s="169">
        <v>0</v>
      </c>
      <c r="D153" s="169">
        <v>0</v>
      </c>
      <c r="E153" s="169">
        <f t="shared" si="15"/>
        <v>0</v>
      </c>
      <c r="F153" s="139">
        <v>0</v>
      </c>
      <c r="G153" s="31"/>
    </row>
    <row r="154" spans="1:7" ht="12.75" customHeight="1">
      <c r="A154" s="169">
        <v>30</v>
      </c>
      <c r="B154" s="257" t="s">
        <v>245</v>
      </c>
      <c r="C154" s="169">
        <v>6</v>
      </c>
      <c r="D154" s="169">
        <v>4</v>
      </c>
      <c r="E154" s="169">
        <f t="shared" si="15"/>
        <v>-2</v>
      </c>
      <c r="F154" s="139">
        <f t="shared" si="13"/>
        <v>-0.3333333333333333</v>
      </c>
      <c r="G154" s="31"/>
    </row>
    <row r="155" spans="1:7" ht="12.75" customHeight="1">
      <c r="A155" s="169">
        <v>31</v>
      </c>
      <c r="B155" s="257" t="s">
        <v>246</v>
      </c>
      <c r="C155" s="169">
        <v>2</v>
      </c>
      <c r="D155" s="169">
        <v>2</v>
      </c>
      <c r="E155" s="169">
        <f t="shared" si="15"/>
        <v>0</v>
      </c>
      <c r="F155" s="139">
        <f t="shared" si="13"/>
        <v>0</v>
      </c>
      <c r="G155" s="31"/>
    </row>
    <row r="156" spans="1:8" ht="12.75" customHeight="1">
      <c r="A156" s="169">
        <v>32</v>
      </c>
      <c r="B156" s="257" t="s">
        <v>247</v>
      </c>
      <c r="C156" s="169">
        <v>1</v>
      </c>
      <c r="D156" s="169">
        <v>1</v>
      </c>
      <c r="E156" s="169">
        <f t="shared" si="15"/>
        <v>0</v>
      </c>
      <c r="F156" s="139">
        <f t="shared" si="13"/>
        <v>0</v>
      </c>
      <c r="G156" s="31"/>
      <c r="H156" s="10" t="s">
        <v>12</v>
      </c>
    </row>
    <row r="157" spans="1:7" ht="12.75" customHeight="1">
      <c r="A157" s="169">
        <v>33</v>
      </c>
      <c r="B157" s="257" t="s">
        <v>248</v>
      </c>
      <c r="C157" s="169">
        <v>1</v>
      </c>
      <c r="D157" s="169">
        <v>0</v>
      </c>
      <c r="E157" s="169">
        <f t="shared" si="15"/>
        <v>-1</v>
      </c>
      <c r="F157" s="139">
        <f t="shared" si="13"/>
        <v>-1</v>
      </c>
      <c r="G157" s="31"/>
    </row>
    <row r="158" spans="1:7" ht="12.75" customHeight="1">
      <c r="A158" s="169">
        <v>34</v>
      </c>
      <c r="B158" s="257" t="s">
        <v>249</v>
      </c>
      <c r="C158" s="169">
        <v>4</v>
      </c>
      <c r="D158" s="169">
        <v>4</v>
      </c>
      <c r="E158" s="169">
        <f t="shared" si="15"/>
        <v>0</v>
      </c>
      <c r="F158" s="139">
        <f t="shared" si="13"/>
        <v>0</v>
      </c>
      <c r="G158" s="31"/>
    </row>
    <row r="159" spans="1:7" ht="12.75" customHeight="1">
      <c r="A159" s="169">
        <v>35</v>
      </c>
      <c r="B159" s="257" t="s">
        <v>250</v>
      </c>
      <c r="C159" s="169">
        <v>2</v>
      </c>
      <c r="D159" s="169">
        <v>2</v>
      </c>
      <c r="E159" s="169">
        <f t="shared" si="15"/>
        <v>0</v>
      </c>
      <c r="F159" s="139">
        <f t="shared" si="13"/>
        <v>0</v>
      </c>
      <c r="G159" s="31"/>
    </row>
    <row r="160" spans="1:7" ht="12.75" customHeight="1">
      <c r="A160" s="169">
        <v>36</v>
      </c>
      <c r="B160" s="257" t="s">
        <v>251</v>
      </c>
      <c r="C160" s="169">
        <v>3</v>
      </c>
      <c r="D160" s="169">
        <v>0</v>
      </c>
      <c r="E160" s="169">
        <f>D160-C160</f>
        <v>-3</v>
      </c>
      <c r="F160" s="139">
        <f t="shared" si="13"/>
        <v>-1</v>
      </c>
      <c r="G160" s="31"/>
    </row>
    <row r="161" spans="1:7" ht="12.75" customHeight="1">
      <c r="A161" s="169">
        <v>37</v>
      </c>
      <c r="B161" s="257" t="s">
        <v>252</v>
      </c>
      <c r="C161" s="169">
        <v>13</v>
      </c>
      <c r="D161" s="169">
        <v>13</v>
      </c>
      <c r="E161" s="169">
        <f>D161-C161</f>
        <v>0</v>
      </c>
      <c r="F161" s="139">
        <f t="shared" si="13"/>
        <v>0</v>
      </c>
      <c r="G161" s="31"/>
    </row>
    <row r="162" spans="1:7" ht="12.75" customHeight="1">
      <c r="A162" s="169">
        <v>38</v>
      </c>
      <c r="B162" s="257" t="s">
        <v>253</v>
      </c>
      <c r="C162" s="169">
        <v>12</v>
      </c>
      <c r="D162" s="169">
        <v>12</v>
      </c>
      <c r="E162" s="169">
        <f>D162-C162</f>
        <v>0</v>
      </c>
      <c r="F162" s="139">
        <f t="shared" si="13"/>
        <v>0</v>
      </c>
      <c r="G162" s="31"/>
    </row>
    <row r="163" spans="1:7" ht="17.25" customHeight="1">
      <c r="A163" s="34"/>
      <c r="B163" s="1" t="s">
        <v>27</v>
      </c>
      <c r="C163" s="43">
        <v>319</v>
      </c>
      <c r="D163" s="43">
        <v>289</v>
      </c>
      <c r="E163" s="196">
        <f>D163-C163</f>
        <v>-30</v>
      </c>
      <c r="F163" s="138">
        <f t="shared" si="13"/>
        <v>-0.09404388714733543</v>
      </c>
      <c r="G163" s="31"/>
    </row>
    <row r="164" spans="1:7" ht="12.75" customHeight="1">
      <c r="A164" s="40"/>
      <c r="B164" s="2"/>
      <c r="C164" s="37"/>
      <c r="D164" s="37"/>
      <c r="E164" s="41"/>
      <c r="F164" s="42"/>
      <c r="G164" s="31"/>
    </row>
    <row r="165" spans="1:7" ht="12.75" customHeight="1">
      <c r="A165" s="40"/>
      <c r="B165" s="2"/>
      <c r="C165" s="37"/>
      <c r="D165" s="37"/>
      <c r="E165" s="41"/>
      <c r="F165" s="42"/>
      <c r="G165" s="31"/>
    </row>
    <row r="166" spans="1:7" ht="12.75" customHeight="1">
      <c r="A166" s="341" t="s">
        <v>153</v>
      </c>
      <c r="B166" s="341"/>
      <c r="C166" s="341"/>
      <c r="D166" s="341"/>
      <c r="E166" s="341"/>
      <c r="F166" s="341"/>
      <c r="G166" s="341"/>
    </row>
    <row r="167" spans="1:7" ht="54.75" customHeight="1">
      <c r="A167" s="16" t="s">
        <v>20</v>
      </c>
      <c r="B167" s="16" t="s">
        <v>21</v>
      </c>
      <c r="C167" s="196" t="s">
        <v>200</v>
      </c>
      <c r="D167" s="127" t="s">
        <v>98</v>
      </c>
      <c r="E167" s="29" t="s">
        <v>6</v>
      </c>
      <c r="F167" s="16" t="s">
        <v>28</v>
      </c>
      <c r="G167" s="31"/>
    </row>
    <row r="168" spans="1:7" ht="12.75" customHeight="1">
      <c r="A168" s="16">
        <v>1</v>
      </c>
      <c r="B168" s="16">
        <v>2</v>
      </c>
      <c r="C168" s="16">
        <v>3</v>
      </c>
      <c r="D168" s="16">
        <v>4</v>
      </c>
      <c r="E168" s="16" t="s">
        <v>29</v>
      </c>
      <c r="F168" s="16">
        <v>6</v>
      </c>
      <c r="G168" s="31"/>
    </row>
    <row r="169" spans="1:8" ht="12.75" customHeight="1">
      <c r="A169" s="169">
        <v>1</v>
      </c>
      <c r="B169" s="257" t="s">
        <v>217</v>
      </c>
      <c r="C169" s="244">
        <v>450242</v>
      </c>
      <c r="D169" s="197">
        <v>258711.25401929262</v>
      </c>
      <c r="E169" s="197">
        <f>D169-C169</f>
        <v>-191530.74598070738</v>
      </c>
      <c r="F169" s="187">
        <f>E169/C169</f>
        <v>-0.42539511191916207</v>
      </c>
      <c r="G169" s="228"/>
      <c r="H169" s="171"/>
    </row>
    <row r="170" spans="1:8" ht="12.75" customHeight="1">
      <c r="A170" s="169">
        <v>2</v>
      </c>
      <c r="B170" s="257" t="s">
        <v>218</v>
      </c>
      <c r="C170" s="244">
        <v>300187</v>
      </c>
      <c r="D170" s="197">
        <v>179161.49635804808</v>
      </c>
      <c r="E170" s="197">
        <f>D170-C170</f>
        <v>-121025.50364195192</v>
      </c>
      <c r="F170" s="187">
        <f>E170/C170</f>
        <v>-0.40316703801947423</v>
      </c>
      <c r="G170" s="228"/>
      <c r="H170" s="171"/>
    </row>
    <row r="171" spans="1:8" ht="12.75" customHeight="1">
      <c r="A171" s="169">
        <v>3</v>
      </c>
      <c r="B171" s="257" t="s">
        <v>219</v>
      </c>
      <c r="C171" s="244">
        <v>267195</v>
      </c>
      <c r="D171" s="197">
        <v>144980.68671560503</v>
      </c>
      <c r="E171" s="197">
        <f>D171-C171</f>
        <v>-122214.31328439497</v>
      </c>
      <c r="F171" s="187">
        <f>E171/C171</f>
        <v>-0.45739745610657</v>
      </c>
      <c r="G171" s="228"/>
      <c r="H171" s="171"/>
    </row>
    <row r="172" spans="1:8" ht="12.75" customHeight="1">
      <c r="A172" s="169">
        <v>4</v>
      </c>
      <c r="B172" s="257" t="s">
        <v>220</v>
      </c>
      <c r="C172" s="244">
        <v>160752</v>
      </c>
      <c r="D172" s="197">
        <v>105375.17980790709</v>
      </c>
      <c r="E172" s="197">
        <f>D172-C172</f>
        <v>-55376.82019209291</v>
      </c>
      <c r="F172" s="187">
        <f>E172/C172</f>
        <v>-0.3444860418041014</v>
      </c>
      <c r="G172" s="228"/>
      <c r="H172" s="171"/>
    </row>
    <row r="173" spans="1:8" ht="12.75" customHeight="1">
      <c r="A173" s="169">
        <v>5</v>
      </c>
      <c r="B173" s="257" t="s">
        <v>221</v>
      </c>
      <c r="C173" s="244">
        <v>297446</v>
      </c>
      <c r="D173" s="197">
        <v>177028.00367562604</v>
      </c>
      <c r="E173" s="197">
        <f>D173-C173</f>
        <v>-120417.99632437396</v>
      </c>
      <c r="F173" s="187">
        <f>E173/C173</f>
        <v>-0.404839857736779</v>
      </c>
      <c r="G173" s="228"/>
      <c r="H173" s="171"/>
    </row>
    <row r="174" spans="1:7" s="171" customFormat="1" ht="12.75" customHeight="1">
      <c r="A174" s="169">
        <v>6</v>
      </c>
      <c r="B174" s="257" t="s">
        <v>222</v>
      </c>
      <c r="C174" s="244">
        <v>168832</v>
      </c>
      <c r="D174" s="197">
        <v>113768.09062608093</v>
      </c>
      <c r="E174" s="197">
        <f aca="true" t="shared" si="16" ref="E174:E180">D174-C174</f>
        <v>-55063.90937391907</v>
      </c>
      <c r="F174" s="187">
        <f aca="true" t="shared" si="17" ref="F174:F180">E174/C174</f>
        <v>-0.3261461652643994</v>
      </c>
      <c r="G174" s="228"/>
    </row>
    <row r="175" spans="1:8" ht="12.75" customHeight="1">
      <c r="A175" s="169">
        <v>7</v>
      </c>
      <c r="B175" s="257" t="s">
        <v>223</v>
      </c>
      <c r="C175" s="244">
        <v>461157</v>
      </c>
      <c r="D175" s="197">
        <v>275317.00729226635</v>
      </c>
      <c r="E175" s="197">
        <f t="shared" si="16"/>
        <v>-185839.99270773365</v>
      </c>
      <c r="F175" s="187">
        <f t="shared" si="17"/>
        <v>-0.4029863857812711</v>
      </c>
      <c r="G175" s="228"/>
      <c r="H175" s="171"/>
    </row>
    <row r="176" spans="1:8" ht="12.75" customHeight="1">
      <c r="A176" s="169">
        <v>8</v>
      </c>
      <c r="B176" s="257" t="s">
        <v>224</v>
      </c>
      <c r="C176" s="244">
        <v>99285</v>
      </c>
      <c r="D176" s="197">
        <v>61865.47661870504</v>
      </c>
      <c r="E176" s="197">
        <f t="shared" si="16"/>
        <v>-37419.52338129496</v>
      </c>
      <c r="F176" s="187">
        <f t="shared" si="17"/>
        <v>-0.37688999729359884</v>
      </c>
      <c r="G176" s="228"/>
      <c r="H176" s="171"/>
    </row>
    <row r="177" spans="1:8" ht="12.75" customHeight="1">
      <c r="A177" s="169">
        <v>9</v>
      </c>
      <c r="B177" s="257" t="s">
        <v>225</v>
      </c>
      <c r="C177" s="244">
        <v>81334</v>
      </c>
      <c r="D177" s="197">
        <v>45605.92437949432</v>
      </c>
      <c r="E177" s="197">
        <f t="shared" si="16"/>
        <v>-35728.07562050568</v>
      </c>
      <c r="F177" s="187">
        <f t="shared" si="17"/>
        <v>-0.43927601766181035</v>
      </c>
      <c r="G177" s="228"/>
      <c r="H177" s="171"/>
    </row>
    <row r="178" spans="1:8" ht="12.75" customHeight="1">
      <c r="A178" s="169">
        <v>10</v>
      </c>
      <c r="B178" s="257" t="s">
        <v>226</v>
      </c>
      <c r="C178" s="244">
        <v>249620</v>
      </c>
      <c r="D178" s="197">
        <v>154708.239066536</v>
      </c>
      <c r="E178" s="197">
        <f t="shared" si="16"/>
        <v>-94911.76093346399</v>
      </c>
      <c r="F178" s="187">
        <f t="shared" si="17"/>
        <v>-0.3802249857121384</v>
      </c>
      <c r="G178" s="228"/>
      <c r="H178" s="171"/>
    </row>
    <row r="179" spans="1:8" ht="12.75" customHeight="1">
      <c r="A179" s="169">
        <v>11</v>
      </c>
      <c r="B179" s="257" t="s">
        <v>210</v>
      </c>
      <c r="C179" s="244">
        <v>311306</v>
      </c>
      <c r="D179" s="197">
        <v>178428.04917205634</v>
      </c>
      <c r="E179" s="197">
        <f t="shared" si="16"/>
        <v>-132877.95082794366</v>
      </c>
      <c r="F179" s="187">
        <f t="shared" si="17"/>
        <v>-0.42684031412161555</v>
      </c>
      <c r="G179" s="228"/>
      <c r="H179" s="171"/>
    </row>
    <row r="180" spans="1:8" ht="12.75" customHeight="1">
      <c r="A180" s="169">
        <v>12</v>
      </c>
      <c r="B180" s="257" t="s">
        <v>227</v>
      </c>
      <c r="C180" s="244">
        <v>470525</v>
      </c>
      <c r="D180" s="197">
        <v>289963.1635642882</v>
      </c>
      <c r="E180" s="197">
        <f t="shared" si="16"/>
        <v>-180561.83643571183</v>
      </c>
      <c r="F180" s="187">
        <f t="shared" si="17"/>
        <v>-0.3837454682231801</v>
      </c>
      <c r="G180" s="228"/>
      <c r="H180" s="171"/>
    </row>
    <row r="181" spans="1:8" ht="12.75" customHeight="1">
      <c r="A181" s="169">
        <v>13</v>
      </c>
      <c r="B181" s="257" t="s">
        <v>228</v>
      </c>
      <c r="C181" s="244">
        <v>286197</v>
      </c>
      <c r="D181" s="197">
        <v>178329.71238631642</v>
      </c>
      <c r="E181" s="197">
        <f aca="true" t="shared" si="18" ref="E181:E187">D181-C181</f>
        <v>-107867.28761368358</v>
      </c>
      <c r="F181" s="187">
        <f aca="true" t="shared" si="19" ref="F181:F187">E181/C181</f>
        <v>-0.37689873623302683</v>
      </c>
      <c r="G181" s="228"/>
      <c r="H181" s="171"/>
    </row>
    <row r="182" spans="1:8" ht="12.75" customHeight="1">
      <c r="A182" s="169">
        <v>14</v>
      </c>
      <c r="B182" s="257" t="s">
        <v>229</v>
      </c>
      <c r="C182" s="244">
        <v>267946</v>
      </c>
      <c r="D182" s="197">
        <v>175801.1935015429</v>
      </c>
      <c r="E182" s="197">
        <f t="shared" si="18"/>
        <v>-92144.8064984571</v>
      </c>
      <c r="F182" s="187">
        <f t="shared" si="19"/>
        <v>-0.3438931967577687</v>
      </c>
      <c r="G182" s="228"/>
      <c r="H182" s="171"/>
    </row>
    <row r="183" spans="1:8" ht="12.75" customHeight="1">
      <c r="A183" s="169">
        <v>15</v>
      </c>
      <c r="B183" s="257" t="s">
        <v>230</v>
      </c>
      <c r="C183" s="244">
        <v>514990</v>
      </c>
      <c r="D183" s="197">
        <v>307737.2598562405</v>
      </c>
      <c r="E183" s="197">
        <f t="shared" si="18"/>
        <v>-207252.74014375953</v>
      </c>
      <c r="F183" s="187">
        <f t="shared" si="19"/>
        <v>-0.4024403195086497</v>
      </c>
      <c r="G183" s="228"/>
      <c r="H183" s="171"/>
    </row>
    <row r="184" spans="1:8" ht="12.75" customHeight="1">
      <c r="A184" s="169">
        <v>16</v>
      </c>
      <c r="B184" s="257" t="s">
        <v>231</v>
      </c>
      <c r="C184" s="244">
        <v>449507</v>
      </c>
      <c r="D184" s="197">
        <v>276594.0296471444</v>
      </c>
      <c r="E184" s="197">
        <f t="shared" si="18"/>
        <v>-172912.97035285563</v>
      </c>
      <c r="F184" s="187">
        <f t="shared" si="19"/>
        <v>-0.38467247529594784</v>
      </c>
      <c r="G184" s="228"/>
      <c r="H184" s="171"/>
    </row>
    <row r="185" spans="1:8" ht="12.75" customHeight="1">
      <c r="A185" s="169">
        <v>17</v>
      </c>
      <c r="B185" s="257" t="s">
        <v>232</v>
      </c>
      <c r="C185" s="244">
        <v>107642</v>
      </c>
      <c r="D185" s="197">
        <v>60343.079308400665</v>
      </c>
      <c r="E185" s="197">
        <f t="shared" si="18"/>
        <v>-47298.920691599335</v>
      </c>
      <c r="F185" s="187">
        <f t="shared" si="19"/>
        <v>-0.43940953058842586</v>
      </c>
      <c r="G185" s="228"/>
      <c r="H185" s="171"/>
    </row>
    <row r="186" spans="1:8" ht="12.75" customHeight="1">
      <c r="A186" s="169">
        <v>18</v>
      </c>
      <c r="B186" s="257" t="s">
        <v>233</v>
      </c>
      <c r="C186" s="244">
        <v>350451</v>
      </c>
      <c r="D186" s="197">
        <v>186297.0462708641</v>
      </c>
      <c r="E186" s="197">
        <f t="shared" si="18"/>
        <v>-164153.9537291359</v>
      </c>
      <c r="F186" s="187">
        <f t="shared" si="19"/>
        <v>-0.4684077195646064</v>
      </c>
      <c r="G186" s="228"/>
      <c r="H186" s="171"/>
    </row>
    <row r="187" spans="1:8" ht="12.75" customHeight="1">
      <c r="A187" s="169">
        <v>19</v>
      </c>
      <c r="B187" s="257" t="s">
        <v>234</v>
      </c>
      <c r="C187" s="244">
        <v>666885</v>
      </c>
      <c r="D187" s="197">
        <v>429786.86230248306</v>
      </c>
      <c r="E187" s="197">
        <f t="shared" si="18"/>
        <v>-237098.13769751694</v>
      </c>
      <c r="F187" s="187">
        <f t="shared" si="19"/>
        <v>-0.3555307702190287</v>
      </c>
      <c r="G187" s="228"/>
      <c r="H187" s="171"/>
    </row>
    <row r="188" spans="1:8" ht="12.75" customHeight="1">
      <c r="A188" s="169">
        <v>20</v>
      </c>
      <c r="B188" s="257" t="s">
        <v>235</v>
      </c>
      <c r="C188" s="244">
        <v>463983</v>
      </c>
      <c r="D188" s="197">
        <v>328060.7403128332</v>
      </c>
      <c r="E188" s="197">
        <f aca="true" t="shared" si="20" ref="E188:E193">D188-C188</f>
        <v>-135922.25968716678</v>
      </c>
      <c r="F188" s="187">
        <f aca="true" t="shared" si="21" ref="F188:F193">E188/C188</f>
        <v>-0.2929466374569042</v>
      </c>
      <c r="G188" s="228"/>
      <c r="H188" s="171"/>
    </row>
    <row r="189" spans="1:8" ht="12.75" customHeight="1">
      <c r="A189" s="169">
        <v>21</v>
      </c>
      <c r="B189" s="257" t="s">
        <v>236</v>
      </c>
      <c r="C189" s="244">
        <v>462755</v>
      </c>
      <c r="D189" s="197">
        <v>287125.9230537245</v>
      </c>
      <c r="E189" s="197">
        <f t="shared" si="20"/>
        <v>-175629.07694627548</v>
      </c>
      <c r="F189" s="187">
        <f t="shared" si="21"/>
        <v>-0.37952929076136505</v>
      </c>
      <c r="G189" s="228"/>
      <c r="H189" s="171"/>
    </row>
    <row r="190" spans="1:8" ht="12.75" customHeight="1">
      <c r="A190" s="169">
        <v>22</v>
      </c>
      <c r="B190" s="257" t="s">
        <v>237</v>
      </c>
      <c r="C190" s="244">
        <v>626044</v>
      </c>
      <c r="D190" s="197">
        <v>366916.7933869684</v>
      </c>
      <c r="E190" s="197">
        <f t="shared" si="20"/>
        <v>-259127.20661303162</v>
      </c>
      <c r="F190" s="187">
        <f t="shared" si="21"/>
        <v>-0.4139121317559654</v>
      </c>
      <c r="G190" s="228"/>
      <c r="H190" s="171"/>
    </row>
    <row r="191" spans="1:8" ht="12.75" customHeight="1">
      <c r="A191" s="169">
        <v>23</v>
      </c>
      <c r="B191" s="257" t="s">
        <v>238</v>
      </c>
      <c r="C191" s="244">
        <v>433951</v>
      </c>
      <c r="D191" s="197">
        <v>280108.1499592502</v>
      </c>
      <c r="E191" s="197">
        <f t="shared" si="20"/>
        <v>-153842.85004074982</v>
      </c>
      <c r="F191" s="187">
        <f t="shared" si="21"/>
        <v>-0.3545166390692724</v>
      </c>
      <c r="G191" s="228"/>
      <c r="H191" s="171"/>
    </row>
    <row r="192" spans="1:8" s="200" customFormat="1" ht="12.75" customHeight="1">
      <c r="A192" s="169">
        <v>24</v>
      </c>
      <c r="B192" s="257" t="s">
        <v>239</v>
      </c>
      <c r="C192" s="244">
        <v>458816</v>
      </c>
      <c r="D192" s="197">
        <v>259346.38179085252</v>
      </c>
      <c r="E192" s="197">
        <f t="shared" si="20"/>
        <v>-199469.61820914748</v>
      </c>
      <c r="F192" s="187">
        <f t="shared" si="21"/>
        <v>-0.43474860992020214</v>
      </c>
      <c r="G192" s="228"/>
      <c r="H192" s="171"/>
    </row>
    <row r="193" spans="1:8" s="200" customFormat="1" ht="12.75" customHeight="1">
      <c r="A193" s="169">
        <v>25</v>
      </c>
      <c r="B193" s="257" t="s">
        <v>240</v>
      </c>
      <c r="C193" s="244">
        <v>227990</v>
      </c>
      <c r="D193" s="197">
        <v>144020.7985299031</v>
      </c>
      <c r="E193" s="197">
        <f t="shared" si="20"/>
        <v>-83969.20147009689</v>
      </c>
      <c r="F193" s="187">
        <f t="shared" si="21"/>
        <v>-0.36830212496204606</v>
      </c>
      <c r="G193" s="228"/>
      <c r="H193" s="171"/>
    </row>
    <row r="194" spans="1:8" s="200" customFormat="1" ht="12.75" customHeight="1">
      <c r="A194" s="169">
        <v>26</v>
      </c>
      <c r="B194" s="257" t="s">
        <v>241</v>
      </c>
      <c r="C194" s="244">
        <v>386673</v>
      </c>
      <c r="D194" s="197">
        <v>221954.18547031237</v>
      </c>
      <c r="E194" s="197">
        <f aca="true" t="shared" si="22" ref="E194:E204">D194-C194</f>
        <v>-164718.81452968763</v>
      </c>
      <c r="F194" s="187">
        <f aca="true" t="shared" si="23" ref="F194:F204">E194/C194</f>
        <v>-0.4259899567067978</v>
      </c>
      <c r="G194" s="228"/>
      <c r="H194" s="171"/>
    </row>
    <row r="195" spans="1:8" s="200" customFormat="1" ht="12.75" customHeight="1">
      <c r="A195" s="169">
        <v>27</v>
      </c>
      <c r="B195" s="257" t="s">
        <v>242</v>
      </c>
      <c r="C195" s="244">
        <v>439168</v>
      </c>
      <c r="D195" s="197">
        <v>238685.95173336787</v>
      </c>
      <c r="E195" s="197">
        <f t="shared" si="22"/>
        <v>-200482.04826663213</v>
      </c>
      <c r="F195" s="187">
        <f t="shared" si="23"/>
        <v>-0.45650422678025754</v>
      </c>
      <c r="G195" s="228"/>
      <c r="H195" s="171"/>
    </row>
    <row r="196" spans="1:8" s="200" customFormat="1" ht="12.75" customHeight="1">
      <c r="A196" s="169">
        <v>28</v>
      </c>
      <c r="B196" s="257" t="s">
        <v>243</v>
      </c>
      <c r="C196" s="244">
        <v>334676</v>
      </c>
      <c r="D196" s="197">
        <v>207816.52065081353</v>
      </c>
      <c r="E196" s="197">
        <f t="shared" si="22"/>
        <v>-126859.47934918647</v>
      </c>
      <c r="F196" s="187">
        <f t="shared" si="23"/>
        <v>-0.37905161812973287</v>
      </c>
      <c r="G196" s="228"/>
      <c r="H196" s="171"/>
    </row>
    <row r="197" spans="1:8" s="200" customFormat="1" ht="12.75" customHeight="1">
      <c r="A197" s="169">
        <v>29</v>
      </c>
      <c r="B197" s="257" t="s">
        <v>244</v>
      </c>
      <c r="C197" s="244">
        <v>218401</v>
      </c>
      <c r="D197" s="197">
        <v>140112.68964344906</v>
      </c>
      <c r="E197" s="197">
        <f t="shared" si="22"/>
        <v>-78288.31035655094</v>
      </c>
      <c r="F197" s="187">
        <f t="shared" si="23"/>
        <v>-0.3584613182016151</v>
      </c>
      <c r="G197" s="228"/>
      <c r="H197" s="171"/>
    </row>
    <row r="198" spans="1:8" s="200" customFormat="1" ht="12.75" customHeight="1">
      <c r="A198" s="169">
        <v>30</v>
      </c>
      <c r="B198" s="257" t="s">
        <v>245</v>
      </c>
      <c r="C198" s="244">
        <v>136817</v>
      </c>
      <c r="D198" s="197">
        <v>83975.82088236591</v>
      </c>
      <c r="E198" s="197">
        <f t="shared" si="22"/>
        <v>-52841.17911763409</v>
      </c>
      <c r="F198" s="187">
        <f t="shared" si="23"/>
        <v>-0.38621793430373486</v>
      </c>
      <c r="G198" s="228"/>
      <c r="H198" s="171"/>
    </row>
    <row r="199" spans="1:8" s="200" customFormat="1" ht="12.75" customHeight="1">
      <c r="A199" s="169">
        <v>31</v>
      </c>
      <c r="B199" s="257" t="s">
        <v>246</v>
      </c>
      <c r="C199" s="244">
        <v>72794</v>
      </c>
      <c r="D199" s="197">
        <v>43238.719646799116</v>
      </c>
      <c r="E199" s="197">
        <f t="shared" si="22"/>
        <v>-29555.280353200884</v>
      </c>
      <c r="F199" s="187">
        <f t="shared" si="23"/>
        <v>-0.4060125883067407</v>
      </c>
      <c r="G199" s="228"/>
      <c r="H199" s="171"/>
    </row>
    <row r="200" spans="1:8" ht="12.75" customHeight="1">
      <c r="A200" s="169">
        <v>32</v>
      </c>
      <c r="B200" s="257" t="s">
        <v>247</v>
      </c>
      <c r="C200" s="244">
        <v>118785</v>
      </c>
      <c r="D200" s="197">
        <v>70323.39366944657</v>
      </c>
      <c r="E200" s="197">
        <f t="shared" si="22"/>
        <v>-48461.60633055343</v>
      </c>
      <c r="F200" s="187">
        <f t="shared" si="23"/>
        <v>-0.4079774915229485</v>
      </c>
      <c r="G200" s="228"/>
      <c r="H200" s="171"/>
    </row>
    <row r="201" spans="1:8" ht="12.75" customHeight="1">
      <c r="A201" s="169">
        <v>33</v>
      </c>
      <c r="B201" s="257" t="s">
        <v>248</v>
      </c>
      <c r="C201" s="244">
        <v>232309</v>
      </c>
      <c r="D201" s="197">
        <v>148356.72603597958</v>
      </c>
      <c r="E201" s="197">
        <f t="shared" si="22"/>
        <v>-83952.27396402042</v>
      </c>
      <c r="F201" s="187">
        <f t="shared" si="23"/>
        <v>-0.36138192650315065</v>
      </c>
      <c r="G201" s="228"/>
      <c r="H201" s="171"/>
    </row>
    <row r="202" spans="1:8" ht="12.75" customHeight="1">
      <c r="A202" s="169">
        <v>34</v>
      </c>
      <c r="B202" s="257" t="s">
        <v>249</v>
      </c>
      <c r="C202" s="244">
        <v>228674</v>
      </c>
      <c r="D202" s="197">
        <v>137519.54868654947</v>
      </c>
      <c r="E202" s="197">
        <f t="shared" si="22"/>
        <v>-91154.45131345053</v>
      </c>
      <c r="F202" s="187">
        <f t="shared" si="23"/>
        <v>-0.3986218429443248</v>
      </c>
      <c r="G202" s="228"/>
      <c r="H202" s="171"/>
    </row>
    <row r="203" spans="1:8" ht="12.75" customHeight="1">
      <c r="A203" s="169">
        <v>35</v>
      </c>
      <c r="B203" s="257" t="s">
        <v>250</v>
      </c>
      <c r="C203" s="244">
        <v>333004</v>
      </c>
      <c r="D203" s="197">
        <v>218816.52068996336</v>
      </c>
      <c r="E203" s="197">
        <f t="shared" si="22"/>
        <v>-114187.47931003664</v>
      </c>
      <c r="F203" s="187">
        <f t="shared" si="23"/>
        <v>-0.3429012243397576</v>
      </c>
      <c r="G203" s="228"/>
      <c r="H203" s="171"/>
    </row>
    <row r="204" spans="1:8" ht="12.75" customHeight="1">
      <c r="A204" s="169">
        <v>36</v>
      </c>
      <c r="B204" s="257" t="s">
        <v>251</v>
      </c>
      <c r="C204" s="244">
        <v>268791</v>
      </c>
      <c r="D204" s="197">
        <v>158399.59699218557</v>
      </c>
      <c r="E204" s="197">
        <f t="shared" si="22"/>
        <v>-110391.40300781443</v>
      </c>
      <c r="F204" s="187">
        <f t="shared" si="23"/>
        <v>-0.41069605384039803</v>
      </c>
      <c r="G204" s="228"/>
      <c r="H204" s="171"/>
    </row>
    <row r="205" spans="1:14" ht="12.75" customHeight="1">
      <c r="A205" s="169">
        <v>37</v>
      </c>
      <c r="B205" s="257" t="s">
        <v>252</v>
      </c>
      <c r="C205" s="244">
        <v>276120</v>
      </c>
      <c r="D205" s="197">
        <v>166384.30375382496</v>
      </c>
      <c r="E205" s="197">
        <f>D205-C205</f>
        <v>-109735.69624617504</v>
      </c>
      <c r="F205" s="187">
        <f>E205/C205</f>
        <v>-0.39742031090169144</v>
      </c>
      <c r="G205" s="228"/>
      <c r="H205" s="171"/>
      <c r="N205" s="10" t="s">
        <v>12</v>
      </c>
    </row>
    <row r="206" spans="1:8" ht="12.75" customHeight="1">
      <c r="A206" s="169">
        <v>38</v>
      </c>
      <c r="B206" s="257" t="s">
        <v>253</v>
      </c>
      <c r="C206" s="244">
        <v>258455</v>
      </c>
      <c r="D206" s="197">
        <v>162998.36011672352</v>
      </c>
      <c r="E206" s="197">
        <f>D206-C206</f>
        <v>-95456.63988327648</v>
      </c>
      <c r="F206" s="187">
        <f>E206/C206</f>
        <v>-0.36933562857470925</v>
      </c>
      <c r="G206" s="228"/>
      <c r="H206" s="171"/>
    </row>
    <row r="207" spans="1:8" ht="12.75" customHeight="1">
      <c r="A207" s="34"/>
      <c r="B207" s="1" t="s">
        <v>27</v>
      </c>
      <c r="C207" s="199">
        <v>11939705</v>
      </c>
      <c r="D207" s="198">
        <v>7269694</v>
      </c>
      <c r="E207" s="245">
        <f>D207-C207</f>
        <v>-4670011</v>
      </c>
      <c r="F207" s="138">
        <f>E207/C207</f>
        <v>-0.39113286299787137</v>
      </c>
      <c r="G207" s="31" t="s">
        <v>12</v>
      </c>
      <c r="H207" s="10" t="s">
        <v>12</v>
      </c>
    </row>
    <row r="208" spans="1:7" ht="12.75" customHeight="1">
      <c r="A208" s="25"/>
      <c r="B208" s="36"/>
      <c r="C208" s="37"/>
      <c r="D208" s="37"/>
      <c r="E208" s="37"/>
      <c r="F208" s="38"/>
      <c r="G208" s="31"/>
    </row>
    <row r="209" spans="1:7" ht="20.25" customHeight="1">
      <c r="A209" s="342" t="s">
        <v>202</v>
      </c>
      <c r="B209" s="342"/>
      <c r="C209" s="342"/>
      <c r="D209" s="342"/>
      <c r="E209" s="342"/>
      <c r="F209" s="342"/>
      <c r="G209" s="31"/>
    </row>
    <row r="210" spans="1:7" ht="63" customHeight="1">
      <c r="A210" s="16" t="s">
        <v>20</v>
      </c>
      <c r="B210" s="16" t="s">
        <v>21</v>
      </c>
      <c r="C210" s="196" t="s">
        <v>200</v>
      </c>
      <c r="D210" s="16" t="s">
        <v>98</v>
      </c>
      <c r="E210" s="29" t="s">
        <v>6</v>
      </c>
      <c r="F210" s="16" t="s">
        <v>28</v>
      </c>
      <c r="G210" s="31"/>
    </row>
    <row r="211" spans="1:7" ht="12.75" customHeight="1">
      <c r="A211" s="16">
        <v>1</v>
      </c>
      <c r="B211" s="16">
        <v>2</v>
      </c>
      <c r="C211" s="16">
        <v>3</v>
      </c>
      <c r="D211" s="16">
        <v>4</v>
      </c>
      <c r="E211" s="16" t="s">
        <v>29</v>
      </c>
      <c r="F211" s="16">
        <v>6</v>
      </c>
      <c r="G211" s="31"/>
    </row>
    <row r="212" spans="1:7" ht="12.75" customHeight="1">
      <c r="A212" s="169">
        <v>1</v>
      </c>
      <c r="B212" s="257" t="s">
        <v>217</v>
      </c>
      <c r="C212" s="244">
        <v>243736</v>
      </c>
      <c r="D212" s="197">
        <v>131908.11045979118</v>
      </c>
      <c r="E212" s="197">
        <f>D212-C212</f>
        <v>-111827.88954020882</v>
      </c>
      <c r="F212" s="187">
        <f aca="true" t="shared" si="24" ref="F212:F231">E212/C212</f>
        <v>-0.45880743731007656</v>
      </c>
      <c r="G212" s="31"/>
    </row>
    <row r="213" spans="1:7" ht="12.75" customHeight="1">
      <c r="A213" s="169">
        <v>2</v>
      </c>
      <c r="B213" s="257" t="s">
        <v>218</v>
      </c>
      <c r="C213" s="244">
        <v>152068</v>
      </c>
      <c r="D213" s="197">
        <v>88752.89890649405</v>
      </c>
      <c r="E213" s="197">
        <f aca="true" t="shared" si="25" ref="E213:E231">D213-C213</f>
        <v>-63315.101093505946</v>
      </c>
      <c r="F213" s="187">
        <f t="shared" si="24"/>
        <v>-0.4163604512027905</v>
      </c>
      <c r="G213" s="31"/>
    </row>
    <row r="214" spans="1:7" ht="12.75" customHeight="1">
      <c r="A214" s="169">
        <v>3</v>
      </c>
      <c r="B214" s="257" t="s">
        <v>219</v>
      </c>
      <c r="C214" s="244">
        <v>157365</v>
      </c>
      <c r="D214" s="197">
        <v>79438.17279790321</v>
      </c>
      <c r="E214" s="197">
        <f t="shared" si="25"/>
        <v>-77926.82720209679</v>
      </c>
      <c r="F214" s="187">
        <f t="shared" si="24"/>
        <v>-0.4951979614405794</v>
      </c>
      <c r="G214" s="31"/>
    </row>
    <row r="215" spans="1:7" ht="12.75" customHeight="1">
      <c r="A215" s="169">
        <v>4</v>
      </c>
      <c r="B215" s="257" t="s">
        <v>220</v>
      </c>
      <c r="C215" s="244">
        <v>99925</v>
      </c>
      <c r="D215" s="197">
        <v>60559.81007067138</v>
      </c>
      <c r="E215" s="197">
        <f t="shared" si="25"/>
        <v>-39365.18992932862</v>
      </c>
      <c r="F215" s="187">
        <f t="shared" si="24"/>
        <v>-0.39394735981314605</v>
      </c>
      <c r="G215" s="31"/>
    </row>
    <row r="216" spans="1:7" ht="12.75" customHeight="1">
      <c r="A216" s="169">
        <v>5</v>
      </c>
      <c r="B216" s="257" t="s">
        <v>221</v>
      </c>
      <c r="C216" s="244">
        <v>183689</v>
      </c>
      <c r="D216" s="197">
        <v>101383.52280701755</v>
      </c>
      <c r="E216" s="197">
        <f t="shared" si="25"/>
        <v>-82305.47719298245</v>
      </c>
      <c r="F216" s="187">
        <f t="shared" si="24"/>
        <v>-0.44806971126731837</v>
      </c>
      <c r="G216" s="31" t="s">
        <v>12</v>
      </c>
    </row>
    <row r="217" spans="1:7" s="171" customFormat="1" ht="12.75" customHeight="1">
      <c r="A217" s="169">
        <v>6</v>
      </c>
      <c r="B217" s="257" t="s">
        <v>222</v>
      </c>
      <c r="C217" s="244">
        <v>106617</v>
      </c>
      <c r="D217" s="197">
        <v>65423.605988283794</v>
      </c>
      <c r="E217" s="197">
        <f t="shared" si="25"/>
        <v>-41193.394011716206</v>
      </c>
      <c r="F217" s="187">
        <f t="shared" si="24"/>
        <v>-0.3863679714465442</v>
      </c>
      <c r="G217" s="228"/>
    </row>
    <row r="218" spans="1:7" ht="12.75" customHeight="1">
      <c r="A218" s="169">
        <v>7</v>
      </c>
      <c r="B218" s="257" t="s">
        <v>223</v>
      </c>
      <c r="C218" s="244">
        <v>226475</v>
      </c>
      <c r="D218" s="197">
        <v>119966.67952923018</v>
      </c>
      <c r="E218" s="197">
        <f t="shared" si="25"/>
        <v>-106508.32047076982</v>
      </c>
      <c r="F218" s="187">
        <f t="shared" si="24"/>
        <v>-0.47028731855953115</v>
      </c>
      <c r="G218" s="31"/>
    </row>
    <row r="219" spans="1:7" ht="12.75" customHeight="1">
      <c r="A219" s="169">
        <v>8</v>
      </c>
      <c r="B219" s="257" t="s">
        <v>224</v>
      </c>
      <c r="C219" s="244">
        <v>59126</v>
      </c>
      <c r="D219" s="197">
        <v>31934.0686163721</v>
      </c>
      <c r="E219" s="197">
        <f t="shared" si="25"/>
        <v>-27191.9313836279</v>
      </c>
      <c r="F219" s="187">
        <f t="shared" si="24"/>
        <v>-0.4598980378112488</v>
      </c>
      <c r="G219" s="31"/>
    </row>
    <row r="220" spans="1:7" ht="12.75" customHeight="1">
      <c r="A220" s="169">
        <v>9</v>
      </c>
      <c r="B220" s="257" t="s">
        <v>225</v>
      </c>
      <c r="C220" s="244">
        <v>50099</v>
      </c>
      <c r="D220" s="197">
        <v>24614.624563445865</v>
      </c>
      <c r="E220" s="197">
        <f t="shared" si="25"/>
        <v>-25484.375436554135</v>
      </c>
      <c r="F220" s="187">
        <f t="shared" si="24"/>
        <v>-0.5086803216941284</v>
      </c>
      <c r="G220" s="31"/>
    </row>
    <row r="221" spans="1:9" ht="12.75" customHeight="1">
      <c r="A221" s="169">
        <v>10</v>
      </c>
      <c r="B221" s="257" t="s">
        <v>226</v>
      </c>
      <c r="C221" s="244">
        <v>132558</v>
      </c>
      <c r="D221" s="197">
        <v>69421.09862671662</v>
      </c>
      <c r="E221" s="197">
        <f t="shared" si="25"/>
        <v>-63136.901373283385</v>
      </c>
      <c r="F221" s="187">
        <f t="shared" si="24"/>
        <v>-0.4762964240052157</v>
      </c>
      <c r="G221" s="31"/>
      <c r="I221" s="10" t="s">
        <v>12</v>
      </c>
    </row>
    <row r="222" spans="1:7" ht="12.75" customHeight="1">
      <c r="A222" s="169">
        <v>11</v>
      </c>
      <c r="B222" s="257" t="s">
        <v>210</v>
      </c>
      <c r="C222" s="244">
        <v>182618</v>
      </c>
      <c r="D222" s="197">
        <v>107715.08361518227</v>
      </c>
      <c r="E222" s="197">
        <f t="shared" si="25"/>
        <v>-74902.91638481773</v>
      </c>
      <c r="F222" s="187">
        <f t="shared" si="24"/>
        <v>-0.4101617386282717</v>
      </c>
      <c r="G222" s="31"/>
    </row>
    <row r="223" spans="1:7" s="171" customFormat="1" ht="12.75" customHeight="1">
      <c r="A223" s="169">
        <v>12</v>
      </c>
      <c r="B223" s="257" t="s">
        <v>227</v>
      </c>
      <c r="C223" s="244">
        <v>271771</v>
      </c>
      <c r="D223" s="197">
        <v>167470.3242617255</v>
      </c>
      <c r="E223" s="197">
        <f t="shared" si="25"/>
        <v>-104300.6757382745</v>
      </c>
      <c r="F223" s="187">
        <f t="shared" si="24"/>
        <v>-0.3837814768252481</v>
      </c>
      <c r="G223" s="228"/>
    </row>
    <row r="224" spans="1:7" ht="12.75" customHeight="1">
      <c r="A224" s="169">
        <v>13</v>
      </c>
      <c r="B224" s="257" t="s">
        <v>228</v>
      </c>
      <c r="C224" s="244">
        <v>180537</v>
      </c>
      <c r="D224" s="197">
        <v>110483.09826907226</v>
      </c>
      <c r="E224" s="197">
        <f aca="true" t="shared" si="26" ref="E224:E230">D224-C224</f>
        <v>-70053.90173092774</v>
      </c>
      <c r="F224" s="187">
        <f aca="true" t="shared" si="27" ref="F224:F230">E224/C224</f>
        <v>-0.38803071797430855</v>
      </c>
      <c r="G224" s="31"/>
    </row>
    <row r="225" spans="1:7" ht="12.75" customHeight="1">
      <c r="A225" s="169">
        <v>14</v>
      </c>
      <c r="B225" s="257" t="s">
        <v>229</v>
      </c>
      <c r="C225" s="244">
        <v>143593</v>
      </c>
      <c r="D225" s="197">
        <v>88258.405288721</v>
      </c>
      <c r="E225" s="197">
        <f t="shared" si="26"/>
        <v>-55334.594711279</v>
      </c>
      <c r="F225" s="187">
        <f t="shared" si="27"/>
        <v>-0.38535718810303426</v>
      </c>
      <c r="G225" s="31"/>
    </row>
    <row r="226" spans="1:7" ht="12.75" customHeight="1">
      <c r="A226" s="169">
        <v>15</v>
      </c>
      <c r="B226" s="257" t="s">
        <v>230</v>
      </c>
      <c r="C226" s="244">
        <v>297836</v>
      </c>
      <c r="D226" s="197">
        <v>162263.0958019376</v>
      </c>
      <c r="E226" s="197">
        <f t="shared" si="26"/>
        <v>-135572.9041980624</v>
      </c>
      <c r="F226" s="187">
        <f t="shared" si="27"/>
        <v>-0.45519314051378074</v>
      </c>
      <c r="G226" s="31"/>
    </row>
    <row r="227" spans="1:7" ht="12.75" customHeight="1">
      <c r="A227" s="169">
        <v>16</v>
      </c>
      <c r="B227" s="257" t="s">
        <v>231</v>
      </c>
      <c r="C227" s="244">
        <v>232633</v>
      </c>
      <c r="D227" s="197">
        <v>140215.1402640264</v>
      </c>
      <c r="E227" s="197">
        <f t="shared" si="26"/>
        <v>-92417.85973597359</v>
      </c>
      <c r="F227" s="187">
        <f t="shared" si="27"/>
        <v>-0.3972689160006258</v>
      </c>
      <c r="G227" s="31"/>
    </row>
    <row r="228" spans="1:7" ht="12.75" customHeight="1">
      <c r="A228" s="169">
        <v>17</v>
      </c>
      <c r="B228" s="257" t="s">
        <v>232</v>
      </c>
      <c r="C228" s="244">
        <v>50687</v>
      </c>
      <c r="D228" s="197">
        <v>31802.483560950932</v>
      </c>
      <c r="E228" s="197">
        <f t="shared" si="26"/>
        <v>-18884.516439049068</v>
      </c>
      <c r="F228" s="187">
        <f t="shared" si="27"/>
        <v>-0.3725712004862996</v>
      </c>
      <c r="G228" s="31"/>
    </row>
    <row r="229" spans="1:7" ht="12.75" customHeight="1">
      <c r="A229" s="169">
        <v>18</v>
      </c>
      <c r="B229" s="257" t="s">
        <v>233</v>
      </c>
      <c r="C229" s="244">
        <v>198089</v>
      </c>
      <c r="D229" s="197">
        <v>98907.01311146926</v>
      </c>
      <c r="E229" s="197">
        <f t="shared" si="26"/>
        <v>-99181.98688853074</v>
      </c>
      <c r="F229" s="187">
        <f t="shared" si="27"/>
        <v>-0.5006940662456307</v>
      </c>
      <c r="G229" s="31"/>
    </row>
    <row r="230" spans="1:7" ht="12.75" customHeight="1">
      <c r="A230" s="169">
        <v>19</v>
      </c>
      <c r="B230" s="257" t="s">
        <v>234</v>
      </c>
      <c r="C230" s="244">
        <v>325565</v>
      </c>
      <c r="D230" s="197">
        <v>197228.2097324475</v>
      </c>
      <c r="E230" s="197">
        <f t="shared" si="26"/>
        <v>-128336.79026755251</v>
      </c>
      <c r="F230" s="187">
        <f t="shared" si="27"/>
        <v>-0.3941971350346398</v>
      </c>
      <c r="G230" s="31"/>
    </row>
    <row r="231" spans="1:7" ht="12.75" customHeight="1">
      <c r="A231" s="169">
        <v>20</v>
      </c>
      <c r="B231" s="257" t="s">
        <v>235</v>
      </c>
      <c r="C231" s="244">
        <v>199127</v>
      </c>
      <c r="D231" s="197">
        <v>128070.18265446022</v>
      </c>
      <c r="E231" s="197">
        <f t="shared" si="25"/>
        <v>-71056.81734553978</v>
      </c>
      <c r="F231" s="187">
        <f t="shared" si="24"/>
        <v>-0.3568417007514791</v>
      </c>
      <c r="G231" s="31"/>
    </row>
    <row r="232" spans="1:7" ht="12.75" customHeight="1">
      <c r="A232" s="169">
        <v>21</v>
      </c>
      <c r="B232" s="257" t="s">
        <v>236</v>
      </c>
      <c r="C232" s="244">
        <v>227699</v>
      </c>
      <c r="D232" s="197">
        <v>134386.4705627518</v>
      </c>
      <c r="E232" s="197">
        <f aca="true" t="shared" si="28" ref="E232:E246">D232-C232</f>
        <v>-93312.52943724819</v>
      </c>
      <c r="F232" s="187">
        <f aca="true" t="shared" si="29" ref="F232:F246">E232/C232</f>
        <v>-0.40980649645913325</v>
      </c>
      <c r="G232" s="31"/>
    </row>
    <row r="233" spans="1:7" ht="12.75" customHeight="1">
      <c r="A233" s="169">
        <v>22</v>
      </c>
      <c r="B233" s="257" t="s">
        <v>237</v>
      </c>
      <c r="C233" s="244">
        <v>319835</v>
      </c>
      <c r="D233" s="197">
        <v>174719.9477853002</v>
      </c>
      <c r="E233" s="197">
        <f t="shared" si="28"/>
        <v>-145115.0522146998</v>
      </c>
      <c r="F233" s="187">
        <f t="shared" si="29"/>
        <v>-0.45371848676567544</v>
      </c>
      <c r="G233" s="31"/>
    </row>
    <row r="234" spans="1:7" ht="12.75" customHeight="1">
      <c r="A234" s="169">
        <v>23</v>
      </c>
      <c r="B234" s="257" t="s">
        <v>238</v>
      </c>
      <c r="C234" s="244">
        <v>250410</v>
      </c>
      <c r="D234" s="197">
        <v>143522.99623453472</v>
      </c>
      <c r="E234" s="197">
        <f t="shared" si="28"/>
        <v>-106887.00376546528</v>
      </c>
      <c r="F234" s="187">
        <f t="shared" si="29"/>
        <v>-0.42684798436749843</v>
      </c>
      <c r="G234" s="31"/>
    </row>
    <row r="235" spans="1:7" ht="12.75" customHeight="1">
      <c r="A235" s="169">
        <v>24</v>
      </c>
      <c r="B235" s="257" t="s">
        <v>239</v>
      </c>
      <c r="C235" s="244">
        <v>184433</v>
      </c>
      <c r="D235" s="197">
        <v>89505.46841147414</v>
      </c>
      <c r="E235" s="197">
        <f t="shared" si="28"/>
        <v>-94927.53158852586</v>
      </c>
      <c r="F235" s="187">
        <f t="shared" si="29"/>
        <v>-0.5146992760976933</v>
      </c>
      <c r="G235" s="31"/>
    </row>
    <row r="236" spans="1:7" ht="12.75" customHeight="1">
      <c r="A236" s="169">
        <v>25</v>
      </c>
      <c r="B236" s="257" t="s">
        <v>240</v>
      </c>
      <c r="C236" s="244">
        <v>105784</v>
      </c>
      <c r="D236" s="197">
        <v>60631.10555107924</v>
      </c>
      <c r="E236" s="197">
        <f t="shared" si="28"/>
        <v>-45152.89444892076</v>
      </c>
      <c r="F236" s="187">
        <f t="shared" si="29"/>
        <v>-0.42684049051766576</v>
      </c>
      <c r="G236" s="31"/>
    </row>
    <row r="237" spans="1:7" ht="12.75" customHeight="1">
      <c r="A237" s="169">
        <v>26</v>
      </c>
      <c r="B237" s="257" t="s">
        <v>241</v>
      </c>
      <c r="C237" s="244">
        <v>130012</v>
      </c>
      <c r="D237" s="197">
        <v>61886.401854292606</v>
      </c>
      <c r="E237" s="197">
        <f t="shared" si="28"/>
        <v>-68125.5981457074</v>
      </c>
      <c r="F237" s="187">
        <f t="shared" si="29"/>
        <v>-0.5239946939183106</v>
      </c>
      <c r="G237" s="31"/>
    </row>
    <row r="238" spans="1:7" ht="12.75" customHeight="1">
      <c r="A238" s="169">
        <v>27</v>
      </c>
      <c r="B238" s="257" t="s">
        <v>242</v>
      </c>
      <c r="C238" s="244">
        <v>198877</v>
      </c>
      <c r="D238" s="197">
        <v>92722.11542662414</v>
      </c>
      <c r="E238" s="197">
        <f t="shared" si="28"/>
        <v>-106154.88457337586</v>
      </c>
      <c r="F238" s="187">
        <f t="shared" si="29"/>
        <v>-0.5337715501208077</v>
      </c>
      <c r="G238" s="31"/>
    </row>
    <row r="239" spans="1:7" ht="12.75" customHeight="1">
      <c r="A239" s="169">
        <v>28</v>
      </c>
      <c r="B239" s="257" t="s">
        <v>243</v>
      </c>
      <c r="C239" s="244">
        <v>180602</v>
      </c>
      <c r="D239" s="197">
        <v>107467.95582822087</v>
      </c>
      <c r="E239" s="197">
        <f t="shared" si="28"/>
        <v>-73134.04417177913</v>
      </c>
      <c r="F239" s="187">
        <f t="shared" si="29"/>
        <v>-0.40494592624544096</v>
      </c>
      <c r="G239" s="31"/>
    </row>
    <row r="240" spans="1:7" ht="12.75" customHeight="1">
      <c r="A240" s="169">
        <v>29</v>
      </c>
      <c r="B240" s="257" t="s">
        <v>244</v>
      </c>
      <c r="C240" s="244">
        <v>115720</v>
      </c>
      <c r="D240" s="197">
        <v>68901.77048895076</v>
      </c>
      <c r="E240" s="197">
        <f t="shared" si="28"/>
        <v>-46818.22951104924</v>
      </c>
      <c r="F240" s="187">
        <f t="shared" si="29"/>
        <v>-0.4045820040705949</v>
      </c>
      <c r="G240" s="31"/>
    </row>
    <row r="241" spans="1:7" ht="12.75" customHeight="1">
      <c r="A241" s="169">
        <v>30</v>
      </c>
      <c r="B241" s="257" t="s">
        <v>245</v>
      </c>
      <c r="C241" s="244">
        <v>78920</v>
      </c>
      <c r="D241" s="197">
        <v>45751.59351102859</v>
      </c>
      <c r="E241" s="197">
        <f t="shared" si="28"/>
        <v>-33168.40648897141</v>
      </c>
      <c r="F241" s="187">
        <f t="shared" si="29"/>
        <v>-0.4202788455267539</v>
      </c>
      <c r="G241" s="31"/>
    </row>
    <row r="242" spans="1:7" ht="12.75" customHeight="1">
      <c r="A242" s="169">
        <v>31</v>
      </c>
      <c r="B242" s="257" t="s">
        <v>246</v>
      </c>
      <c r="C242" s="244">
        <v>39396</v>
      </c>
      <c r="D242" s="197">
        <v>20899.66695823313</v>
      </c>
      <c r="E242" s="197">
        <f t="shared" si="28"/>
        <v>-18496.33304176687</v>
      </c>
      <c r="F242" s="187">
        <f t="shared" si="29"/>
        <v>-0.4694977419475802</v>
      </c>
      <c r="G242" s="31"/>
    </row>
    <row r="243" spans="1:7" ht="12.75" customHeight="1">
      <c r="A243" s="169">
        <v>32</v>
      </c>
      <c r="B243" s="257" t="s">
        <v>247</v>
      </c>
      <c r="C243" s="244">
        <v>64458</v>
      </c>
      <c r="D243" s="197">
        <v>36780.8139534884</v>
      </c>
      <c r="E243" s="197">
        <f t="shared" si="28"/>
        <v>-27677.186046511597</v>
      </c>
      <c r="F243" s="187">
        <f t="shared" si="29"/>
        <v>-0.4293832580364206</v>
      </c>
      <c r="G243" s="31"/>
    </row>
    <row r="244" spans="1:7" ht="12.75" customHeight="1">
      <c r="A244" s="169">
        <v>33</v>
      </c>
      <c r="B244" s="257" t="s">
        <v>248</v>
      </c>
      <c r="C244" s="244">
        <v>118223</v>
      </c>
      <c r="D244" s="197">
        <v>69360.752464251</v>
      </c>
      <c r="E244" s="197">
        <f t="shared" si="28"/>
        <v>-48862.247535749004</v>
      </c>
      <c r="F244" s="187">
        <f t="shared" si="29"/>
        <v>-0.41330576567798993</v>
      </c>
      <c r="G244" s="31"/>
    </row>
    <row r="245" spans="1:7" ht="12.75" customHeight="1">
      <c r="A245" s="169">
        <v>34</v>
      </c>
      <c r="B245" s="257" t="s">
        <v>249</v>
      </c>
      <c r="C245" s="244">
        <v>106825</v>
      </c>
      <c r="D245" s="197">
        <v>58798.171210041175</v>
      </c>
      <c r="E245" s="197">
        <f t="shared" si="28"/>
        <v>-48026.828789958825</v>
      </c>
      <c r="F245" s="187">
        <f t="shared" si="29"/>
        <v>-0.4495841684058865</v>
      </c>
      <c r="G245" s="31"/>
    </row>
    <row r="246" spans="1:7" ht="12.75" customHeight="1">
      <c r="A246" s="169">
        <v>35</v>
      </c>
      <c r="B246" s="257" t="s">
        <v>250</v>
      </c>
      <c r="C246" s="244">
        <v>184962</v>
      </c>
      <c r="D246" s="197">
        <v>112616.92974452554</v>
      </c>
      <c r="E246" s="197">
        <f t="shared" si="28"/>
        <v>-72345.07025547446</v>
      </c>
      <c r="F246" s="187">
        <f t="shared" si="29"/>
        <v>-0.39113477501040467</v>
      </c>
      <c r="G246" s="31"/>
    </row>
    <row r="247" spans="1:7" ht="12.75" customHeight="1">
      <c r="A247" s="169">
        <v>36</v>
      </c>
      <c r="B247" s="257" t="s">
        <v>251</v>
      </c>
      <c r="C247" s="244">
        <v>109590</v>
      </c>
      <c r="D247" s="197">
        <v>57450.63340290249</v>
      </c>
      <c r="E247" s="197">
        <f>D247-C247</f>
        <v>-52139.36659709751</v>
      </c>
      <c r="F247" s="187">
        <f>E247/C247</f>
        <v>-0.475767557232389</v>
      </c>
      <c r="G247" s="31"/>
    </row>
    <row r="248" spans="1:7" ht="12.75" customHeight="1">
      <c r="A248" s="169">
        <v>37</v>
      </c>
      <c r="B248" s="257" t="s">
        <v>252</v>
      </c>
      <c r="C248" s="244">
        <v>126361</v>
      </c>
      <c r="D248" s="197">
        <v>66188.41505524858</v>
      </c>
      <c r="E248" s="197">
        <f>D248-C248</f>
        <v>-60172.58494475142</v>
      </c>
      <c r="F248" s="187">
        <f>E248/C248</f>
        <v>-0.47619585904473233</v>
      </c>
      <c r="G248" s="31"/>
    </row>
    <row r="249" spans="1:7" ht="12.75" customHeight="1">
      <c r="A249" s="169">
        <v>38</v>
      </c>
      <c r="B249" s="257" t="s">
        <v>253</v>
      </c>
      <c r="C249" s="244">
        <v>119232</v>
      </c>
      <c r="D249" s="197">
        <v>69382.34457962295</v>
      </c>
      <c r="E249" s="197">
        <f>D249-C249</f>
        <v>-49849.65542037705</v>
      </c>
      <c r="F249" s="187">
        <f>E249/C249</f>
        <v>-0.4180895684076175</v>
      </c>
      <c r="G249" s="31"/>
    </row>
    <row r="250" spans="2:7" ht="12.75" customHeight="1">
      <c r="B250" s="1" t="s">
        <v>27</v>
      </c>
      <c r="C250" s="199">
        <v>6155453</v>
      </c>
      <c r="D250" s="198">
        <v>3476789.1819484895</v>
      </c>
      <c r="E250" s="245">
        <f>D250-C250</f>
        <v>-2678663.8180515105</v>
      </c>
      <c r="F250" s="255">
        <f>E250/C250</f>
        <v>-0.4351692423045892</v>
      </c>
      <c r="G250" s="31"/>
    </row>
    <row r="251" spans="1:7" ht="12.75" customHeight="1">
      <c r="A251" s="40"/>
      <c r="B251" s="2"/>
      <c r="C251" s="44"/>
      <c r="D251" s="45"/>
      <c r="E251" s="46"/>
      <c r="F251" s="38"/>
      <c r="G251" s="31"/>
    </row>
    <row r="252" spans="1:7" ht="12.75" customHeight="1">
      <c r="A252" s="25"/>
      <c r="B252" s="32"/>
      <c r="C252" s="32"/>
      <c r="D252" s="32"/>
      <c r="E252" s="32"/>
      <c r="G252" s="31"/>
    </row>
    <row r="253" spans="1:7" ht="12.75" customHeight="1">
      <c r="A253" s="340" t="s">
        <v>154</v>
      </c>
      <c r="B253" s="340"/>
      <c r="C253" s="340"/>
      <c r="D253" s="340"/>
      <c r="E253" s="340"/>
      <c r="F253" s="340"/>
      <c r="G253" s="340"/>
    </row>
    <row r="254" spans="1:7" ht="69.75" customHeight="1">
      <c r="A254" s="16" t="s">
        <v>20</v>
      </c>
      <c r="B254" s="16" t="s">
        <v>21</v>
      </c>
      <c r="C254" s="16" t="s">
        <v>168</v>
      </c>
      <c r="D254" s="16" t="s">
        <v>98</v>
      </c>
      <c r="E254" s="29" t="s">
        <v>6</v>
      </c>
      <c r="F254" s="16" t="s">
        <v>28</v>
      </c>
      <c r="G254" s="31"/>
    </row>
    <row r="255" spans="1:7" ht="12.75" customHeight="1">
      <c r="A255" s="16">
        <v>1</v>
      </c>
      <c r="B255" s="16">
        <v>2</v>
      </c>
      <c r="C255" s="16">
        <v>3</v>
      </c>
      <c r="D255" s="16">
        <v>4</v>
      </c>
      <c r="E255" s="16" t="s">
        <v>29</v>
      </c>
      <c r="F255" s="16">
        <v>6</v>
      </c>
      <c r="G255" s="31"/>
    </row>
    <row r="256" spans="1:7" ht="12.75" customHeight="1">
      <c r="A256" s="169">
        <v>1</v>
      </c>
      <c r="B256" s="257" t="s">
        <v>217</v>
      </c>
      <c r="C256" s="201">
        <v>309804</v>
      </c>
      <c r="D256" s="197">
        <v>258711.25401929262</v>
      </c>
      <c r="E256" s="201">
        <f aca="true" t="shared" si="30" ref="E256:E270">D256-C256</f>
        <v>-51092.745980707376</v>
      </c>
      <c r="F256" s="139">
        <f aca="true" t="shared" si="31" ref="F256:F270">E256/C256</f>
        <v>-0.16491958135049056</v>
      </c>
      <c r="G256" s="31"/>
    </row>
    <row r="257" spans="1:7" ht="12.75" customHeight="1">
      <c r="A257" s="169">
        <v>2</v>
      </c>
      <c r="B257" s="257" t="s">
        <v>218</v>
      </c>
      <c r="C257" s="201">
        <v>197048</v>
      </c>
      <c r="D257" s="197">
        <v>179161.49635804808</v>
      </c>
      <c r="E257" s="201">
        <f t="shared" si="30"/>
        <v>-17886.503641951917</v>
      </c>
      <c r="F257" s="139">
        <f t="shared" si="31"/>
        <v>-0.09077231761779829</v>
      </c>
      <c r="G257" s="31"/>
    </row>
    <row r="258" spans="1:7" ht="12.75" customHeight="1">
      <c r="A258" s="169">
        <v>3</v>
      </c>
      <c r="B258" s="257" t="s">
        <v>219</v>
      </c>
      <c r="C258" s="201">
        <v>177360</v>
      </c>
      <c r="D258" s="197">
        <v>144980.68671560503</v>
      </c>
      <c r="E258" s="201">
        <f t="shared" si="30"/>
        <v>-32379.31328439497</v>
      </c>
      <c r="F258" s="139">
        <f t="shared" si="31"/>
        <v>-0.18256265947448677</v>
      </c>
      <c r="G258" s="31"/>
    </row>
    <row r="259" spans="1:7" ht="12.75" customHeight="1">
      <c r="A259" s="169">
        <v>4</v>
      </c>
      <c r="B259" s="257" t="s">
        <v>220</v>
      </c>
      <c r="C259" s="201">
        <v>122491</v>
      </c>
      <c r="D259" s="197">
        <v>105375.17980790709</v>
      </c>
      <c r="E259" s="201">
        <f t="shared" si="30"/>
        <v>-17115.820192092913</v>
      </c>
      <c r="F259" s="139">
        <f t="shared" si="31"/>
        <v>-0.13973124712911897</v>
      </c>
      <c r="G259" s="31"/>
    </row>
    <row r="260" spans="1:7" ht="12.75" customHeight="1">
      <c r="A260" s="169">
        <v>5</v>
      </c>
      <c r="B260" s="257" t="s">
        <v>221</v>
      </c>
      <c r="C260" s="201">
        <v>204286</v>
      </c>
      <c r="D260" s="197">
        <v>177028.00367562604</v>
      </c>
      <c r="E260" s="201">
        <f t="shared" si="30"/>
        <v>-27257.996324373962</v>
      </c>
      <c r="F260" s="139">
        <f t="shared" si="31"/>
        <v>-0.13343056462201994</v>
      </c>
      <c r="G260" s="31"/>
    </row>
    <row r="261" spans="1:7" ht="12.75" customHeight="1">
      <c r="A261" s="169">
        <v>6</v>
      </c>
      <c r="B261" s="257" t="s">
        <v>222</v>
      </c>
      <c r="C261" s="201">
        <v>124554</v>
      </c>
      <c r="D261" s="197">
        <v>113768.09062608093</v>
      </c>
      <c r="E261" s="201">
        <f>D261-C261</f>
        <v>-10785.909373919072</v>
      </c>
      <c r="F261" s="139">
        <f>E261/C261</f>
        <v>-0.08659625041282554</v>
      </c>
      <c r="G261" s="31"/>
    </row>
    <row r="262" spans="1:7" ht="12.75" customHeight="1">
      <c r="A262" s="169">
        <v>7</v>
      </c>
      <c r="B262" s="257" t="s">
        <v>223</v>
      </c>
      <c r="C262" s="201">
        <v>309179</v>
      </c>
      <c r="D262" s="197">
        <v>275317.00729226635</v>
      </c>
      <c r="E262" s="201">
        <f>D262-C262</f>
        <v>-33861.99270773365</v>
      </c>
      <c r="F262" s="139">
        <f>E262/C262</f>
        <v>-0.10952229196592798</v>
      </c>
      <c r="G262" s="31"/>
    </row>
    <row r="263" spans="1:7" ht="12.75" customHeight="1">
      <c r="A263" s="169">
        <v>8</v>
      </c>
      <c r="B263" s="257" t="s">
        <v>224</v>
      </c>
      <c r="C263" s="201">
        <v>72215</v>
      </c>
      <c r="D263" s="197">
        <v>61865.47661870504</v>
      </c>
      <c r="E263" s="201">
        <f>D263-C263</f>
        <v>-10349.52338129496</v>
      </c>
      <c r="F263" s="139">
        <f>E263/C263</f>
        <v>-0.14331542451422777</v>
      </c>
      <c r="G263" s="31"/>
    </row>
    <row r="264" spans="1:7" ht="12.75" customHeight="1">
      <c r="A264" s="169">
        <v>9</v>
      </c>
      <c r="B264" s="257" t="s">
        <v>225</v>
      </c>
      <c r="C264" s="201">
        <v>50466</v>
      </c>
      <c r="D264" s="197">
        <v>45605.92437949432</v>
      </c>
      <c r="E264" s="201">
        <f>D264-C264</f>
        <v>-4860.075620505682</v>
      </c>
      <c r="F264" s="139">
        <f>E264/C264</f>
        <v>-0.09630395950750371</v>
      </c>
      <c r="G264" s="31"/>
    </row>
    <row r="265" spans="1:8" ht="12.75" customHeight="1">
      <c r="A265" s="169">
        <v>10</v>
      </c>
      <c r="B265" s="257" t="s">
        <v>226</v>
      </c>
      <c r="C265" s="201">
        <v>173274</v>
      </c>
      <c r="D265" s="197">
        <v>154708.239066536</v>
      </c>
      <c r="E265" s="201">
        <f>D265-C265</f>
        <v>-18565.760933463986</v>
      </c>
      <c r="F265" s="139">
        <f>E265/C265</f>
        <v>-0.10714683641783525</v>
      </c>
      <c r="G265" s="31"/>
      <c r="H265" s="10" t="s">
        <v>12</v>
      </c>
    </row>
    <row r="266" spans="1:7" ht="12.75" customHeight="1">
      <c r="A266" s="169">
        <v>11</v>
      </c>
      <c r="B266" s="257" t="s">
        <v>210</v>
      </c>
      <c r="C266" s="201">
        <v>201102</v>
      </c>
      <c r="D266" s="197">
        <v>178428.04917205634</v>
      </c>
      <c r="E266" s="201">
        <f t="shared" si="30"/>
        <v>-22673.950827943656</v>
      </c>
      <c r="F266" s="139">
        <f t="shared" si="31"/>
        <v>-0.11274850985044234</v>
      </c>
      <c r="G266" s="31"/>
    </row>
    <row r="267" spans="1:7" ht="12.75" customHeight="1">
      <c r="A267" s="169">
        <v>12</v>
      </c>
      <c r="B267" s="257" t="s">
        <v>227</v>
      </c>
      <c r="C267" s="201">
        <v>325795</v>
      </c>
      <c r="D267" s="197">
        <v>289963.1635642882</v>
      </c>
      <c r="E267" s="201">
        <f t="shared" si="30"/>
        <v>-35831.836435711826</v>
      </c>
      <c r="F267" s="139">
        <f t="shared" si="31"/>
        <v>-0.10998276964260295</v>
      </c>
      <c r="G267" s="31"/>
    </row>
    <row r="268" spans="1:7" ht="12.75" customHeight="1">
      <c r="A268" s="169">
        <v>13</v>
      </c>
      <c r="B268" s="257" t="s">
        <v>228</v>
      </c>
      <c r="C268" s="201">
        <v>209807</v>
      </c>
      <c r="D268" s="197">
        <v>178329.71238631642</v>
      </c>
      <c r="E268" s="201">
        <f t="shared" si="30"/>
        <v>-31477.287613683584</v>
      </c>
      <c r="F268" s="139">
        <f t="shared" si="31"/>
        <v>-0.1500297302458144</v>
      </c>
      <c r="G268" s="31"/>
    </row>
    <row r="269" spans="1:7" ht="12.75" customHeight="1">
      <c r="A269" s="169">
        <v>14</v>
      </c>
      <c r="B269" s="257" t="s">
        <v>229</v>
      </c>
      <c r="C269" s="201">
        <v>197296</v>
      </c>
      <c r="D269" s="197">
        <v>175801.1935015429</v>
      </c>
      <c r="E269" s="201">
        <f t="shared" si="30"/>
        <v>-21494.806498457096</v>
      </c>
      <c r="F269" s="139">
        <f t="shared" si="31"/>
        <v>-0.10894699587653625</v>
      </c>
      <c r="G269" s="31"/>
    </row>
    <row r="270" spans="1:8" s="200" customFormat="1" ht="12.75" customHeight="1">
      <c r="A270" s="169">
        <v>15</v>
      </c>
      <c r="B270" s="257" t="s">
        <v>230</v>
      </c>
      <c r="C270" s="197">
        <v>353731</v>
      </c>
      <c r="D270" s="197">
        <v>307737.2598562405</v>
      </c>
      <c r="E270" s="197">
        <f t="shared" si="30"/>
        <v>-45993.740143759525</v>
      </c>
      <c r="F270" s="187">
        <f t="shared" si="31"/>
        <v>-0.1300246236370562</v>
      </c>
      <c r="G270" s="228"/>
      <c r="H270" s="171"/>
    </row>
    <row r="271" spans="1:8" ht="12.75" customHeight="1">
      <c r="A271" s="169">
        <v>16</v>
      </c>
      <c r="B271" s="257" t="s">
        <v>231</v>
      </c>
      <c r="C271" s="197">
        <v>304652</v>
      </c>
      <c r="D271" s="197">
        <v>276594.0296471444</v>
      </c>
      <c r="E271" s="201">
        <f aca="true" t="shared" si="32" ref="E271:E282">D271-C271</f>
        <v>-28057.970352855627</v>
      </c>
      <c r="F271" s="139">
        <f aca="true" t="shared" si="33" ref="F271:F282">E271/C271</f>
        <v>-0.09209842821598292</v>
      </c>
      <c r="G271" s="228"/>
      <c r="H271" s="171"/>
    </row>
    <row r="272" spans="1:8" s="200" customFormat="1" ht="12.75" customHeight="1">
      <c r="A272" s="169">
        <v>17</v>
      </c>
      <c r="B272" s="257" t="s">
        <v>232</v>
      </c>
      <c r="C272" s="197">
        <v>66134</v>
      </c>
      <c r="D272" s="197">
        <v>60343.079308400665</v>
      </c>
      <c r="E272" s="201">
        <f t="shared" si="32"/>
        <v>-5790.9206915993345</v>
      </c>
      <c r="F272" s="139">
        <f t="shared" si="33"/>
        <v>-0.08756344227778956</v>
      </c>
      <c r="G272" s="228"/>
      <c r="H272" s="171"/>
    </row>
    <row r="273" spans="1:8" s="200" customFormat="1" ht="12.75" customHeight="1">
      <c r="A273" s="169">
        <v>18</v>
      </c>
      <c r="B273" s="257" t="s">
        <v>233</v>
      </c>
      <c r="C273" s="197">
        <v>208280</v>
      </c>
      <c r="D273" s="197">
        <v>186297.0462708641</v>
      </c>
      <c r="E273" s="201">
        <f t="shared" si="32"/>
        <v>-21982.953729135887</v>
      </c>
      <c r="F273" s="139">
        <f t="shared" si="33"/>
        <v>-0.10554519747040468</v>
      </c>
      <c r="G273" s="228"/>
      <c r="H273" s="171"/>
    </row>
    <row r="274" spans="1:8" s="200" customFormat="1" ht="12.75" customHeight="1">
      <c r="A274" s="169">
        <v>19</v>
      </c>
      <c r="B274" s="257" t="s">
        <v>234</v>
      </c>
      <c r="C274" s="197">
        <v>477706</v>
      </c>
      <c r="D274" s="197">
        <v>429786.86230248306</v>
      </c>
      <c r="E274" s="201">
        <f t="shared" si="32"/>
        <v>-47919.13769751694</v>
      </c>
      <c r="F274" s="139">
        <f t="shared" si="33"/>
        <v>-0.10031093956851482</v>
      </c>
      <c r="G274" s="228"/>
      <c r="H274" s="171"/>
    </row>
    <row r="275" spans="1:8" s="200" customFormat="1" ht="12.75" customHeight="1">
      <c r="A275" s="169">
        <v>20</v>
      </c>
      <c r="B275" s="257" t="s">
        <v>235</v>
      </c>
      <c r="C275" s="197">
        <v>370637</v>
      </c>
      <c r="D275" s="197">
        <v>328060.7403128332</v>
      </c>
      <c r="E275" s="197">
        <f t="shared" si="32"/>
        <v>-42576.25968716678</v>
      </c>
      <c r="F275" s="187">
        <f t="shared" si="33"/>
        <v>-0.11487320393583689</v>
      </c>
      <c r="G275" s="228"/>
      <c r="H275" s="171"/>
    </row>
    <row r="276" spans="1:8" ht="12.75" customHeight="1">
      <c r="A276" s="169">
        <v>21</v>
      </c>
      <c r="B276" s="257" t="s">
        <v>236</v>
      </c>
      <c r="C276" s="197">
        <v>314797</v>
      </c>
      <c r="D276" s="197">
        <v>287125.9230537245</v>
      </c>
      <c r="E276" s="201">
        <f t="shared" si="32"/>
        <v>-27671.076946275483</v>
      </c>
      <c r="F276" s="139">
        <f t="shared" si="33"/>
        <v>-0.08790133624613794</v>
      </c>
      <c r="G276" s="228"/>
      <c r="H276" s="171"/>
    </row>
    <row r="277" spans="1:8" s="200" customFormat="1" ht="12.75" customHeight="1">
      <c r="A277" s="169">
        <v>22</v>
      </c>
      <c r="B277" s="257" t="s">
        <v>237</v>
      </c>
      <c r="C277" s="197">
        <v>408470</v>
      </c>
      <c r="D277" s="197">
        <v>366916.7933869684</v>
      </c>
      <c r="E277" s="201">
        <f t="shared" si="32"/>
        <v>-41553.20661303162</v>
      </c>
      <c r="F277" s="139">
        <f t="shared" si="33"/>
        <v>-0.1017289069283708</v>
      </c>
      <c r="G277" s="228"/>
      <c r="H277" s="171"/>
    </row>
    <row r="278" spans="1:8" ht="12.75" customHeight="1">
      <c r="A278" s="169">
        <v>23</v>
      </c>
      <c r="B278" s="257" t="s">
        <v>238</v>
      </c>
      <c r="C278" s="197">
        <v>308060</v>
      </c>
      <c r="D278" s="197">
        <v>280108.1499592502</v>
      </c>
      <c r="E278" s="201">
        <f t="shared" si="32"/>
        <v>-27951.85004074982</v>
      </c>
      <c r="F278" s="139">
        <f t="shared" si="33"/>
        <v>-0.09073508420680979</v>
      </c>
      <c r="G278" s="228"/>
      <c r="H278" s="171"/>
    </row>
    <row r="279" spans="1:8" ht="12.75" customHeight="1">
      <c r="A279" s="169">
        <v>24</v>
      </c>
      <c r="B279" s="257" t="s">
        <v>239</v>
      </c>
      <c r="C279" s="197">
        <v>278860</v>
      </c>
      <c r="D279" s="197">
        <v>259346.38179085252</v>
      </c>
      <c r="E279" s="201">
        <f t="shared" si="32"/>
        <v>-19513.618209147477</v>
      </c>
      <c r="F279" s="139">
        <f t="shared" si="33"/>
        <v>-0.06997639750823882</v>
      </c>
      <c r="G279" s="228"/>
      <c r="H279" s="171"/>
    </row>
    <row r="280" spans="1:8" ht="12.75" customHeight="1">
      <c r="A280" s="169">
        <v>25</v>
      </c>
      <c r="B280" s="257" t="s">
        <v>240</v>
      </c>
      <c r="C280" s="197">
        <v>150668</v>
      </c>
      <c r="D280" s="197">
        <v>144020.7985299031</v>
      </c>
      <c r="E280" s="197">
        <f t="shared" si="32"/>
        <v>-6647.201470096887</v>
      </c>
      <c r="F280" s="187">
        <f t="shared" si="33"/>
        <v>-0.044118203401497906</v>
      </c>
      <c r="G280" s="228"/>
      <c r="H280" s="171"/>
    </row>
    <row r="281" spans="1:8" ht="12.75" customHeight="1">
      <c r="A281" s="169">
        <v>26</v>
      </c>
      <c r="B281" s="257" t="s">
        <v>241</v>
      </c>
      <c r="C281" s="197">
        <v>235221</v>
      </c>
      <c r="D281" s="197">
        <v>221954.18547031237</v>
      </c>
      <c r="E281" s="201">
        <f t="shared" si="32"/>
        <v>-13266.814529687632</v>
      </c>
      <c r="F281" s="139">
        <f t="shared" si="33"/>
        <v>-0.056401488513728074</v>
      </c>
      <c r="G281" s="228"/>
      <c r="H281" s="171"/>
    </row>
    <row r="282" spans="1:8" ht="12.75" customHeight="1">
      <c r="A282" s="169">
        <v>27</v>
      </c>
      <c r="B282" s="257" t="s">
        <v>242</v>
      </c>
      <c r="C282" s="197">
        <v>263505</v>
      </c>
      <c r="D282" s="197">
        <v>238685.95173336787</v>
      </c>
      <c r="E282" s="201">
        <f t="shared" si="32"/>
        <v>-24819.048266632133</v>
      </c>
      <c r="F282" s="139">
        <f t="shared" si="33"/>
        <v>-0.0941881492443488</v>
      </c>
      <c r="G282" s="228"/>
      <c r="H282" s="171"/>
    </row>
    <row r="283" spans="1:8" ht="12.75" customHeight="1">
      <c r="A283" s="169">
        <v>28</v>
      </c>
      <c r="B283" s="257" t="s">
        <v>243</v>
      </c>
      <c r="C283" s="197">
        <v>231235</v>
      </c>
      <c r="D283" s="197">
        <v>207816.52065081353</v>
      </c>
      <c r="E283" s="197">
        <f aca="true" t="shared" si="34" ref="E283:E291">D283-C283</f>
        <v>-23418.47934918647</v>
      </c>
      <c r="F283" s="187">
        <f aca="true" t="shared" si="35" ref="F283:F291">E283/C283</f>
        <v>-0.10127566912096556</v>
      </c>
      <c r="G283" s="228"/>
      <c r="H283" s="171"/>
    </row>
    <row r="284" spans="1:8" ht="12.75" customHeight="1">
      <c r="A284" s="169">
        <v>29</v>
      </c>
      <c r="B284" s="257" t="s">
        <v>244</v>
      </c>
      <c r="C284" s="197">
        <v>150899</v>
      </c>
      <c r="D284" s="197">
        <v>140112.68964344906</v>
      </c>
      <c r="E284" s="201">
        <f t="shared" si="34"/>
        <v>-10786.310356550937</v>
      </c>
      <c r="F284" s="139">
        <f t="shared" si="35"/>
        <v>-0.07148033026428895</v>
      </c>
      <c r="G284" s="228"/>
      <c r="H284" s="171"/>
    </row>
    <row r="285" spans="1:8" ht="12.75" customHeight="1">
      <c r="A285" s="169">
        <v>30</v>
      </c>
      <c r="B285" s="257" t="s">
        <v>245</v>
      </c>
      <c r="C285" s="197">
        <v>99140</v>
      </c>
      <c r="D285" s="197">
        <v>83975.82088236591</v>
      </c>
      <c r="E285" s="201">
        <f t="shared" si="34"/>
        <v>-15164.179117634092</v>
      </c>
      <c r="F285" s="139">
        <f t="shared" si="35"/>
        <v>-0.15295722329669248</v>
      </c>
      <c r="G285" s="228"/>
      <c r="H285" s="171"/>
    </row>
    <row r="286" spans="1:8" ht="12.75" customHeight="1">
      <c r="A286" s="169">
        <v>31</v>
      </c>
      <c r="B286" s="257" t="s">
        <v>246</v>
      </c>
      <c r="C286" s="197">
        <v>47954</v>
      </c>
      <c r="D286" s="197">
        <v>43238.719646799116</v>
      </c>
      <c r="E286" s="201">
        <f t="shared" si="34"/>
        <v>-4715.280353200884</v>
      </c>
      <c r="F286" s="139">
        <f t="shared" si="35"/>
        <v>-0.09832923954625024</v>
      </c>
      <c r="G286" s="228"/>
      <c r="H286" s="171"/>
    </row>
    <row r="287" spans="1:8" ht="12.75" customHeight="1">
      <c r="A287" s="169">
        <v>32</v>
      </c>
      <c r="B287" s="257" t="s">
        <v>247</v>
      </c>
      <c r="C287" s="197">
        <v>84650</v>
      </c>
      <c r="D287" s="197">
        <v>70323.39366944657</v>
      </c>
      <c r="E287" s="201">
        <f t="shared" si="34"/>
        <v>-14326.606330553434</v>
      </c>
      <c r="F287" s="139">
        <f t="shared" si="35"/>
        <v>-0.16924520177854027</v>
      </c>
      <c r="G287" s="228"/>
      <c r="H287" s="171"/>
    </row>
    <row r="288" spans="1:8" ht="12.75" customHeight="1">
      <c r="A288" s="169">
        <v>33</v>
      </c>
      <c r="B288" s="257" t="s">
        <v>248</v>
      </c>
      <c r="C288" s="197">
        <v>169940</v>
      </c>
      <c r="D288" s="197">
        <v>148356.72603597958</v>
      </c>
      <c r="E288" s="197">
        <f t="shared" si="34"/>
        <v>-21583.273964020424</v>
      </c>
      <c r="F288" s="187">
        <f t="shared" si="35"/>
        <v>-0.1270052604685208</v>
      </c>
      <c r="G288" s="228"/>
      <c r="H288" s="171"/>
    </row>
    <row r="289" spans="1:8" s="200" customFormat="1" ht="12.75" customHeight="1">
      <c r="A289" s="169">
        <v>34</v>
      </c>
      <c r="B289" s="257" t="s">
        <v>249</v>
      </c>
      <c r="C289" s="197">
        <v>150520</v>
      </c>
      <c r="D289" s="197">
        <v>137519.54868654947</v>
      </c>
      <c r="E289" s="201">
        <f t="shared" si="34"/>
        <v>-13000.451313450525</v>
      </c>
      <c r="F289" s="139">
        <f t="shared" si="35"/>
        <v>-0.08637025852677734</v>
      </c>
      <c r="G289" s="228"/>
      <c r="H289" s="171"/>
    </row>
    <row r="290" spans="1:7" ht="12.75" customHeight="1">
      <c r="A290" s="169">
        <v>35</v>
      </c>
      <c r="B290" s="257" t="s">
        <v>250</v>
      </c>
      <c r="C290" s="201">
        <v>231565</v>
      </c>
      <c r="D290" s="197">
        <v>218816.52068996336</v>
      </c>
      <c r="E290" s="201">
        <f t="shared" si="34"/>
        <v>-12748.479310036637</v>
      </c>
      <c r="F290" s="139">
        <f t="shared" si="35"/>
        <v>-0.05505356729227922</v>
      </c>
      <c r="G290" s="31"/>
    </row>
    <row r="291" spans="1:7" ht="12.75" customHeight="1">
      <c r="A291" s="169">
        <v>36</v>
      </c>
      <c r="B291" s="257" t="s">
        <v>251</v>
      </c>
      <c r="C291" s="201">
        <v>171188</v>
      </c>
      <c r="D291" s="197">
        <v>158399.59699218557</v>
      </c>
      <c r="E291" s="201">
        <f t="shared" si="34"/>
        <v>-12788.403007814428</v>
      </c>
      <c r="F291" s="139">
        <f t="shared" si="35"/>
        <v>-0.07470385195115561</v>
      </c>
      <c r="G291" s="31"/>
    </row>
    <row r="292" spans="1:7" ht="12.75" customHeight="1">
      <c r="A292" s="169">
        <v>37</v>
      </c>
      <c r="B292" s="257" t="s">
        <v>252</v>
      </c>
      <c r="C292" s="201">
        <v>183547</v>
      </c>
      <c r="D292" s="197">
        <v>166384.30375382496</v>
      </c>
      <c r="E292" s="201">
        <f>D292-C292</f>
        <v>-17162.696246175037</v>
      </c>
      <c r="F292" s="139">
        <f>E292/C292</f>
        <v>-0.09350573011912501</v>
      </c>
      <c r="G292" s="31"/>
    </row>
    <row r="293" spans="1:7" ht="12.75" customHeight="1">
      <c r="A293" s="169">
        <v>38</v>
      </c>
      <c r="B293" s="257" t="s">
        <v>253</v>
      </c>
      <c r="C293" s="201">
        <v>177601</v>
      </c>
      <c r="D293" s="197">
        <v>162998.36011672352</v>
      </c>
      <c r="E293" s="201">
        <f>D293-C293</f>
        <v>-14602.639883276483</v>
      </c>
      <c r="F293" s="139">
        <f>E293/C293</f>
        <v>-0.08222160845533799</v>
      </c>
      <c r="G293" s="31"/>
    </row>
    <row r="294" spans="1:7" ht="12.75" customHeight="1">
      <c r="A294" s="34"/>
      <c r="B294" s="1" t="s">
        <v>27</v>
      </c>
      <c r="C294" s="198">
        <v>8113637</v>
      </c>
      <c r="D294" s="198">
        <v>7269694</v>
      </c>
      <c r="E294" s="198">
        <f>D294-C294</f>
        <v>-843943</v>
      </c>
      <c r="F294" s="138">
        <f>E294/C294</f>
        <v>-0.10401537559543272</v>
      </c>
      <c r="G294" s="31"/>
    </row>
    <row r="295" spans="1:7" ht="12.75" customHeight="1">
      <c r="A295" s="25"/>
      <c r="B295" s="36"/>
      <c r="C295" s="37"/>
      <c r="D295" s="37"/>
      <c r="E295" s="37"/>
      <c r="F295" s="38"/>
      <c r="G295" s="31"/>
    </row>
    <row r="296" spans="1:7" ht="12.75" customHeight="1">
      <c r="A296" s="340" t="s">
        <v>155</v>
      </c>
      <c r="B296" s="340"/>
      <c r="C296" s="340"/>
      <c r="D296" s="340"/>
      <c r="E296" s="340"/>
      <c r="F296" s="340"/>
      <c r="G296" s="31"/>
    </row>
    <row r="297" spans="1:7" ht="70.5" customHeight="1">
      <c r="A297" s="16" t="s">
        <v>20</v>
      </c>
      <c r="B297" s="16" t="s">
        <v>21</v>
      </c>
      <c r="C297" s="16" t="s">
        <v>168</v>
      </c>
      <c r="D297" s="16" t="s">
        <v>98</v>
      </c>
      <c r="E297" s="29" t="s">
        <v>6</v>
      </c>
      <c r="F297" s="16" t="s">
        <v>28</v>
      </c>
      <c r="G297" s="31"/>
    </row>
    <row r="298" spans="1:7" ht="12.75" customHeight="1">
      <c r="A298" s="16">
        <v>1</v>
      </c>
      <c r="B298" s="16">
        <v>2</v>
      </c>
      <c r="C298" s="16">
        <v>3</v>
      </c>
      <c r="D298" s="16">
        <v>4</v>
      </c>
      <c r="E298" s="16" t="s">
        <v>29</v>
      </c>
      <c r="F298" s="16">
        <v>6</v>
      </c>
      <c r="G298" s="31"/>
    </row>
    <row r="299" spans="1:7" ht="12.75" customHeight="1">
      <c r="A299" s="169">
        <v>1</v>
      </c>
      <c r="B299" s="257" t="s">
        <v>217</v>
      </c>
      <c r="C299" s="197">
        <v>148015</v>
      </c>
      <c r="D299" s="197">
        <v>131908.11045979118</v>
      </c>
      <c r="E299" s="197">
        <f>D299-C299</f>
        <v>-16106.889540208824</v>
      </c>
      <c r="F299" s="187">
        <f aca="true" t="shared" si="36" ref="F299:F336">E299/C299</f>
        <v>-0.10881930574745008</v>
      </c>
      <c r="G299" s="31"/>
    </row>
    <row r="300" spans="1:7" ht="12.75" customHeight="1">
      <c r="A300" s="169">
        <v>2</v>
      </c>
      <c r="B300" s="257" t="s">
        <v>218</v>
      </c>
      <c r="C300" s="197">
        <v>95271</v>
      </c>
      <c r="D300" s="197">
        <v>88752.89890649405</v>
      </c>
      <c r="E300" s="197">
        <f aca="true" t="shared" si="37" ref="E300:E337">D300-C300</f>
        <v>-6518.101093505946</v>
      </c>
      <c r="F300" s="187">
        <f t="shared" si="36"/>
        <v>-0.06841642360745605</v>
      </c>
      <c r="G300" s="31"/>
    </row>
    <row r="301" spans="1:7" ht="12.75" customHeight="1">
      <c r="A301" s="169">
        <v>3</v>
      </c>
      <c r="B301" s="257" t="s">
        <v>219</v>
      </c>
      <c r="C301" s="197">
        <v>88576</v>
      </c>
      <c r="D301" s="197">
        <v>79438.17279790321</v>
      </c>
      <c r="E301" s="197">
        <f t="shared" si="37"/>
        <v>-9137.827202096785</v>
      </c>
      <c r="F301" s="187">
        <f t="shared" si="36"/>
        <v>-0.10316369222020395</v>
      </c>
      <c r="G301" s="31"/>
    </row>
    <row r="302" spans="1:7" ht="12.75" customHeight="1">
      <c r="A302" s="169">
        <v>4</v>
      </c>
      <c r="B302" s="257" t="s">
        <v>220</v>
      </c>
      <c r="C302" s="197">
        <v>66338</v>
      </c>
      <c r="D302" s="197">
        <v>60559.81007067138</v>
      </c>
      <c r="E302" s="197">
        <f t="shared" si="37"/>
        <v>-5778.189929328619</v>
      </c>
      <c r="F302" s="187">
        <f t="shared" si="36"/>
        <v>-0.08710226309699748</v>
      </c>
      <c r="G302" s="31"/>
    </row>
    <row r="303" spans="1:7" ht="12.75" customHeight="1">
      <c r="A303" s="169">
        <v>5</v>
      </c>
      <c r="B303" s="257" t="s">
        <v>221</v>
      </c>
      <c r="C303" s="197">
        <v>111055</v>
      </c>
      <c r="D303" s="197">
        <v>101383.52280701755</v>
      </c>
      <c r="E303" s="197">
        <f t="shared" si="37"/>
        <v>-9671.47719298245</v>
      </c>
      <c r="F303" s="187">
        <f t="shared" si="36"/>
        <v>-0.08708727381011615</v>
      </c>
      <c r="G303" s="31"/>
    </row>
    <row r="304" spans="1:7" ht="12.75" customHeight="1">
      <c r="A304" s="169">
        <v>6</v>
      </c>
      <c r="B304" s="257" t="s">
        <v>222</v>
      </c>
      <c r="C304" s="197">
        <v>69341</v>
      </c>
      <c r="D304" s="197">
        <v>65423.605988283794</v>
      </c>
      <c r="E304" s="197">
        <f t="shared" si="37"/>
        <v>-3917.3940117162056</v>
      </c>
      <c r="F304" s="187">
        <f t="shared" si="36"/>
        <v>-0.05649462816683067</v>
      </c>
      <c r="G304" s="31"/>
    </row>
    <row r="305" spans="1:7" ht="12.75" customHeight="1">
      <c r="A305" s="169">
        <v>7</v>
      </c>
      <c r="B305" s="257" t="s">
        <v>223</v>
      </c>
      <c r="C305" s="197">
        <v>129176</v>
      </c>
      <c r="D305" s="197">
        <v>119966.67952923018</v>
      </c>
      <c r="E305" s="197">
        <f t="shared" si="37"/>
        <v>-9209.320470769817</v>
      </c>
      <c r="F305" s="187">
        <f t="shared" si="36"/>
        <v>-0.07129281345427801</v>
      </c>
      <c r="G305" s="31"/>
    </row>
    <row r="306" spans="1:7" ht="12.75" customHeight="1">
      <c r="A306" s="169">
        <v>8</v>
      </c>
      <c r="B306" s="257" t="s">
        <v>224</v>
      </c>
      <c r="C306" s="197">
        <v>35123</v>
      </c>
      <c r="D306" s="197">
        <v>31934.0686163721</v>
      </c>
      <c r="E306" s="197">
        <f t="shared" si="37"/>
        <v>-3188.9313836279</v>
      </c>
      <c r="F306" s="187">
        <f t="shared" si="36"/>
        <v>-0.09079325181869145</v>
      </c>
      <c r="G306" s="31"/>
    </row>
    <row r="307" spans="1:7" ht="12.75" customHeight="1">
      <c r="A307" s="169">
        <v>9</v>
      </c>
      <c r="B307" s="257" t="s">
        <v>225</v>
      </c>
      <c r="C307" s="197">
        <v>24649</v>
      </c>
      <c r="D307" s="197">
        <v>24614.624563445865</v>
      </c>
      <c r="E307" s="197">
        <f t="shared" si="37"/>
        <v>-34.375436554135376</v>
      </c>
      <c r="F307" s="187">
        <f t="shared" si="36"/>
        <v>-0.0013945976126469785</v>
      </c>
      <c r="G307" s="31"/>
    </row>
    <row r="308" spans="1:7" ht="12.75" customHeight="1">
      <c r="A308" s="169">
        <v>10</v>
      </c>
      <c r="B308" s="257" t="s">
        <v>226</v>
      </c>
      <c r="C308" s="197">
        <v>73502</v>
      </c>
      <c r="D308" s="197">
        <v>69421.09862671662</v>
      </c>
      <c r="E308" s="197">
        <f t="shared" si="37"/>
        <v>-4080.9013732833846</v>
      </c>
      <c r="F308" s="187">
        <f t="shared" si="36"/>
        <v>-0.05552095688938239</v>
      </c>
      <c r="G308" s="31"/>
    </row>
    <row r="309" spans="1:7" ht="12.75" customHeight="1">
      <c r="A309" s="169">
        <v>11</v>
      </c>
      <c r="B309" s="257" t="s">
        <v>210</v>
      </c>
      <c r="C309" s="197">
        <v>115730</v>
      </c>
      <c r="D309" s="197">
        <v>107715.08361518227</v>
      </c>
      <c r="E309" s="197">
        <f t="shared" si="37"/>
        <v>-8014.916384817727</v>
      </c>
      <c r="F309" s="187">
        <f t="shared" si="36"/>
        <v>-0.06925530445707878</v>
      </c>
      <c r="G309" s="31"/>
    </row>
    <row r="310" spans="1:7" ht="12.75" customHeight="1">
      <c r="A310" s="169">
        <v>12</v>
      </c>
      <c r="B310" s="257" t="s">
        <v>227</v>
      </c>
      <c r="C310" s="197">
        <v>174744</v>
      </c>
      <c r="D310" s="197">
        <v>167470.3242617255</v>
      </c>
      <c r="E310" s="197">
        <f t="shared" si="37"/>
        <v>-7273.675738274498</v>
      </c>
      <c r="F310" s="187">
        <f t="shared" si="36"/>
        <v>-0.04162475242797749</v>
      </c>
      <c r="G310" s="31"/>
    </row>
    <row r="311" spans="1:7" ht="12.75" customHeight="1">
      <c r="A311" s="169">
        <v>13</v>
      </c>
      <c r="B311" s="257" t="s">
        <v>228</v>
      </c>
      <c r="C311" s="197">
        <v>119871</v>
      </c>
      <c r="D311" s="197">
        <v>110483.09826907226</v>
      </c>
      <c r="E311" s="197">
        <f t="shared" si="37"/>
        <v>-9387.90173092774</v>
      </c>
      <c r="F311" s="187">
        <f t="shared" si="36"/>
        <v>-0.07831670488214615</v>
      </c>
      <c r="G311" s="31"/>
    </row>
    <row r="312" spans="1:8" s="200" customFormat="1" ht="12.75" customHeight="1">
      <c r="A312" s="169">
        <v>14</v>
      </c>
      <c r="B312" s="257" t="s">
        <v>229</v>
      </c>
      <c r="C312" s="197">
        <v>97135</v>
      </c>
      <c r="D312" s="197">
        <v>88258.405288721</v>
      </c>
      <c r="E312" s="197">
        <f t="shared" si="37"/>
        <v>-8876.594711279002</v>
      </c>
      <c r="F312" s="187">
        <f t="shared" si="36"/>
        <v>-0.09138410162432699</v>
      </c>
      <c r="G312" s="228"/>
      <c r="H312" s="171"/>
    </row>
    <row r="313" spans="1:8" ht="12.75" customHeight="1">
      <c r="A313" s="169">
        <v>15</v>
      </c>
      <c r="B313" s="257" t="s">
        <v>230</v>
      </c>
      <c r="C313" s="197">
        <v>177701</v>
      </c>
      <c r="D313" s="197">
        <v>162263.0958019376</v>
      </c>
      <c r="E313" s="197">
        <f t="shared" si="37"/>
        <v>-15437.904198062402</v>
      </c>
      <c r="F313" s="187">
        <f t="shared" si="36"/>
        <v>-0.08687573057024103</v>
      </c>
      <c r="G313" s="228"/>
      <c r="H313" s="171"/>
    </row>
    <row r="314" spans="1:8" s="200" customFormat="1" ht="12.75" customHeight="1">
      <c r="A314" s="169">
        <v>16</v>
      </c>
      <c r="B314" s="257" t="s">
        <v>231</v>
      </c>
      <c r="C314" s="197">
        <v>144443</v>
      </c>
      <c r="D314" s="197">
        <v>140215.1402640264</v>
      </c>
      <c r="E314" s="197">
        <f t="shared" si="37"/>
        <v>-4227.859735973587</v>
      </c>
      <c r="F314" s="187">
        <f t="shared" si="36"/>
        <v>-0.02927009087303356</v>
      </c>
      <c r="G314" s="228"/>
      <c r="H314" s="171"/>
    </row>
    <row r="315" spans="1:8" ht="12.75" customHeight="1">
      <c r="A315" s="169">
        <v>17</v>
      </c>
      <c r="B315" s="257" t="s">
        <v>232</v>
      </c>
      <c r="C315" s="197">
        <v>31590</v>
      </c>
      <c r="D315" s="197">
        <v>31802.483560950932</v>
      </c>
      <c r="E315" s="197">
        <f t="shared" si="37"/>
        <v>212.48356095093186</v>
      </c>
      <c r="F315" s="187">
        <f t="shared" si="36"/>
        <v>0.006726291894616393</v>
      </c>
      <c r="G315" s="228"/>
      <c r="H315" s="171"/>
    </row>
    <row r="316" spans="1:8" s="200" customFormat="1" ht="12.75" customHeight="1">
      <c r="A316" s="169">
        <v>18</v>
      </c>
      <c r="B316" s="257" t="s">
        <v>233</v>
      </c>
      <c r="C316" s="197">
        <v>104443</v>
      </c>
      <c r="D316" s="197">
        <v>98907.01311146926</v>
      </c>
      <c r="E316" s="197">
        <f t="shared" si="37"/>
        <v>-5535.986888530737</v>
      </c>
      <c r="F316" s="187">
        <f t="shared" si="36"/>
        <v>-0.05300486282978023</v>
      </c>
      <c r="G316" s="228"/>
      <c r="H316" s="171"/>
    </row>
    <row r="317" spans="1:8" ht="12.75" customHeight="1">
      <c r="A317" s="169">
        <v>19</v>
      </c>
      <c r="B317" s="257" t="s">
        <v>234</v>
      </c>
      <c r="C317" s="197">
        <v>205673</v>
      </c>
      <c r="D317" s="197">
        <v>197228.2097324475</v>
      </c>
      <c r="E317" s="197">
        <f>D317-C317</f>
        <v>-8444.790267552511</v>
      </c>
      <c r="F317" s="187">
        <f>E317/C317</f>
        <v>-0.04105930417484313</v>
      </c>
      <c r="G317" s="228"/>
      <c r="H317" s="171"/>
    </row>
    <row r="318" spans="1:8" ht="12.75" customHeight="1">
      <c r="A318" s="169">
        <v>20</v>
      </c>
      <c r="B318" s="257" t="s">
        <v>235</v>
      </c>
      <c r="C318" s="197">
        <v>132649</v>
      </c>
      <c r="D318" s="197">
        <v>128070.18265446022</v>
      </c>
      <c r="E318" s="197">
        <f>D318-C318</f>
        <v>-4578.817345539777</v>
      </c>
      <c r="F318" s="187">
        <f>E318/C318</f>
        <v>-0.034518295241877266</v>
      </c>
      <c r="G318" s="228"/>
      <c r="H318" s="171" t="s">
        <v>12</v>
      </c>
    </row>
    <row r="319" spans="1:8" ht="12.75" customHeight="1">
      <c r="A319" s="169">
        <v>21</v>
      </c>
      <c r="B319" s="257" t="s">
        <v>236</v>
      </c>
      <c r="C319" s="197">
        <v>142920</v>
      </c>
      <c r="D319" s="197">
        <v>134386.4705627518</v>
      </c>
      <c r="E319" s="197">
        <f>D319-C319</f>
        <v>-8533.529437248188</v>
      </c>
      <c r="F319" s="187">
        <f>E319/C319</f>
        <v>-0.05970843434962348</v>
      </c>
      <c r="G319" s="228"/>
      <c r="H319" s="171"/>
    </row>
    <row r="320" spans="1:8" ht="12.75" customHeight="1">
      <c r="A320" s="169">
        <v>22</v>
      </c>
      <c r="B320" s="257" t="s">
        <v>237</v>
      </c>
      <c r="C320" s="197">
        <v>185730</v>
      </c>
      <c r="D320" s="197">
        <v>174719.9477853002</v>
      </c>
      <c r="E320" s="197">
        <f>D320-C320</f>
        <v>-11010.052214699797</v>
      </c>
      <c r="F320" s="187">
        <f>E320/C320</f>
        <v>-0.059279880550798456</v>
      </c>
      <c r="G320" s="228"/>
      <c r="H320" s="171"/>
    </row>
    <row r="321" spans="1:8" ht="12.75" customHeight="1">
      <c r="A321" s="169">
        <v>23</v>
      </c>
      <c r="B321" s="257" t="s">
        <v>238</v>
      </c>
      <c r="C321" s="197">
        <v>151540</v>
      </c>
      <c r="D321" s="197">
        <v>143522.99623453472</v>
      </c>
      <c r="E321" s="197">
        <f>D321-C321</f>
        <v>-8017.003765465284</v>
      </c>
      <c r="F321" s="187">
        <f>E321/C321</f>
        <v>-0.05290354867008898</v>
      </c>
      <c r="G321" s="228"/>
      <c r="H321" s="171"/>
    </row>
    <row r="322" spans="1:8" ht="12.75" customHeight="1">
      <c r="A322" s="169">
        <v>24</v>
      </c>
      <c r="B322" s="257" t="s">
        <v>239</v>
      </c>
      <c r="C322" s="197">
        <v>94416</v>
      </c>
      <c r="D322" s="197">
        <v>89505.46841147414</v>
      </c>
      <c r="E322" s="197">
        <f aca="true" t="shared" si="38" ref="E322:E331">D322-C322</f>
        <v>-4910.531588525861</v>
      </c>
      <c r="F322" s="187">
        <f aca="true" t="shared" si="39" ref="F322:F331">E322/C322</f>
        <v>-0.052009527924566396</v>
      </c>
      <c r="G322" s="228"/>
      <c r="H322" s="171"/>
    </row>
    <row r="323" spans="1:8" ht="12.75" customHeight="1">
      <c r="A323" s="169">
        <v>25</v>
      </c>
      <c r="B323" s="257" t="s">
        <v>240</v>
      </c>
      <c r="C323" s="197">
        <v>56106</v>
      </c>
      <c r="D323" s="197">
        <v>60631.10555107924</v>
      </c>
      <c r="E323" s="197">
        <f t="shared" si="38"/>
        <v>4525.105551079243</v>
      </c>
      <c r="F323" s="187">
        <f t="shared" si="39"/>
        <v>0.08065279205573812</v>
      </c>
      <c r="G323" s="228"/>
      <c r="H323" s="171"/>
    </row>
    <row r="324" spans="1:8" ht="12.75" customHeight="1">
      <c r="A324" s="169">
        <v>26</v>
      </c>
      <c r="B324" s="257" t="s">
        <v>241</v>
      </c>
      <c r="C324" s="197">
        <v>67013</v>
      </c>
      <c r="D324" s="197">
        <v>61886.401854292606</v>
      </c>
      <c r="E324" s="197">
        <f t="shared" si="38"/>
        <v>-5126.598145707394</v>
      </c>
      <c r="F324" s="187">
        <f t="shared" si="39"/>
        <v>-0.07650154665076021</v>
      </c>
      <c r="G324" s="228"/>
      <c r="H324" s="171"/>
    </row>
    <row r="325" spans="1:8" ht="12.75" customHeight="1">
      <c r="A325" s="169">
        <v>27</v>
      </c>
      <c r="B325" s="257" t="s">
        <v>242</v>
      </c>
      <c r="C325" s="197">
        <v>98199</v>
      </c>
      <c r="D325" s="197">
        <v>92722.11542662414</v>
      </c>
      <c r="E325" s="197">
        <f t="shared" si="38"/>
        <v>-5476.884573375864</v>
      </c>
      <c r="F325" s="187">
        <f t="shared" si="39"/>
        <v>-0.05577332328614206</v>
      </c>
      <c r="G325" s="228"/>
      <c r="H325" s="171"/>
    </row>
    <row r="326" spans="1:8" ht="12.75" customHeight="1">
      <c r="A326" s="169">
        <v>28</v>
      </c>
      <c r="B326" s="257" t="s">
        <v>243</v>
      </c>
      <c r="C326" s="197">
        <v>112117</v>
      </c>
      <c r="D326" s="197">
        <v>107467.95582822087</v>
      </c>
      <c r="E326" s="197">
        <f t="shared" si="38"/>
        <v>-4649.0441717791255</v>
      </c>
      <c r="F326" s="187">
        <f t="shared" si="39"/>
        <v>-0.04146600579554506</v>
      </c>
      <c r="G326" s="228"/>
      <c r="H326" s="171"/>
    </row>
    <row r="327" spans="1:8" ht="12.75" customHeight="1">
      <c r="A327" s="169">
        <v>29</v>
      </c>
      <c r="B327" s="257" t="s">
        <v>244</v>
      </c>
      <c r="C327" s="197">
        <v>73342</v>
      </c>
      <c r="D327" s="197">
        <v>68901.77048895076</v>
      </c>
      <c r="E327" s="197">
        <f t="shared" si="38"/>
        <v>-4440.229511049241</v>
      </c>
      <c r="F327" s="187">
        <f t="shared" si="39"/>
        <v>-0.0605414293453852</v>
      </c>
      <c r="G327" s="228"/>
      <c r="H327" s="171"/>
    </row>
    <row r="328" spans="1:8" ht="12.75" customHeight="1">
      <c r="A328" s="169">
        <v>30</v>
      </c>
      <c r="B328" s="257" t="s">
        <v>245</v>
      </c>
      <c r="C328" s="197">
        <v>49402</v>
      </c>
      <c r="D328" s="197">
        <v>45751.59351102859</v>
      </c>
      <c r="E328" s="197">
        <f t="shared" si="38"/>
        <v>-3650.4064889714136</v>
      </c>
      <c r="F328" s="187">
        <f t="shared" si="39"/>
        <v>-0.07389187662384951</v>
      </c>
      <c r="G328" s="228"/>
      <c r="H328" s="171"/>
    </row>
    <row r="329" spans="1:8" ht="12.75" customHeight="1">
      <c r="A329" s="169">
        <v>31</v>
      </c>
      <c r="B329" s="257" t="s">
        <v>246</v>
      </c>
      <c r="C329" s="197">
        <v>21267</v>
      </c>
      <c r="D329" s="197">
        <v>20899.66695823313</v>
      </c>
      <c r="E329" s="197">
        <f t="shared" si="38"/>
        <v>-367.3330417668694</v>
      </c>
      <c r="F329" s="187">
        <f t="shared" si="39"/>
        <v>-0.01727244283476134</v>
      </c>
      <c r="G329" s="228"/>
      <c r="H329" s="171"/>
    </row>
    <row r="330" spans="1:8" ht="12.75" customHeight="1">
      <c r="A330" s="169">
        <v>32</v>
      </c>
      <c r="B330" s="257" t="s">
        <v>247</v>
      </c>
      <c r="C330" s="197">
        <v>35317</v>
      </c>
      <c r="D330" s="197">
        <v>36780.8139534884</v>
      </c>
      <c r="E330" s="197">
        <f t="shared" si="38"/>
        <v>1463.813953488403</v>
      </c>
      <c r="F330" s="187">
        <f t="shared" si="39"/>
        <v>0.04144785665510669</v>
      </c>
      <c r="G330" s="228"/>
      <c r="H330" s="171"/>
    </row>
    <row r="331" spans="1:8" s="200" customFormat="1" ht="12.75" customHeight="1">
      <c r="A331" s="169">
        <v>33</v>
      </c>
      <c r="B331" s="257" t="s">
        <v>248</v>
      </c>
      <c r="C331" s="197">
        <v>73195</v>
      </c>
      <c r="D331" s="197">
        <v>69360.752464251</v>
      </c>
      <c r="E331" s="197">
        <f t="shared" si="38"/>
        <v>-3834.247535749004</v>
      </c>
      <c r="F331" s="187">
        <f t="shared" si="39"/>
        <v>-0.05238400895893167</v>
      </c>
      <c r="G331" s="228"/>
      <c r="H331" s="171"/>
    </row>
    <row r="332" spans="1:7" ht="12.75" customHeight="1">
      <c r="A332" s="169">
        <v>34</v>
      </c>
      <c r="B332" s="257" t="s">
        <v>249</v>
      </c>
      <c r="C332" s="197">
        <v>60515</v>
      </c>
      <c r="D332" s="197">
        <v>58798.171210041175</v>
      </c>
      <c r="E332" s="197">
        <f>D332-C332</f>
        <v>-1716.828789958825</v>
      </c>
      <c r="F332" s="187">
        <f>E332/C332</f>
        <v>-0.02837030141219243</v>
      </c>
      <c r="G332" s="31"/>
    </row>
    <row r="333" spans="1:7" ht="12.75" customHeight="1">
      <c r="A333" s="169">
        <v>35</v>
      </c>
      <c r="B333" s="257" t="s">
        <v>250</v>
      </c>
      <c r="C333" s="197">
        <v>116415</v>
      </c>
      <c r="D333" s="197">
        <v>112616.92974452554</v>
      </c>
      <c r="E333" s="197">
        <f>D333-C333</f>
        <v>-3798.070255474464</v>
      </c>
      <c r="F333" s="187">
        <f>E333/C333</f>
        <v>-0.032625265261989125</v>
      </c>
      <c r="G333" s="31"/>
    </row>
    <row r="334" spans="1:7" ht="12.75" customHeight="1">
      <c r="A334" s="169">
        <v>36</v>
      </c>
      <c r="B334" s="257" t="s">
        <v>251</v>
      </c>
      <c r="C334" s="197">
        <v>57450</v>
      </c>
      <c r="D334" s="197">
        <v>57450.63340290249</v>
      </c>
      <c r="E334" s="197">
        <f>D334-C334</f>
        <v>0.6334029024874326</v>
      </c>
      <c r="F334" s="187">
        <f>E334/C334</f>
        <v>1.1025289860529724E-05</v>
      </c>
      <c r="G334" s="31"/>
    </row>
    <row r="335" spans="1:7" ht="12.75" customHeight="1">
      <c r="A335" s="169">
        <v>37</v>
      </c>
      <c r="B335" s="257" t="s">
        <v>252</v>
      </c>
      <c r="C335" s="197">
        <v>65538</v>
      </c>
      <c r="D335" s="197">
        <v>66188.41505524858</v>
      </c>
      <c r="E335" s="197">
        <f>D335-C335</f>
        <v>650.4150552485808</v>
      </c>
      <c r="F335" s="187">
        <f>E335/C335</f>
        <v>0.009924243267243138</v>
      </c>
      <c r="G335" s="31"/>
    </row>
    <row r="336" spans="1:8" ht="12.75" customHeight="1">
      <c r="A336" s="169">
        <v>38</v>
      </c>
      <c r="B336" s="257" t="s">
        <v>253</v>
      </c>
      <c r="C336" s="197">
        <v>71585</v>
      </c>
      <c r="D336" s="197">
        <v>69382.34457962295</v>
      </c>
      <c r="E336" s="197">
        <f t="shared" si="37"/>
        <v>-2202.65542037705</v>
      </c>
      <c r="F336" s="187">
        <f t="shared" si="36"/>
        <v>-0.030769790045079976</v>
      </c>
      <c r="G336" s="31"/>
      <c r="H336" s="10" t="s">
        <v>12</v>
      </c>
    </row>
    <row r="337" spans="1:7" ht="12.75" customHeight="1">
      <c r="A337" s="169"/>
      <c r="B337" s="1" t="s">
        <v>27</v>
      </c>
      <c r="C337" s="198">
        <v>3677092</v>
      </c>
      <c r="D337" s="198">
        <v>3476789.1819484895</v>
      </c>
      <c r="E337" s="245">
        <f t="shared" si="37"/>
        <v>-200302.8180515105</v>
      </c>
      <c r="F337" s="138">
        <f>E337/C337</f>
        <v>-0.054473159238743685</v>
      </c>
      <c r="G337" s="31"/>
    </row>
    <row r="338" spans="1:7" ht="12.75" customHeight="1">
      <c r="A338" s="40"/>
      <c r="B338" s="2"/>
      <c r="C338" s="140"/>
      <c r="D338" s="166"/>
      <c r="E338" s="166"/>
      <c r="F338" s="141"/>
      <c r="G338" s="31"/>
    </row>
    <row r="339" spans="1:8" ht="14.25">
      <c r="A339" s="47" t="s">
        <v>169</v>
      </c>
      <c r="B339" s="48"/>
      <c r="C339" s="48"/>
      <c r="D339" s="48"/>
      <c r="E339" s="48"/>
      <c r="F339" s="48"/>
      <c r="G339" s="48"/>
      <c r="H339" s="48"/>
    </row>
    <row r="340" spans="1:12" ht="46.5" customHeight="1">
      <c r="A340" s="49" t="s">
        <v>30</v>
      </c>
      <c r="B340" s="49" t="s">
        <v>31</v>
      </c>
      <c r="C340" s="50" t="s">
        <v>170</v>
      </c>
      <c r="D340" s="50" t="s">
        <v>171</v>
      </c>
      <c r="E340" s="49" t="s">
        <v>32</v>
      </c>
      <c r="F340" s="51"/>
      <c r="L340" s="10" t="s">
        <v>12</v>
      </c>
    </row>
    <row r="341" spans="1:6" ht="13.5" customHeight="1">
      <c r="A341" s="49">
        <v>1</v>
      </c>
      <c r="B341" s="49">
        <v>2</v>
      </c>
      <c r="C341" s="50">
        <v>3</v>
      </c>
      <c r="D341" s="50">
        <v>4</v>
      </c>
      <c r="E341" s="49">
        <v>5</v>
      </c>
      <c r="F341" s="51"/>
    </row>
    <row r="342" spans="1:7" ht="12.75" customHeight="1">
      <c r="A342" s="169">
        <v>1</v>
      </c>
      <c r="B342" s="257" t="s">
        <v>217</v>
      </c>
      <c r="C342" s="197">
        <v>112165655</v>
      </c>
      <c r="D342" s="197">
        <v>85124895</v>
      </c>
      <c r="E342" s="187">
        <f aca="true" t="shared" si="40" ref="E342:E380">D342/C342</f>
        <v>0.7589212134498746</v>
      </c>
      <c r="F342" s="140"/>
      <c r="G342" s="31"/>
    </row>
    <row r="343" spans="1:7" ht="12.75" customHeight="1">
      <c r="A343" s="169">
        <v>2</v>
      </c>
      <c r="B343" s="257" t="s">
        <v>218</v>
      </c>
      <c r="C343" s="197">
        <v>71618155</v>
      </c>
      <c r="D343" s="197">
        <v>62437734</v>
      </c>
      <c r="E343" s="187">
        <f t="shared" si="40"/>
        <v>0.8718143325529679</v>
      </c>
      <c r="F343" s="140" t="s">
        <v>12</v>
      </c>
      <c r="G343" s="31"/>
    </row>
    <row r="344" spans="1:7" ht="12.75" customHeight="1">
      <c r="A344" s="169">
        <v>3</v>
      </c>
      <c r="B344" s="257" t="s">
        <v>219</v>
      </c>
      <c r="C344" s="197">
        <v>65154320</v>
      </c>
      <c r="D344" s="197">
        <v>47585432</v>
      </c>
      <c r="E344" s="187">
        <f t="shared" si="40"/>
        <v>0.7303496069025047</v>
      </c>
      <c r="F344" s="140"/>
      <c r="G344" s="31"/>
    </row>
    <row r="345" spans="1:7" ht="12.75" customHeight="1">
      <c r="A345" s="169">
        <v>4</v>
      </c>
      <c r="B345" s="257" t="s">
        <v>220</v>
      </c>
      <c r="C345" s="197">
        <v>46263105</v>
      </c>
      <c r="D345" s="197">
        <v>37298975</v>
      </c>
      <c r="E345" s="187">
        <f t="shared" si="40"/>
        <v>0.806235876299267</v>
      </c>
      <c r="F345" s="140"/>
      <c r="G345" s="31"/>
    </row>
    <row r="346" spans="1:7" ht="12.75" customHeight="1">
      <c r="A346" s="169">
        <v>5</v>
      </c>
      <c r="B346" s="257" t="s">
        <v>221</v>
      </c>
      <c r="C346" s="197">
        <v>77258545</v>
      </c>
      <c r="D346" s="197">
        <v>60200873</v>
      </c>
      <c r="E346" s="187">
        <f t="shared" si="40"/>
        <v>0.7792131342882526</v>
      </c>
      <c r="F346" s="140"/>
      <c r="G346" s="31"/>
    </row>
    <row r="347" spans="1:7" ht="12.75" customHeight="1">
      <c r="A347" s="169">
        <v>6</v>
      </c>
      <c r="B347" s="257" t="s">
        <v>222</v>
      </c>
      <c r="C347" s="197">
        <v>47504275</v>
      </c>
      <c r="D347" s="197">
        <v>41389154</v>
      </c>
      <c r="E347" s="187">
        <f t="shared" si="40"/>
        <v>0.8712721960286732</v>
      </c>
      <c r="F347" s="140"/>
      <c r="G347" s="31"/>
    </row>
    <row r="348" spans="1:7" ht="12.75" customHeight="1">
      <c r="A348" s="169">
        <v>7</v>
      </c>
      <c r="B348" s="257" t="s">
        <v>223</v>
      </c>
      <c r="C348" s="197">
        <v>107396975</v>
      </c>
      <c r="D348" s="197">
        <v>82258569</v>
      </c>
      <c r="E348" s="187">
        <f t="shared" si="40"/>
        <v>0.7659300366700272</v>
      </c>
      <c r="F348" s="140"/>
      <c r="G348" s="31"/>
    </row>
    <row r="349" spans="1:7" ht="12.75" customHeight="1">
      <c r="A349" s="169">
        <v>8</v>
      </c>
      <c r="B349" s="257" t="s">
        <v>224</v>
      </c>
      <c r="C349" s="197">
        <v>26297810</v>
      </c>
      <c r="D349" s="197">
        <v>20823656</v>
      </c>
      <c r="E349" s="187">
        <f t="shared" si="40"/>
        <v>0.7918399288762068</v>
      </c>
      <c r="F349" s="140"/>
      <c r="G349" s="31"/>
    </row>
    <row r="350" spans="1:7" ht="12.75" customHeight="1">
      <c r="A350" s="169">
        <v>9</v>
      </c>
      <c r="B350" s="257" t="s">
        <v>225</v>
      </c>
      <c r="C350" s="197">
        <v>18403175</v>
      </c>
      <c r="D350" s="197">
        <v>14904908</v>
      </c>
      <c r="E350" s="187">
        <f t="shared" si="40"/>
        <v>0.8099095944042265</v>
      </c>
      <c r="F350" s="140"/>
      <c r="G350" s="31"/>
    </row>
    <row r="351" spans="1:7" ht="12.75" customHeight="1">
      <c r="A351" s="169">
        <v>10</v>
      </c>
      <c r="B351" s="257" t="s">
        <v>226</v>
      </c>
      <c r="C351" s="197">
        <v>60460120</v>
      </c>
      <c r="D351" s="197">
        <v>50307952</v>
      </c>
      <c r="E351" s="187">
        <f t="shared" si="40"/>
        <v>0.8320848850448858</v>
      </c>
      <c r="F351" s="140"/>
      <c r="G351" s="31"/>
    </row>
    <row r="352" spans="1:7" ht="12.75" customHeight="1">
      <c r="A352" s="169">
        <v>11</v>
      </c>
      <c r="B352" s="257" t="s">
        <v>210</v>
      </c>
      <c r="C352" s="197">
        <v>77623840</v>
      </c>
      <c r="D352" s="197">
        <v>61829486</v>
      </c>
      <c r="E352" s="187">
        <f t="shared" si="40"/>
        <v>0.7965270205648162</v>
      </c>
      <c r="F352" s="140"/>
      <c r="G352" s="31"/>
    </row>
    <row r="353" spans="1:7" ht="12.75" customHeight="1">
      <c r="A353" s="169">
        <v>12</v>
      </c>
      <c r="B353" s="257" t="s">
        <v>227</v>
      </c>
      <c r="C353" s="197">
        <v>122632055</v>
      </c>
      <c r="D353" s="197">
        <v>107785626</v>
      </c>
      <c r="E353" s="187">
        <f t="shared" si="40"/>
        <v>0.8789351691121868</v>
      </c>
      <c r="F353" s="140"/>
      <c r="G353" s="31"/>
    </row>
    <row r="354" spans="1:7" ht="12.75" customHeight="1">
      <c r="A354" s="169">
        <v>13</v>
      </c>
      <c r="B354" s="257" t="s">
        <v>228</v>
      </c>
      <c r="C354" s="197">
        <v>80771110</v>
      </c>
      <c r="D354" s="197">
        <v>62755298</v>
      </c>
      <c r="E354" s="187">
        <f t="shared" si="40"/>
        <v>0.7769522791007825</v>
      </c>
      <c r="F354" s="140"/>
      <c r="G354" s="31"/>
    </row>
    <row r="355" spans="1:7" ht="12.75" customHeight="1">
      <c r="A355" s="169">
        <v>14</v>
      </c>
      <c r="B355" s="257" t="s">
        <v>229</v>
      </c>
      <c r="C355" s="197">
        <v>72135595</v>
      </c>
      <c r="D355" s="197">
        <v>58364690</v>
      </c>
      <c r="E355" s="187">
        <f t="shared" si="40"/>
        <v>0.809096951373313</v>
      </c>
      <c r="F355" s="140"/>
      <c r="G355" s="31"/>
    </row>
    <row r="356" spans="1:7" ht="12.75" customHeight="1">
      <c r="A356" s="169">
        <v>15</v>
      </c>
      <c r="B356" s="257" t="s">
        <v>230</v>
      </c>
      <c r="C356" s="197">
        <v>130200840</v>
      </c>
      <c r="D356" s="197">
        <v>108326692</v>
      </c>
      <c r="E356" s="187">
        <f t="shared" si="40"/>
        <v>0.831996874981759</v>
      </c>
      <c r="F356" s="140"/>
      <c r="G356" s="31"/>
    </row>
    <row r="357" spans="1:7" ht="12.75" customHeight="1">
      <c r="A357" s="169">
        <v>16</v>
      </c>
      <c r="B357" s="257" t="s">
        <v>231</v>
      </c>
      <c r="C357" s="197">
        <v>110028275</v>
      </c>
      <c r="D357" s="197">
        <v>91417894</v>
      </c>
      <c r="E357" s="187">
        <f t="shared" si="40"/>
        <v>0.8308581953138864</v>
      </c>
      <c r="F357" s="140"/>
      <c r="G357" s="31"/>
    </row>
    <row r="358" spans="1:7" ht="12.75" customHeight="1">
      <c r="A358" s="169">
        <v>17</v>
      </c>
      <c r="B358" s="257" t="s">
        <v>232</v>
      </c>
      <c r="C358" s="197">
        <v>23942380</v>
      </c>
      <c r="D358" s="197">
        <v>19130772</v>
      </c>
      <c r="E358" s="187">
        <f t="shared" si="40"/>
        <v>0.7990338470945662</v>
      </c>
      <c r="F358" s="140"/>
      <c r="G358" s="31"/>
    </row>
    <row r="359" spans="1:7" ht="12.75" customHeight="1">
      <c r="A359" s="169">
        <v>18</v>
      </c>
      <c r="B359" s="257" t="s">
        <v>233</v>
      </c>
      <c r="C359" s="197">
        <v>76617135</v>
      </c>
      <c r="D359" s="197">
        <v>66793279</v>
      </c>
      <c r="E359" s="187">
        <f t="shared" si="40"/>
        <v>0.8717799092853055</v>
      </c>
      <c r="F359" s="140"/>
      <c r="G359" s="31"/>
    </row>
    <row r="360" spans="1:7" ht="12.75" customHeight="1">
      <c r="A360" s="169">
        <v>19</v>
      </c>
      <c r="B360" s="257" t="s">
        <v>234</v>
      </c>
      <c r="C360" s="197">
        <v>167427855</v>
      </c>
      <c r="D360" s="197">
        <v>139132346</v>
      </c>
      <c r="E360" s="187">
        <f t="shared" si="40"/>
        <v>0.8309987964666931</v>
      </c>
      <c r="F360" s="140"/>
      <c r="G360" s="31"/>
    </row>
    <row r="361" spans="1:7" ht="12.75" customHeight="1">
      <c r="A361" s="169">
        <v>20</v>
      </c>
      <c r="B361" s="257" t="s">
        <v>235</v>
      </c>
      <c r="C361" s="197">
        <v>123305070</v>
      </c>
      <c r="D361" s="197">
        <v>102784738</v>
      </c>
      <c r="E361" s="187">
        <f t="shared" si="40"/>
        <v>0.8335807927443697</v>
      </c>
      <c r="F361" s="140"/>
      <c r="G361" s="31" t="s">
        <v>12</v>
      </c>
    </row>
    <row r="362" spans="1:7" ht="12.75" customHeight="1">
      <c r="A362" s="169">
        <v>21</v>
      </c>
      <c r="B362" s="257" t="s">
        <v>236</v>
      </c>
      <c r="C362" s="197">
        <v>112140665</v>
      </c>
      <c r="D362" s="197">
        <v>97665227</v>
      </c>
      <c r="E362" s="187">
        <f t="shared" si="40"/>
        <v>0.8709171378643064</v>
      </c>
      <c r="F362" s="140"/>
      <c r="G362" s="31"/>
    </row>
    <row r="363" spans="1:7" ht="12.75" customHeight="1">
      <c r="A363" s="169">
        <v>22</v>
      </c>
      <c r="B363" s="257" t="s">
        <v>237</v>
      </c>
      <c r="C363" s="197">
        <v>145579000</v>
      </c>
      <c r="D363" s="197">
        <v>122488878</v>
      </c>
      <c r="E363" s="187">
        <f t="shared" si="40"/>
        <v>0.8413911209721182</v>
      </c>
      <c r="F363" s="140"/>
      <c r="G363" s="31" t="s">
        <v>12</v>
      </c>
    </row>
    <row r="364" spans="1:7" ht="12.75" customHeight="1">
      <c r="A364" s="169">
        <v>23</v>
      </c>
      <c r="B364" s="257" t="s">
        <v>238</v>
      </c>
      <c r="C364" s="197">
        <v>112602000</v>
      </c>
      <c r="D364" s="197">
        <v>93881796</v>
      </c>
      <c r="E364" s="187">
        <f t="shared" si="40"/>
        <v>0.833748920978313</v>
      </c>
      <c r="F364" s="140"/>
      <c r="G364" s="31"/>
    </row>
    <row r="365" spans="1:7" ht="12.75" customHeight="1">
      <c r="A365" s="169">
        <v>24</v>
      </c>
      <c r="B365" s="257" t="s">
        <v>239</v>
      </c>
      <c r="C365" s="197">
        <v>91452620</v>
      </c>
      <c r="D365" s="197">
        <v>81044877</v>
      </c>
      <c r="E365" s="187">
        <f t="shared" si="40"/>
        <v>0.8861952451444256</v>
      </c>
      <c r="F365" s="140"/>
      <c r="G365" s="31"/>
    </row>
    <row r="366" spans="1:7" ht="12.75" customHeight="1">
      <c r="A366" s="169">
        <v>25</v>
      </c>
      <c r="B366" s="257" t="s">
        <v>240</v>
      </c>
      <c r="C366" s="197">
        <v>50659630</v>
      </c>
      <c r="D366" s="197">
        <v>48781761</v>
      </c>
      <c r="E366" s="187">
        <f t="shared" si="40"/>
        <v>0.9629316479413687</v>
      </c>
      <c r="F366" s="140"/>
      <c r="G366" s="31"/>
    </row>
    <row r="367" spans="1:7" ht="12.75" customHeight="1">
      <c r="A367" s="169">
        <v>26</v>
      </c>
      <c r="B367" s="257" t="s">
        <v>241</v>
      </c>
      <c r="C367" s="197">
        <v>74047330</v>
      </c>
      <c r="D367" s="197">
        <v>63782950</v>
      </c>
      <c r="E367" s="187">
        <f t="shared" si="40"/>
        <v>0.8613808222389653</v>
      </c>
      <c r="F367" s="140"/>
      <c r="G367" s="31"/>
    </row>
    <row r="368" spans="1:7" ht="12.75" customHeight="1">
      <c r="A368" s="169">
        <v>27</v>
      </c>
      <c r="B368" s="257" t="s">
        <v>242</v>
      </c>
      <c r="C368" s="197">
        <v>88617480</v>
      </c>
      <c r="D368" s="197">
        <v>76509992</v>
      </c>
      <c r="E368" s="187">
        <f t="shared" si="40"/>
        <v>0.8633735917563894</v>
      </c>
      <c r="F368" s="140"/>
      <c r="G368" s="31"/>
    </row>
    <row r="369" spans="1:7" ht="12.75" customHeight="1">
      <c r="A369" s="169">
        <v>28</v>
      </c>
      <c r="B369" s="257" t="s">
        <v>243</v>
      </c>
      <c r="C369" s="197">
        <v>84121240</v>
      </c>
      <c r="D369" s="197">
        <v>66728854</v>
      </c>
      <c r="E369" s="187">
        <f t="shared" si="40"/>
        <v>0.7932462003650921</v>
      </c>
      <c r="F369" s="140"/>
      <c r="G369" s="31"/>
    </row>
    <row r="370" spans="1:7" ht="12.75" customHeight="1">
      <c r="A370" s="169">
        <v>29</v>
      </c>
      <c r="B370" s="257" t="s">
        <v>244</v>
      </c>
      <c r="C370" s="197">
        <v>54939045</v>
      </c>
      <c r="D370" s="197">
        <v>48809056</v>
      </c>
      <c r="E370" s="187">
        <f t="shared" si="40"/>
        <v>0.8884219956863102</v>
      </c>
      <c r="F370" s="140"/>
      <c r="G370" s="31"/>
    </row>
    <row r="371" spans="1:7" ht="12.75" customHeight="1">
      <c r="A371" s="169">
        <v>30</v>
      </c>
      <c r="B371" s="257" t="s">
        <v>245</v>
      </c>
      <c r="C371" s="197">
        <v>36392790</v>
      </c>
      <c r="D371" s="197">
        <v>29403657</v>
      </c>
      <c r="E371" s="187">
        <f t="shared" si="40"/>
        <v>0.8079528115321744</v>
      </c>
      <c r="F371" s="140"/>
      <c r="G371" s="31"/>
    </row>
    <row r="372" spans="1:7" ht="12.75" customHeight="1">
      <c r="A372" s="169">
        <v>31</v>
      </c>
      <c r="B372" s="257" t="s">
        <v>246</v>
      </c>
      <c r="C372" s="197">
        <v>16959145</v>
      </c>
      <c r="D372" s="197">
        <v>14570221</v>
      </c>
      <c r="E372" s="187">
        <f t="shared" si="40"/>
        <v>0.8591365307626062</v>
      </c>
      <c r="F372" s="140"/>
      <c r="G372" s="31"/>
    </row>
    <row r="373" spans="1:7" ht="12.75" customHeight="1">
      <c r="A373" s="169">
        <v>32</v>
      </c>
      <c r="B373" s="257" t="s">
        <v>247</v>
      </c>
      <c r="C373" s="197">
        <v>29391915</v>
      </c>
      <c r="D373" s="197">
        <v>22072342</v>
      </c>
      <c r="E373" s="187">
        <f t="shared" si="40"/>
        <v>0.7509664477459193</v>
      </c>
      <c r="F373" s="140"/>
      <c r="G373" s="31"/>
    </row>
    <row r="374" spans="1:7" ht="12.75" customHeight="1">
      <c r="A374" s="169">
        <v>33</v>
      </c>
      <c r="B374" s="257" t="s">
        <v>248</v>
      </c>
      <c r="C374" s="197">
        <v>59568075</v>
      </c>
      <c r="D374" s="197">
        <v>48139959</v>
      </c>
      <c r="E374" s="187">
        <f t="shared" si="40"/>
        <v>0.8081503221314438</v>
      </c>
      <c r="F374" s="140"/>
      <c r="G374" s="31"/>
    </row>
    <row r="375" spans="1:7" ht="12.75" customHeight="1">
      <c r="A375" s="169">
        <v>34</v>
      </c>
      <c r="B375" s="257" t="s">
        <v>249</v>
      </c>
      <c r="C375" s="197">
        <v>51703575</v>
      </c>
      <c r="D375" s="197">
        <v>39842934</v>
      </c>
      <c r="E375" s="187">
        <f t="shared" si="40"/>
        <v>0.7706030772533621</v>
      </c>
      <c r="F375" s="140"/>
      <c r="G375" s="31"/>
    </row>
    <row r="376" spans="1:8" ht="12.75" customHeight="1">
      <c r="A376" s="169">
        <v>35</v>
      </c>
      <c r="B376" s="257" t="s">
        <v>250</v>
      </c>
      <c r="C376" s="197">
        <v>85255100</v>
      </c>
      <c r="D376" s="197">
        <v>73652392</v>
      </c>
      <c r="E376" s="187">
        <f t="shared" si="40"/>
        <v>0.8639059950665708</v>
      </c>
      <c r="F376" s="140"/>
      <c r="G376" s="31"/>
      <c r="H376" s="10" t="s">
        <v>12</v>
      </c>
    </row>
    <row r="377" spans="1:7" ht="12.75" customHeight="1">
      <c r="A377" s="169">
        <v>36</v>
      </c>
      <c r="B377" s="257" t="s">
        <v>251</v>
      </c>
      <c r="C377" s="197">
        <v>56016310</v>
      </c>
      <c r="D377" s="197">
        <v>43448030</v>
      </c>
      <c r="E377" s="187">
        <f t="shared" si="40"/>
        <v>0.7756317758167219</v>
      </c>
      <c r="F377" s="140" t="s">
        <v>12</v>
      </c>
      <c r="G377" s="31"/>
    </row>
    <row r="378" spans="1:7" ht="12.75" customHeight="1">
      <c r="A378" s="169">
        <v>37</v>
      </c>
      <c r="B378" s="257" t="s">
        <v>252</v>
      </c>
      <c r="C378" s="197">
        <v>61025825</v>
      </c>
      <c r="D378" s="197">
        <v>53245642</v>
      </c>
      <c r="E378" s="187">
        <f t="shared" si="40"/>
        <v>0.8725099906474021</v>
      </c>
      <c r="F378" s="140"/>
      <c r="G378" s="31"/>
    </row>
    <row r="379" spans="1:7" ht="12.75" customHeight="1">
      <c r="A379" s="169">
        <v>38</v>
      </c>
      <c r="B379" s="257" t="s">
        <v>253</v>
      </c>
      <c r="C379" s="197">
        <v>61050570</v>
      </c>
      <c r="D379" s="197">
        <v>55537124</v>
      </c>
      <c r="E379" s="187">
        <f t="shared" si="40"/>
        <v>0.909690507394116</v>
      </c>
      <c r="F379" s="140"/>
      <c r="G379" s="31"/>
    </row>
    <row r="380" spans="1:7" ht="16.5" customHeight="1">
      <c r="A380" s="34"/>
      <c r="B380" s="1" t="s">
        <v>27</v>
      </c>
      <c r="C380" s="198">
        <v>2888728605</v>
      </c>
      <c r="D380" s="199">
        <v>2400258661</v>
      </c>
      <c r="E380" s="138">
        <f t="shared" si="40"/>
        <v>0.8309048682681632</v>
      </c>
      <c r="F380" s="42"/>
      <c r="G380" s="31"/>
    </row>
    <row r="381" spans="1:7" ht="16.5" customHeight="1">
      <c r="A381" s="40"/>
      <c r="B381" s="2"/>
      <c r="C381" s="140"/>
      <c r="D381" s="140"/>
      <c r="E381" s="141"/>
      <c r="F381" s="42"/>
      <c r="G381" s="31"/>
    </row>
    <row r="382" ht="15.75" customHeight="1">
      <c r="A382" s="9" t="s">
        <v>96</v>
      </c>
    </row>
    <row r="383" ht="14.25">
      <c r="A383" s="9"/>
    </row>
    <row r="384" ht="14.25">
      <c r="A384" s="9" t="s">
        <v>33</v>
      </c>
    </row>
    <row r="385" spans="1:7" ht="33.75" customHeight="1">
      <c r="A385" s="169" t="s">
        <v>20</v>
      </c>
      <c r="B385" s="169"/>
      <c r="C385" s="170" t="s">
        <v>34</v>
      </c>
      <c r="D385" s="170" t="s">
        <v>35</v>
      </c>
      <c r="E385" s="170" t="s">
        <v>6</v>
      </c>
      <c r="F385" s="170" t="s">
        <v>28</v>
      </c>
      <c r="G385" s="171"/>
    </row>
    <row r="386" spans="1:7" ht="16.5" customHeight="1">
      <c r="A386" s="169">
        <v>1</v>
      </c>
      <c r="B386" s="169">
        <v>2</v>
      </c>
      <c r="C386" s="170">
        <v>3</v>
      </c>
      <c r="D386" s="170">
        <v>4</v>
      </c>
      <c r="E386" s="170" t="s">
        <v>36</v>
      </c>
      <c r="F386" s="170">
        <v>6</v>
      </c>
      <c r="G386" s="171"/>
    </row>
    <row r="387" spans="1:7" ht="27" customHeight="1">
      <c r="A387" s="172">
        <v>1</v>
      </c>
      <c r="B387" s="173" t="s">
        <v>182</v>
      </c>
      <c r="C387" s="157">
        <f>D433</f>
        <v>29826.58000000001</v>
      </c>
      <c r="D387" s="157">
        <f>D433</f>
        <v>29826.58000000001</v>
      </c>
      <c r="E387" s="174">
        <f>D387-C387</f>
        <v>0</v>
      </c>
      <c r="F387" s="175">
        <v>0</v>
      </c>
      <c r="G387" s="171"/>
    </row>
    <row r="388" spans="1:8" ht="28.5">
      <c r="A388" s="172">
        <v>2</v>
      </c>
      <c r="B388" s="173" t="s">
        <v>172</v>
      </c>
      <c r="C388" s="157">
        <f>C433</f>
        <v>333917.30999999994</v>
      </c>
      <c r="D388" s="157">
        <f>C433</f>
        <v>333917.30999999994</v>
      </c>
      <c r="E388" s="174">
        <f>D388-C388</f>
        <v>0</v>
      </c>
      <c r="F388" s="176">
        <v>0</v>
      </c>
      <c r="G388" s="171"/>
      <c r="H388" s="10" t="s">
        <v>12</v>
      </c>
    </row>
    <row r="389" ht="14.25">
      <c r="A389" s="54"/>
    </row>
    <row r="390" spans="1:7" ht="14.25">
      <c r="A390" s="9" t="s">
        <v>203</v>
      </c>
      <c r="B390" s="48"/>
      <c r="C390" s="58"/>
      <c r="D390" s="48"/>
      <c r="E390" s="48"/>
      <c r="F390" s="48"/>
      <c r="G390" s="48" t="s">
        <v>12</v>
      </c>
    </row>
    <row r="391" spans="1:8" ht="6" customHeight="1">
      <c r="A391" s="9"/>
      <c r="B391" s="48"/>
      <c r="C391" s="58"/>
      <c r="D391" s="48"/>
      <c r="E391" s="48"/>
      <c r="F391" s="48"/>
      <c r="G391" s="48"/>
      <c r="H391" s="10" t="s">
        <v>12</v>
      </c>
    </row>
    <row r="392" spans="1:5" ht="14.25">
      <c r="A392" s="48"/>
      <c r="B392" s="48"/>
      <c r="C392" s="48"/>
      <c r="D392" s="48"/>
      <c r="E392" s="59" t="s">
        <v>97</v>
      </c>
    </row>
    <row r="393" spans="1:8" ht="43.5" customHeight="1">
      <c r="A393" s="60" t="s">
        <v>37</v>
      </c>
      <c r="B393" s="60" t="s">
        <v>38</v>
      </c>
      <c r="C393" s="61" t="s">
        <v>132</v>
      </c>
      <c r="D393" s="62" t="s">
        <v>183</v>
      </c>
      <c r="E393" s="61" t="s">
        <v>131</v>
      </c>
      <c r="F393" s="229"/>
      <c r="G393" s="229"/>
      <c r="H393" s="171"/>
    </row>
    <row r="394" spans="1:8" ht="15.75" customHeight="1">
      <c r="A394" s="60">
        <v>1</v>
      </c>
      <c r="B394" s="60">
        <v>2</v>
      </c>
      <c r="C394" s="61">
        <v>3</v>
      </c>
      <c r="D394" s="62">
        <v>4</v>
      </c>
      <c r="E394" s="61">
        <v>5</v>
      </c>
      <c r="F394" s="229"/>
      <c r="G394" s="229"/>
      <c r="H394" s="171"/>
    </row>
    <row r="395" spans="1:8" ht="12.75" customHeight="1">
      <c r="A395" s="169">
        <v>1</v>
      </c>
      <c r="B395" s="257" t="s">
        <v>217</v>
      </c>
      <c r="C395" s="157">
        <v>11918.135291092522</v>
      </c>
      <c r="D395" s="309">
        <v>1058.1873796073037</v>
      </c>
      <c r="E395" s="310">
        <f aca="true" t="shared" si="41" ref="E395:E433">D395/C395</f>
        <v>0.08878799860563598</v>
      </c>
      <c r="F395" s="230"/>
      <c r="G395" s="231"/>
      <c r="H395" s="189"/>
    </row>
    <row r="396" spans="1:8" ht="12.75" customHeight="1">
      <c r="A396" s="169">
        <v>2</v>
      </c>
      <c r="B396" s="257" t="s">
        <v>218</v>
      </c>
      <c r="C396" s="157">
        <v>8675.938583209914</v>
      </c>
      <c r="D396" s="309">
        <v>775.8236359558393</v>
      </c>
      <c r="E396" s="310">
        <f t="shared" si="41"/>
        <v>0.08942244444390718</v>
      </c>
      <c r="F396" s="230"/>
      <c r="G396" s="231"/>
      <c r="H396" s="189"/>
    </row>
    <row r="397" spans="1:8" ht="12.75" customHeight="1">
      <c r="A397" s="169">
        <v>3</v>
      </c>
      <c r="B397" s="257" t="s">
        <v>219</v>
      </c>
      <c r="C397" s="157">
        <v>6708.513679487115</v>
      </c>
      <c r="D397" s="309">
        <v>591.7727805716562</v>
      </c>
      <c r="E397" s="310">
        <f t="shared" si="41"/>
        <v>0.0882122044978671</v>
      </c>
      <c r="F397" s="230"/>
      <c r="G397" s="231"/>
      <c r="H397" s="189"/>
    </row>
    <row r="398" spans="1:8" ht="12.75" customHeight="1">
      <c r="A398" s="169">
        <v>4</v>
      </c>
      <c r="B398" s="257" t="s">
        <v>220</v>
      </c>
      <c r="C398" s="157">
        <v>5279.916965130087</v>
      </c>
      <c r="D398" s="309">
        <v>463.96164990765806</v>
      </c>
      <c r="E398" s="310">
        <f t="shared" si="41"/>
        <v>0.08787290651951132</v>
      </c>
      <c r="F398" s="230"/>
      <c r="G398" s="231" t="s">
        <v>12</v>
      </c>
      <c r="H398" s="189"/>
    </row>
    <row r="399" spans="1:8" ht="12.75" customHeight="1">
      <c r="A399" s="169">
        <v>5</v>
      </c>
      <c r="B399" s="257" t="s">
        <v>221</v>
      </c>
      <c r="C399" s="157">
        <v>8497.52791410638</v>
      </c>
      <c r="D399" s="309">
        <v>748.7127419966071</v>
      </c>
      <c r="E399" s="310">
        <f t="shared" si="41"/>
        <v>0.08810947719909237</v>
      </c>
      <c r="F399" s="230"/>
      <c r="G399" s="231"/>
      <c r="H399" s="189"/>
    </row>
    <row r="400" spans="1:8" ht="12.75" customHeight="1">
      <c r="A400" s="169">
        <v>6</v>
      </c>
      <c r="B400" s="257" t="s">
        <v>222</v>
      </c>
      <c r="C400" s="157">
        <v>5851.626976177842</v>
      </c>
      <c r="D400" s="309">
        <v>514.8017722521333</v>
      </c>
      <c r="E400" s="310">
        <f t="shared" si="41"/>
        <v>0.08797583549804312</v>
      </c>
      <c r="F400" s="230"/>
      <c r="G400" s="231"/>
      <c r="H400" s="189"/>
    </row>
    <row r="401" spans="1:8" ht="12.75" customHeight="1">
      <c r="A401" s="169">
        <v>7</v>
      </c>
      <c r="B401" s="257" t="s">
        <v>223</v>
      </c>
      <c r="C401" s="157">
        <v>11359.82129891152</v>
      </c>
      <c r="D401" s="309">
        <v>1021.7457912293155</v>
      </c>
      <c r="E401" s="310">
        <f t="shared" si="41"/>
        <v>0.08994382608177275</v>
      </c>
      <c r="F401" s="230"/>
      <c r="G401" s="231"/>
      <c r="H401" s="189"/>
    </row>
    <row r="402" spans="1:8" ht="12.75" customHeight="1">
      <c r="A402" s="169">
        <v>8</v>
      </c>
      <c r="B402" s="257" t="s">
        <v>224</v>
      </c>
      <c r="C402" s="157">
        <v>2916.4639541958286</v>
      </c>
      <c r="D402" s="309">
        <v>258.8639465766578</v>
      </c>
      <c r="E402" s="310">
        <f t="shared" si="41"/>
        <v>0.08875952202468954</v>
      </c>
      <c r="F402" s="230"/>
      <c r="G402" s="231"/>
      <c r="H402" s="189"/>
    </row>
    <row r="403" spans="1:8" ht="12.75" customHeight="1">
      <c r="A403" s="169">
        <v>9</v>
      </c>
      <c r="B403" s="257" t="s">
        <v>225</v>
      </c>
      <c r="C403" s="157">
        <v>2088.455862687899</v>
      </c>
      <c r="D403" s="309">
        <v>185.29141901536832</v>
      </c>
      <c r="E403" s="310">
        <f t="shared" si="41"/>
        <v>0.08872173088536968</v>
      </c>
      <c r="F403" s="230"/>
      <c r="G403" s="231"/>
      <c r="H403" s="189"/>
    </row>
    <row r="404" spans="1:8" ht="12.75" customHeight="1">
      <c r="A404" s="169">
        <v>10</v>
      </c>
      <c r="B404" s="257" t="s">
        <v>226</v>
      </c>
      <c r="C404" s="157">
        <v>6966.49210573408</v>
      </c>
      <c r="D404" s="309">
        <v>624.9806214381576</v>
      </c>
      <c r="E404" s="310">
        <f t="shared" si="41"/>
        <v>0.08971238493527318</v>
      </c>
      <c r="F404" s="230"/>
      <c r="G404" s="231"/>
      <c r="H404" s="189"/>
    </row>
    <row r="405" spans="1:8" ht="12.75" customHeight="1">
      <c r="A405" s="169">
        <v>11</v>
      </c>
      <c r="B405" s="257" t="s">
        <v>210</v>
      </c>
      <c r="C405" s="157">
        <v>8763.105163851047</v>
      </c>
      <c r="D405" s="309">
        <v>769.1518651585643</v>
      </c>
      <c r="E405" s="310">
        <f t="shared" si="41"/>
        <v>0.0877716118632715</v>
      </c>
      <c r="F405" s="230"/>
      <c r="G405" s="231"/>
      <c r="H405" s="189"/>
    </row>
    <row r="406" spans="1:8" ht="12.75" customHeight="1">
      <c r="A406" s="169">
        <v>12</v>
      </c>
      <c r="B406" s="257" t="s">
        <v>227</v>
      </c>
      <c r="C406" s="157">
        <v>15303.885211708335</v>
      </c>
      <c r="D406" s="309">
        <v>1340.9825346729701</v>
      </c>
      <c r="E406" s="310">
        <f t="shared" si="41"/>
        <v>0.08762366654756681</v>
      </c>
      <c r="F406" s="230"/>
      <c r="G406" s="231"/>
      <c r="H406" s="189"/>
    </row>
    <row r="407" spans="1:8" ht="12.75" customHeight="1">
      <c r="A407" s="169">
        <v>13</v>
      </c>
      <c r="B407" s="257" t="s">
        <v>228</v>
      </c>
      <c r="C407" s="157">
        <v>8939.563881915063</v>
      </c>
      <c r="D407" s="309">
        <v>780.9023586148485</v>
      </c>
      <c r="E407" s="310">
        <f t="shared" si="41"/>
        <v>0.08735351846353841</v>
      </c>
      <c r="F407" s="230"/>
      <c r="G407" s="231"/>
      <c r="H407" s="189"/>
    </row>
    <row r="408" spans="1:8" ht="12.75" customHeight="1">
      <c r="A408" s="169">
        <v>14</v>
      </c>
      <c r="B408" s="257" t="s">
        <v>229</v>
      </c>
      <c r="C408" s="157">
        <v>8164.95368033898</v>
      </c>
      <c r="D408" s="309">
        <v>725.4975344070866</v>
      </c>
      <c r="E408" s="310">
        <f t="shared" si="41"/>
        <v>0.08885507044015056</v>
      </c>
      <c r="F408" s="230"/>
      <c r="G408" s="231"/>
      <c r="H408" s="189"/>
    </row>
    <row r="409" spans="1:8" ht="12.75" customHeight="1">
      <c r="A409" s="169">
        <v>15</v>
      </c>
      <c r="B409" s="257" t="s">
        <v>230</v>
      </c>
      <c r="C409" s="157">
        <v>15221.235058430491</v>
      </c>
      <c r="D409" s="309">
        <v>1346.8910185398495</v>
      </c>
      <c r="E409" s="310">
        <f t="shared" si="41"/>
        <v>0.08848763016729416</v>
      </c>
      <c r="F409" s="230"/>
      <c r="G409" s="231"/>
      <c r="H409" s="189"/>
    </row>
    <row r="410" spans="1:8" ht="12.75" customHeight="1">
      <c r="A410" s="169">
        <v>16</v>
      </c>
      <c r="B410" s="257" t="s">
        <v>231</v>
      </c>
      <c r="C410" s="157">
        <v>12780.99785266239</v>
      </c>
      <c r="D410" s="309">
        <v>1136.3216799425581</v>
      </c>
      <c r="E410" s="310">
        <f t="shared" si="41"/>
        <v>0.0889071176634188</v>
      </c>
      <c r="F410" s="230"/>
      <c r="G410" s="231"/>
      <c r="H410" s="189"/>
    </row>
    <row r="411" spans="1:8" ht="12.75" customHeight="1">
      <c r="A411" s="169">
        <v>17</v>
      </c>
      <c r="B411" s="257" t="s">
        <v>232</v>
      </c>
      <c r="C411" s="157">
        <v>2668.602027050919</v>
      </c>
      <c r="D411" s="309">
        <v>237.76373804013616</v>
      </c>
      <c r="E411" s="310">
        <f t="shared" si="41"/>
        <v>0.08909673890298647</v>
      </c>
      <c r="F411" s="230"/>
      <c r="G411" s="231"/>
      <c r="H411" s="189"/>
    </row>
    <row r="412" spans="1:8" ht="12.75" customHeight="1">
      <c r="A412" s="169">
        <v>18</v>
      </c>
      <c r="B412" s="257" t="s">
        <v>233</v>
      </c>
      <c r="C412" s="157">
        <v>9357.1580463561</v>
      </c>
      <c r="D412" s="309">
        <v>830.3359462329918</v>
      </c>
      <c r="E412" s="310">
        <f t="shared" si="41"/>
        <v>0.08873804868096082</v>
      </c>
      <c r="F412" s="230"/>
      <c r="G412" s="231"/>
      <c r="H412" s="189"/>
    </row>
    <row r="413" spans="1:8" ht="12.75" customHeight="1">
      <c r="A413" s="169">
        <v>19</v>
      </c>
      <c r="B413" s="257" t="s">
        <v>234</v>
      </c>
      <c r="C413" s="157">
        <v>19312.982712704557</v>
      </c>
      <c r="D413" s="309">
        <v>1728.6940328829517</v>
      </c>
      <c r="E413" s="310">
        <f t="shared" si="41"/>
        <v>0.08950942785993247</v>
      </c>
      <c r="F413" s="230"/>
      <c r="G413" s="231"/>
      <c r="H413" s="189"/>
    </row>
    <row r="414" spans="1:8" ht="12.75" customHeight="1">
      <c r="A414" s="169">
        <v>20</v>
      </c>
      <c r="B414" s="257" t="s">
        <v>235</v>
      </c>
      <c r="C414" s="157">
        <v>14082.10386917706</v>
      </c>
      <c r="D414" s="309">
        <v>1276.1244791246081</v>
      </c>
      <c r="E414" s="310">
        <f t="shared" si="41"/>
        <v>0.09062030013269483</v>
      </c>
      <c r="F414" s="230"/>
      <c r="G414" s="231"/>
      <c r="H414" s="189"/>
    </row>
    <row r="415" spans="1:8" ht="12.75" customHeight="1">
      <c r="A415" s="169">
        <v>21</v>
      </c>
      <c r="B415" s="257" t="s">
        <v>236</v>
      </c>
      <c r="C415" s="157">
        <v>13566.47508864165</v>
      </c>
      <c r="D415" s="309">
        <v>1213.5219243528788</v>
      </c>
      <c r="E415" s="310">
        <f t="shared" si="41"/>
        <v>0.089450053637653</v>
      </c>
      <c r="F415" s="230"/>
      <c r="G415" s="231"/>
      <c r="H415" s="189"/>
    </row>
    <row r="416" spans="1:8" ht="12.75" customHeight="1">
      <c r="A416" s="169">
        <v>22</v>
      </c>
      <c r="B416" s="257" t="s">
        <v>237</v>
      </c>
      <c r="C416" s="157">
        <v>17045.42258917271</v>
      </c>
      <c r="D416" s="309">
        <v>1522.122463183173</v>
      </c>
      <c r="E416" s="310">
        <f t="shared" si="41"/>
        <v>0.08929801858652824</v>
      </c>
      <c r="F416" s="230"/>
      <c r="G416" s="231"/>
      <c r="H416" s="189"/>
    </row>
    <row r="417" spans="1:8" ht="12.75" customHeight="1">
      <c r="A417" s="169">
        <v>23</v>
      </c>
      <c r="B417" s="257" t="s">
        <v>238</v>
      </c>
      <c r="C417" s="157">
        <v>13157.451873370717</v>
      </c>
      <c r="D417" s="309">
        <v>1167.1129517265128</v>
      </c>
      <c r="E417" s="310">
        <f t="shared" si="41"/>
        <v>0.08870356988260206</v>
      </c>
      <c r="F417" s="230"/>
      <c r="G417" s="231"/>
      <c r="H417" s="189"/>
    </row>
    <row r="418" spans="1:8" ht="12.75" customHeight="1">
      <c r="A418" s="169">
        <v>24</v>
      </c>
      <c r="B418" s="257" t="s">
        <v>239</v>
      </c>
      <c r="C418" s="157">
        <v>10988.223612661328</v>
      </c>
      <c r="D418" s="309">
        <v>1005.6175799812064</v>
      </c>
      <c r="E418" s="310">
        <f t="shared" si="41"/>
        <v>0.09151775713978647</v>
      </c>
      <c r="F418" s="230"/>
      <c r="G418" s="231"/>
      <c r="H418" s="189"/>
    </row>
    <row r="419" spans="1:8" ht="12.75" customHeight="1">
      <c r="A419" s="169">
        <v>25</v>
      </c>
      <c r="B419" s="257" t="s">
        <v>240</v>
      </c>
      <c r="C419" s="157">
        <v>6712.745437752983</v>
      </c>
      <c r="D419" s="309">
        <v>605.8017557590476</v>
      </c>
      <c r="E419" s="310">
        <f t="shared" si="41"/>
        <v>0.09024649621777302</v>
      </c>
      <c r="F419" s="230"/>
      <c r="G419" s="231"/>
      <c r="H419" s="189"/>
    </row>
    <row r="420" spans="1:8" ht="12.75" customHeight="1">
      <c r="A420" s="169">
        <v>26</v>
      </c>
      <c r="B420" s="257" t="s">
        <v>241</v>
      </c>
      <c r="C420" s="157">
        <v>8507.903684438976</v>
      </c>
      <c r="D420" s="309">
        <v>790.7067915467602</v>
      </c>
      <c r="E420" s="310">
        <f t="shared" si="41"/>
        <v>0.09293791054463502</v>
      </c>
      <c r="F420" s="230"/>
      <c r="G420" s="231"/>
      <c r="H420" s="189"/>
    </row>
    <row r="421" spans="1:8" ht="12.75" customHeight="1">
      <c r="A421" s="169">
        <v>27</v>
      </c>
      <c r="B421" s="257" t="s">
        <v>242</v>
      </c>
      <c r="C421" s="157">
        <v>10464.698178855773</v>
      </c>
      <c r="D421" s="309">
        <v>949.8193244301931</v>
      </c>
      <c r="E421" s="310">
        <f t="shared" si="41"/>
        <v>0.09076413941391359</v>
      </c>
      <c r="F421" s="230"/>
      <c r="G421" s="231"/>
      <c r="H421" s="189"/>
    </row>
    <row r="422" spans="1:8" ht="12.75" customHeight="1">
      <c r="A422" s="169">
        <v>28</v>
      </c>
      <c r="B422" s="257" t="s">
        <v>243</v>
      </c>
      <c r="C422" s="157">
        <v>9306.38647277305</v>
      </c>
      <c r="D422" s="309">
        <v>829.3196030371877</v>
      </c>
      <c r="E422" s="310">
        <f t="shared" si="41"/>
        <v>0.08911295543801685</v>
      </c>
      <c r="F422" s="230"/>
      <c r="G422" s="231"/>
      <c r="H422" s="189"/>
    </row>
    <row r="423" spans="1:8" ht="12.75" customHeight="1">
      <c r="A423" s="169">
        <v>29</v>
      </c>
      <c r="B423" s="257" t="s">
        <v>244</v>
      </c>
      <c r="C423" s="157">
        <v>6797.7965479941695</v>
      </c>
      <c r="D423" s="309">
        <v>606.5602785258109</v>
      </c>
      <c r="E423" s="310">
        <f t="shared" si="41"/>
        <v>0.08922895444771571</v>
      </c>
      <c r="F423" s="230"/>
      <c r="G423" s="231"/>
      <c r="H423" s="189"/>
    </row>
    <row r="424" spans="1:8" ht="12.75" customHeight="1">
      <c r="A424" s="169">
        <v>30</v>
      </c>
      <c r="B424" s="257" t="s">
        <v>245</v>
      </c>
      <c r="C424" s="157">
        <v>4137.999866806151</v>
      </c>
      <c r="D424" s="309">
        <v>365.6265328249002</v>
      </c>
      <c r="E424" s="310">
        <f t="shared" si="41"/>
        <v>0.08835827563887845</v>
      </c>
      <c r="F424" s="230"/>
      <c r="G424" s="231"/>
      <c r="H424" s="189"/>
    </row>
    <row r="425" spans="1:8" ht="12.75" customHeight="1">
      <c r="A425" s="169">
        <v>31</v>
      </c>
      <c r="B425" s="257" t="s">
        <v>246</v>
      </c>
      <c r="C425" s="157">
        <v>2031.8095510237486</v>
      </c>
      <c r="D425" s="309">
        <v>181.08041286443807</v>
      </c>
      <c r="E425" s="310">
        <f t="shared" si="41"/>
        <v>0.08912272942766648</v>
      </c>
      <c r="F425" s="230"/>
      <c r="G425" s="231"/>
      <c r="H425" s="189"/>
    </row>
    <row r="426" spans="1:8" ht="12.75" customHeight="1">
      <c r="A426" s="169">
        <v>32</v>
      </c>
      <c r="B426" s="257" t="s">
        <v>247</v>
      </c>
      <c r="C426" s="157">
        <v>3077.72044362647</v>
      </c>
      <c r="D426" s="309">
        <v>274.31633062296163</v>
      </c>
      <c r="E426" s="310">
        <f t="shared" si="41"/>
        <v>0.08912971000697367</v>
      </c>
      <c r="F426" s="230"/>
      <c r="G426" s="231"/>
      <c r="H426" s="189"/>
    </row>
    <row r="427" spans="1:8" ht="12.75" customHeight="1">
      <c r="A427" s="169">
        <v>33</v>
      </c>
      <c r="B427" s="257" t="s">
        <v>248</v>
      </c>
      <c r="C427" s="157">
        <v>6671.012177753959</v>
      </c>
      <c r="D427" s="309">
        <v>598.071879764709</v>
      </c>
      <c r="E427" s="310">
        <f t="shared" si="41"/>
        <v>0.08965234417636334</v>
      </c>
      <c r="F427" s="230"/>
      <c r="G427" s="231"/>
      <c r="H427" s="189"/>
    </row>
    <row r="428" spans="1:8" ht="12.75" customHeight="1">
      <c r="A428" s="169">
        <v>34</v>
      </c>
      <c r="B428" s="257" t="s">
        <v>249</v>
      </c>
      <c r="C428" s="157">
        <v>5499.3870555644935</v>
      </c>
      <c r="D428" s="309">
        <v>494.88008357524893</v>
      </c>
      <c r="E428" s="310">
        <f t="shared" si="41"/>
        <v>0.08998822570135522</v>
      </c>
      <c r="F428" s="230"/>
      <c r="G428" s="231"/>
      <c r="H428" s="189"/>
    </row>
    <row r="429" spans="1:8" ht="12.75" customHeight="1">
      <c r="A429" s="169">
        <v>35</v>
      </c>
      <c r="B429" s="257" t="s">
        <v>250</v>
      </c>
      <c r="C429" s="157">
        <v>10299.39292815605</v>
      </c>
      <c r="D429" s="309">
        <v>915.5081866534103</v>
      </c>
      <c r="E429" s="310">
        <f t="shared" si="41"/>
        <v>0.08888952902754417</v>
      </c>
      <c r="F429" s="230"/>
      <c r="G429" s="231" t="s">
        <v>12</v>
      </c>
      <c r="H429" s="189"/>
    </row>
    <row r="430" spans="1:8" ht="12.75" customHeight="1">
      <c r="A430" s="169">
        <v>36</v>
      </c>
      <c r="B430" s="257" t="s">
        <v>251</v>
      </c>
      <c r="C430" s="157">
        <v>5898.443166108995</v>
      </c>
      <c r="D430" s="309">
        <v>539.1495938394775</v>
      </c>
      <c r="E430" s="310">
        <f t="shared" si="41"/>
        <v>0.09140540624978784</v>
      </c>
      <c r="F430" s="230"/>
      <c r="G430" s="231"/>
      <c r="H430" s="189"/>
    </row>
    <row r="431" spans="1:8" ht="12.75" customHeight="1">
      <c r="A431" s="169">
        <v>37</v>
      </c>
      <c r="B431" s="257" t="s">
        <v>252</v>
      </c>
      <c r="C431" s="157">
        <v>7275.793704836095</v>
      </c>
      <c r="D431" s="309">
        <v>660.9726396749297</v>
      </c>
      <c r="E431" s="310">
        <f t="shared" si="41"/>
        <v>0.09084543439372018</v>
      </c>
      <c r="F431" s="230"/>
      <c r="G431" s="231"/>
      <c r="H431" s="189"/>
    </row>
    <row r="432" spans="1:8" ht="12.75" customHeight="1">
      <c r="A432" s="169">
        <v>38</v>
      </c>
      <c r="B432" s="257" t="s">
        <v>253</v>
      </c>
      <c r="C432" s="157">
        <v>7621.1674855345</v>
      </c>
      <c r="D432" s="309">
        <v>689.5847414698885</v>
      </c>
      <c r="E432" s="310">
        <f t="shared" si="41"/>
        <v>0.09048282205826966</v>
      </c>
      <c r="F432" s="230"/>
      <c r="G432" s="231"/>
      <c r="H432" s="189"/>
    </row>
    <row r="433" spans="1:8" ht="12.75" customHeight="1">
      <c r="A433" s="34"/>
      <c r="B433" s="1" t="s">
        <v>27</v>
      </c>
      <c r="C433" s="158">
        <v>333917.30999999994</v>
      </c>
      <c r="D433" s="311">
        <v>29826.58000000001</v>
      </c>
      <c r="E433" s="312">
        <f t="shared" si="41"/>
        <v>0.08932325191527211</v>
      </c>
      <c r="F433" s="230"/>
      <c r="G433" s="231"/>
      <c r="H433" s="189"/>
    </row>
    <row r="434" spans="1:8" ht="14.25">
      <c r="A434" s="40"/>
      <c r="B434" s="2"/>
      <c r="C434" s="65"/>
      <c r="D434" s="26"/>
      <c r="E434" s="66"/>
      <c r="F434" s="232"/>
      <c r="G434" s="233"/>
      <c r="H434" s="232"/>
    </row>
    <row r="435" spans="1:8" ht="14.25">
      <c r="A435" s="40"/>
      <c r="B435" s="2"/>
      <c r="C435" s="65"/>
      <c r="D435" s="26"/>
      <c r="E435" s="66"/>
      <c r="F435" s="26"/>
      <c r="G435" s="65"/>
      <c r="H435" s="26"/>
    </row>
    <row r="436" spans="1:7" ht="14.25">
      <c r="A436" s="9" t="s">
        <v>190</v>
      </c>
      <c r="B436" s="48"/>
      <c r="C436" s="58"/>
      <c r="D436" s="48"/>
      <c r="E436" s="48"/>
      <c r="F436" s="48"/>
      <c r="G436" s="48"/>
    </row>
    <row r="437" spans="1:5" ht="14.25">
      <c r="A437" s="48"/>
      <c r="B437" s="48"/>
      <c r="C437" s="48"/>
      <c r="D437" s="48"/>
      <c r="E437" s="59" t="s">
        <v>97</v>
      </c>
    </row>
    <row r="438" spans="1:7" ht="52.5" customHeight="1">
      <c r="A438" s="60" t="s">
        <v>37</v>
      </c>
      <c r="B438" s="60" t="s">
        <v>38</v>
      </c>
      <c r="C438" s="61" t="s">
        <v>132</v>
      </c>
      <c r="D438" s="192" t="s">
        <v>201</v>
      </c>
      <c r="E438" s="61" t="s">
        <v>130</v>
      </c>
      <c r="F438" s="63"/>
      <c r="G438" s="64"/>
    </row>
    <row r="439" spans="1:7" ht="12.75" customHeight="1">
      <c r="A439" s="60">
        <v>1</v>
      </c>
      <c r="B439" s="60">
        <v>2</v>
      </c>
      <c r="C439" s="61">
        <v>3</v>
      </c>
      <c r="D439" s="62">
        <v>4</v>
      </c>
      <c r="E439" s="61">
        <v>5</v>
      </c>
      <c r="F439" s="63"/>
      <c r="G439" s="64"/>
    </row>
    <row r="440" spans="1:7" ht="12.75" customHeight="1">
      <c r="A440" s="169">
        <v>1</v>
      </c>
      <c r="B440" s="257" t="s">
        <v>217</v>
      </c>
      <c r="C440" s="157">
        <v>11918.135291092522</v>
      </c>
      <c r="D440" s="305">
        <v>1610.1527163804867</v>
      </c>
      <c r="E440" s="306">
        <f aca="true" t="shared" si="42" ref="E440:E478">D440/C440</f>
        <v>0.13510106044725775</v>
      </c>
      <c r="F440" s="140"/>
      <c r="G440" s="31"/>
    </row>
    <row r="441" spans="1:7" ht="12.75" customHeight="1">
      <c r="A441" s="169">
        <v>2</v>
      </c>
      <c r="B441" s="257" t="s">
        <v>218</v>
      </c>
      <c r="C441" s="157">
        <v>8675.938583209914</v>
      </c>
      <c r="D441" s="305">
        <v>1177.7138089749437</v>
      </c>
      <c r="E441" s="306">
        <f t="shared" si="42"/>
        <v>0.13574483010450433</v>
      </c>
      <c r="F441" s="140"/>
      <c r="G441" s="31"/>
    </row>
    <row r="442" spans="1:7" ht="12.75" customHeight="1">
      <c r="A442" s="169">
        <v>3</v>
      </c>
      <c r="B442" s="257" t="s">
        <v>219</v>
      </c>
      <c r="C442" s="157">
        <v>6708.513679487115</v>
      </c>
      <c r="D442" s="305">
        <v>902.407822885189</v>
      </c>
      <c r="E442" s="306">
        <f t="shared" si="42"/>
        <v>0.13451680446661632</v>
      </c>
      <c r="F442" s="140"/>
      <c r="G442" s="31"/>
    </row>
    <row r="443" spans="1:7" ht="12.75" customHeight="1">
      <c r="A443" s="169">
        <v>4</v>
      </c>
      <c r="B443" s="257" t="s">
        <v>220</v>
      </c>
      <c r="C443" s="157">
        <v>5279.916965130087</v>
      </c>
      <c r="D443" s="305">
        <v>708.4197654660529</v>
      </c>
      <c r="E443" s="306">
        <f t="shared" si="42"/>
        <v>0.13417252016360048</v>
      </c>
      <c r="F443" s="140"/>
      <c r="G443" s="31"/>
    </row>
    <row r="444" spans="1:7" ht="12.75" customHeight="1">
      <c r="A444" s="169">
        <v>5</v>
      </c>
      <c r="B444" s="257" t="s">
        <v>221</v>
      </c>
      <c r="C444" s="157">
        <v>8497.52791410638</v>
      </c>
      <c r="D444" s="305">
        <v>1142.1745442273495</v>
      </c>
      <c r="E444" s="306">
        <f t="shared" si="42"/>
        <v>0.13441256748698346</v>
      </c>
      <c r="F444" s="140"/>
      <c r="G444" s="31"/>
    </row>
    <row r="445" spans="1:7" ht="12.75" customHeight="1">
      <c r="A445" s="169">
        <v>6</v>
      </c>
      <c r="B445" s="257" t="s">
        <v>222</v>
      </c>
      <c r="C445" s="157">
        <v>5851.626976177842</v>
      </c>
      <c r="D445" s="305">
        <v>785.7386918712909</v>
      </c>
      <c r="E445" s="306">
        <f t="shared" si="42"/>
        <v>0.13427696178687704</v>
      </c>
      <c r="F445" s="140"/>
      <c r="G445" s="31"/>
    </row>
    <row r="446" spans="1:7" ht="12.75" customHeight="1">
      <c r="A446" s="169">
        <v>7</v>
      </c>
      <c r="B446" s="257" t="s">
        <v>223</v>
      </c>
      <c r="C446" s="157">
        <v>11359.82129891152</v>
      </c>
      <c r="D446" s="305">
        <v>1548.0468560020122</v>
      </c>
      <c r="E446" s="306">
        <f t="shared" si="42"/>
        <v>0.1362738739693329</v>
      </c>
      <c r="F446" s="140"/>
      <c r="G446" s="31"/>
    </row>
    <row r="447" spans="1:7" ht="12.75" customHeight="1">
      <c r="A447" s="169">
        <v>8</v>
      </c>
      <c r="B447" s="257" t="s">
        <v>224</v>
      </c>
      <c r="C447" s="157">
        <v>2916.4639541958286</v>
      </c>
      <c r="D447" s="305">
        <v>393.93310152945764</v>
      </c>
      <c r="E447" s="306">
        <f t="shared" si="42"/>
        <v>0.13507216537434588</v>
      </c>
      <c r="F447" s="140"/>
      <c r="G447" s="31"/>
    </row>
    <row r="448" spans="1:7" ht="12.75" customHeight="1">
      <c r="A448" s="169">
        <v>9</v>
      </c>
      <c r="B448" s="257" t="s">
        <v>225</v>
      </c>
      <c r="C448" s="157">
        <v>2088.455862687899</v>
      </c>
      <c r="D448" s="305">
        <v>282.012170651508</v>
      </c>
      <c r="E448" s="306">
        <f t="shared" si="42"/>
        <v>0.13503381885626767</v>
      </c>
      <c r="F448" s="140"/>
      <c r="G448" s="31"/>
    </row>
    <row r="449" spans="1:7" ht="12.75" customHeight="1">
      <c r="A449" s="169">
        <v>10</v>
      </c>
      <c r="B449" s="257" t="s">
        <v>226</v>
      </c>
      <c r="C449" s="157">
        <v>6966.49210573408</v>
      </c>
      <c r="D449" s="305">
        <v>947.7148394530723</v>
      </c>
      <c r="E449" s="306">
        <f t="shared" si="42"/>
        <v>0.13603903156267322</v>
      </c>
      <c r="F449" s="140"/>
      <c r="G449" s="31"/>
    </row>
    <row r="450" spans="1:7" ht="12.75" customHeight="1">
      <c r="A450" s="169">
        <v>11</v>
      </c>
      <c r="B450" s="257" t="s">
        <v>210</v>
      </c>
      <c r="C450" s="157">
        <v>8763.105163851047</v>
      </c>
      <c r="D450" s="305">
        <v>1174.8672035747445</v>
      </c>
      <c r="E450" s="306">
        <f t="shared" si="42"/>
        <v>0.13406973688062368</v>
      </c>
      <c r="F450" s="140"/>
      <c r="G450" s="31"/>
    </row>
    <row r="451" spans="1:7" ht="12.75" customHeight="1">
      <c r="A451" s="169">
        <v>12</v>
      </c>
      <c r="B451" s="257" t="s">
        <v>227</v>
      </c>
      <c r="C451" s="157">
        <v>15303.885211708335</v>
      </c>
      <c r="D451" s="305">
        <v>2049.490451671426</v>
      </c>
      <c r="E451" s="306">
        <f t="shared" si="42"/>
        <v>0.13391961735987473</v>
      </c>
      <c r="F451" s="140"/>
      <c r="G451" s="31"/>
    </row>
    <row r="452" spans="1:7" ht="12.75" customHeight="1">
      <c r="A452" s="169">
        <v>13</v>
      </c>
      <c r="B452" s="257" t="s">
        <v>228</v>
      </c>
      <c r="C452" s="157">
        <v>8939.563881915063</v>
      </c>
      <c r="D452" s="305">
        <v>1194.732477435316</v>
      </c>
      <c r="E452" s="306">
        <f t="shared" si="42"/>
        <v>0.13364549917835325</v>
      </c>
      <c r="F452" s="140"/>
      <c r="G452" s="31"/>
    </row>
    <row r="453" spans="1:7" ht="12.75" customHeight="1">
      <c r="A453" s="169">
        <v>14</v>
      </c>
      <c r="B453" s="257" t="s">
        <v>229</v>
      </c>
      <c r="C453" s="157">
        <v>8164.95368033898</v>
      </c>
      <c r="D453" s="305">
        <v>1103.649587235388</v>
      </c>
      <c r="E453" s="306">
        <f t="shared" si="42"/>
        <v>0.13516911796976275</v>
      </c>
      <c r="F453" s="140"/>
      <c r="G453" s="31"/>
    </row>
    <row r="454" spans="1:7" ht="12.75" customHeight="1">
      <c r="A454" s="169">
        <v>15</v>
      </c>
      <c r="B454" s="257" t="s">
        <v>230</v>
      </c>
      <c r="C454" s="157">
        <v>15221.235058430491</v>
      </c>
      <c r="D454" s="305">
        <v>2051.765829288076</v>
      </c>
      <c r="E454" s="306">
        <f t="shared" si="42"/>
        <v>0.13479627779295592</v>
      </c>
      <c r="F454" s="140"/>
      <c r="G454" s="31"/>
    </row>
    <row r="455" spans="1:7" ht="12.75" customHeight="1">
      <c r="A455" s="169">
        <v>16</v>
      </c>
      <c r="B455" s="257" t="s">
        <v>231</v>
      </c>
      <c r="C455" s="157">
        <v>12780.99785266239</v>
      </c>
      <c r="D455" s="305">
        <v>1728.2711979759497</v>
      </c>
      <c r="E455" s="306">
        <f t="shared" si="42"/>
        <v>0.13522193007926497</v>
      </c>
      <c r="F455" s="140"/>
      <c r="G455" s="31"/>
    </row>
    <row r="456" spans="1:7" ht="12.75" customHeight="1">
      <c r="A456" s="169">
        <v>17</v>
      </c>
      <c r="B456" s="257" t="s">
        <v>232</v>
      </c>
      <c r="C456" s="157">
        <v>2668.602027050919</v>
      </c>
      <c r="D456" s="305">
        <v>361.36697686107095</v>
      </c>
      <c r="E456" s="306">
        <f t="shared" si="42"/>
        <v>0.13541433799344701</v>
      </c>
      <c r="F456" s="140"/>
      <c r="G456" s="31"/>
    </row>
    <row r="457" spans="1:7" ht="12.75" customHeight="1">
      <c r="A457" s="169">
        <v>18</v>
      </c>
      <c r="B457" s="257" t="s">
        <v>233</v>
      </c>
      <c r="C457" s="157">
        <v>9357.1580463561</v>
      </c>
      <c r="D457" s="305">
        <v>1263.6877167398143</v>
      </c>
      <c r="E457" s="306">
        <f t="shared" si="42"/>
        <v>0.13505037645825854</v>
      </c>
      <c r="F457" s="140"/>
      <c r="G457" s="31"/>
    </row>
    <row r="458" spans="1:7" ht="12.75" customHeight="1">
      <c r="A458" s="169">
        <v>19</v>
      </c>
      <c r="B458" s="257" t="s">
        <v>234</v>
      </c>
      <c r="C458" s="157">
        <v>19312.982712704557</v>
      </c>
      <c r="D458" s="305">
        <v>2623.3421543108234</v>
      </c>
      <c r="E458" s="306">
        <f t="shared" si="42"/>
        <v>0.13583309182921413</v>
      </c>
      <c r="F458" s="140"/>
      <c r="G458" s="31"/>
    </row>
    <row r="459" spans="1:7" ht="12.75" customHeight="1">
      <c r="A459" s="169">
        <v>20</v>
      </c>
      <c r="B459" s="257" t="s">
        <v>235</v>
      </c>
      <c r="C459" s="157">
        <v>14082.10386917706</v>
      </c>
      <c r="D459" s="305">
        <v>1928.6890224949466</v>
      </c>
      <c r="E459" s="306">
        <f t="shared" si="42"/>
        <v>0.13696028948603806</v>
      </c>
      <c r="F459" s="140"/>
      <c r="G459" s="31"/>
    </row>
    <row r="460" spans="1:7" ht="12.75" customHeight="1">
      <c r="A460" s="169">
        <v>21</v>
      </c>
      <c r="B460" s="257" t="s">
        <v>236</v>
      </c>
      <c r="C460" s="157">
        <v>13566.47508864165</v>
      </c>
      <c r="D460" s="305">
        <v>1841.9589199910715</v>
      </c>
      <c r="E460" s="306">
        <f t="shared" si="42"/>
        <v>0.13577284504308912</v>
      </c>
      <c r="F460" s="140"/>
      <c r="G460" s="31"/>
    </row>
    <row r="461" spans="1:7" ht="12.75" customHeight="1">
      <c r="A461" s="169">
        <v>22</v>
      </c>
      <c r="B461" s="257" t="s">
        <v>237</v>
      </c>
      <c r="C461" s="157">
        <v>17045.42258917271</v>
      </c>
      <c r="D461" s="305">
        <v>2311.6759334780318</v>
      </c>
      <c r="E461" s="306">
        <f t="shared" si="42"/>
        <v>0.13561857568414956</v>
      </c>
      <c r="F461" s="140"/>
      <c r="G461" s="31"/>
    </row>
    <row r="462" spans="1:7" ht="12.75" customHeight="1">
      <c r="A462" s="169">
        <v>23</v>
      </c>
      <c r="B462" s="257" t="s">
        <v>238</v>
      </c>
      <c r="C462" s="157">
        <v>13157.451873370717</v>
      </c>
      <c r="D462" s="305">
        <v>1776.4585087115765</v>
      </c>
      <c r="E462" s="306">
        <f t="shared" si="42"/>
        <v>0.1350153909593194</v>
      </c>
      <c r="F462" s="140"/>
      <c r="G462" s="31"/>
    </row>
    <row r="463" spans="1:7" ht="12.75" customHeight="1">
      <c r="A463" s="169">
        <v>24</v>
      </c>
      <c r="B463" s="257" t="s">
        <v>239</v>
      </c>
      <c r="C463" s="157">
        <v>10988.223612661328</v>
      </c>
      <c r="D463" s="305">
        <v>1514.9566692405574</v>
      </c>
      <c r="E463" s="306">
        <f t="shared" si="42"/>
        <v>0.13787093552545912</v>
      </c>
      <c r="F463" s="140"/>
      <c r="G463" s="31" t="s">
        <v>12</v>
      </c>
    </row>
    <row r="464" spans="1:7" ht="12.75" customHeight="1">
      <c r="A464" s="169">
        <v>25</v>
      </c>
      <c r="B464" s="257" t="s">
        <v>240</v>
      </c>
      <c r="C464" s="157">
        <v>6712.745437752983</v>
      </c>
      <c r="D464" s="305">
        <v>916.8334319189025</v>
      </c>
      <c r="E464" s="306">
        <f t="shared" si="42"/>
        <v>0.1365809921470525</v>
      </c>
      <c r="F464" s="140"/>
      <c r="G464" s="31"/>
    </row>
    <row r="465" spans="1:7" ht="12.75" customHeight="1">
      <c r="A465" s="169">
        <v>26</v>
      </c>
      <c r="B465" s="257" t="s">
        <v>241</v>
      </c>
      <c r="C465" s="157">
        <v>8507.903684438976</v>
      </c>
      <c r="D465" s="305">
        <v>1185.252733612753</v>
      </c>
      <c r="E465" s="306">
        <f t="shared" si="42"/>
        <v>0.13931195951131767</v>
      </c>
      <c r="F465" s="140"/>
      <c r="G465" s="31"/>
    </row>
    <row r="466" spans="1:7" ht="12.75" customHeight="1">
      <c r="A466" s="169">
        <v>27</v>
      </c>
      <c r="B466" s="257" t="s">
        <v>242</v>
      </c>
      <c r="C466" s="157">
        <v>10464.698178855773</v>
      </c>
      <c r="D466" s="305">
        <v>1434.77544755991</v>
      </c>
      <c r="E466" s="306">
        <f t="shared" si="42"/>
        <v>0.13710624262999915</v>
      </c>
      <c r="F466" s="140"/>
      <c r="G466" s="31"/>
    </row>
    <row r="467" spans="1:7" ht="12.75" customHeight="1">
      <c r="A467" s="169">
        <v>28</v>
      </c>
      <c r="B467" s="257" t="s">
        <v>243</v>
      </c>
      <c r="C467" s="157">
        <v>9306.38647277305</v>
      </c>
      <c r="D467" s="305">
        <v>1260.3712985459338</v>
      </c>
      <c r="E467" s="306">
        <f t="shared" si="42"/>
        <v>0.1354307928467511</v>
      </c>
      <c r="F467" s="140"/>
      <c r="G467" s="31"/>
    </row>
    <row r="468" spans="1:7" ht="12.75" customHeight="1">
      <c r="A468" s="169">
        <v>29</v>
      </c>
      <c r="B468" s="257" t="s">
        <v>244</v>
      </c>
      <c r="C468" s="157">
        <v>6797.7965479941695</v>
      </c>
      <c r="D468" s="305">
        <v>921.4311021266744</v>
      </c>
      <c r="E468" s="306">
        <f t="shared" si="42"/>
        <v>0.13554849657843346</v>
      </c>
      <c r="F468" s="140"/>
      <c r="G468" s="31" t="s">
        <v>12</v>
      </c>
    </row>
    <row r="469" spans="1:7" ht="12.75" customHeight="1">
      <c r="A469" s="169">
        <v>30</v>
      </c>
      <c r="B469" s="257" t="s">
        <v>245</v>
      </c>
      <c r="C469" s="157">
        <v>4137.999866806151</v>
      </c>
      <c r="D469" s="305">
        <v>557.2438442158464</v>
      </c>
      <c r="E469" s="306">
        <f t="shared" si="42"/>
        <v>0.13466502226979193</v>
      </c>
      <c r="F469" s="140"/>
      <c r="G469" s="31"/>
    </row>
    <row r="470" spans="1:7" ht="12.75" customHeight="1">
      <c r="A470" s="169">
        <v>31</v>
      </c>
      <c r="B470" s="257" t="s">
        <v>246</v>
      </c>
      <c r="C470" s="157">
        <v>2031.8095510237486</v>
      </c>
      <c r="D470" s="305">
        <v>275.189729140543</v>
      </c>
      <c r="E470" s="306">
        <f t="shared" si="42"/>
        <v>0.13544071047499792</v>
      </c>
      <c r="F470" s="140"/>
      <c r="G470" s="31"/>
    </row>
    <row r="471" spans="1:7" ht="12.75" customHeight="1">
      <c r="A471" s="169">
        <v>32</v>
      </c>
      <c r="B471" s="257" t="s">
        <v>247</v>
      </c>
      <c r="C471" s="157">
        <v>3077.72044362647</v>
      </c>
      <c r="D471" s="305">
        <v>416.8704435327927</v>
      </c>
      <c r="E471" s="306">
        <f t="shared" si="42"/>
        <v>0.13544779364093099</v>
      </c>
      <c r="F471" s="140"/>
      <c r="G471" s="31"/>
    </row>
    <row r="472" spans="1:7" ht="12.75" customHeight="1">
      <c r="A472" s="169">
        <v>33</v>
      </c>
      <c r="B472" s="257" t="s">
        <v>248</v>
      </c>
      <c r="C472" s="157">
        <v>6671.012177753959</v>
      </c>
      <c r="D472" s="305">
        <v>907.1116173411579</v>
      </c>
      <c r="E472" s="306">
        <f t="shared" si="42"/>
        <v>0.13597810844449248</v>
      </c>
      <c r="F472" s="140"/>
      <c r="G472" s="31"/>
    </row>
    <row r="473" spans="1:7" ht="12.75" customHeight="1">
      <c r="A473" s="169">
        <v>34</v>
      </c>
      <c r="B473" s="257" t="s">
        <v>249</v>
      </c>
      <c r="C473" s="157">
        <v>5499.3870555644935</v>
      </c>
      <c r="D473" s="305">
        <v>749.6705375454178</v>
      </c>
      <c r="E473" s="306">
        <f t="shared" si="42"/>
        <v>0.13631892608593024</v>
      </c>
      <c r="F473" s="140"/>
      <c r="G473" s="31"/>
    </row>
    <row r="474" spans="1:7" ht="12.75" customHeight="1">
      <c r="A474" s="169">
        <v>35</v>
      </c>
      <c r="B474" s="257" t="s">
        <v>250</v>
      </c>
      <c r="C474" s="157">
        <v>10299.39292815605</v>
      </c>
      <c r="D474" s="305">
        <v>1392.519975903424</v>
      </c>
      <c r="E474" s="306">
        <f t="shared" si="42"/>
        <v>0.13520408296071615</v>
      </c>
      <c r="F474" s="140"/>
      <c r="G474" s="31"/>
    </row>
    <row r="475" spans="1:7" ht="12.75" customHeight="1">
      <c r="A475" s="169">
        <v>36</v>
      </c>
      <c r="B475" s="257" t="s">
        <v>251</v>
      </c>
      <c r="C475" s="157">
        <v>5898.443166108995</v>
      </c>
      <c r="D475" s="305">
        <v>812.5514431421066</v>
      </c>
      <c r="E475" s="306">
        <f t="shared" si="42"/>
        <v>0.13775693352626123</v>
      </c>
      <c r="F475" s="140"/>
      <c r="G475" s="31"/>
    </row>
    <row r="476" spans="1:7" ht="12.75" customHeight="1">
      <c r="A476" s="169">
        <v>37</v>
      </c>
      <c r="B476" s="257" t="s">
        <v>252</v>
      </c>
      <c r="C476" s="157">
        <v>7275.793704836095</v>
      </c>
      <c r="D476" s="305">
        <v>998.1569149970683</v>
      </c>
      <c r="E476" s="306">
        <f t="shared" si="42"/>
        <v>0.13718873232120513</v>
      </c>
      <c r="F476" s="140"/>
      <c r="G476" s="31"/>
    </row>
    <row r="477" spans="1:7" ht="12.75" customHeight="1">
      <c r="A477" s="169">
        <v>38</v>
      </c>
      <c r="B477" s="257" t="s">
        <v>253</v>
      </c>
      <c r="C477" s="157">
        <v>7621.1674855345</v>
      </c>
      <c r="D477" s="305">
        <v>1042.734163967295</v>
      </c>
      <c r="E477" s="306">
        <f t="shared" si="42"/>
        <v>0.13682079103319486</v>
      </c>
      <c r="F477" s="140"/>
      <c r="G477" s="31"/>
    </row>
    <row r="478" spans="1:7" ht="12.75" customHeight="1">
      <c r="A478" s="34"/>
      <c r="B478" s="1" t="s">
        <v>27</v>
      </c>
      <c r="C478" s="158">
        <v>333917.30999999994</v>
      </c>
      <c r="D478" s="307">
        <v>45293.93964999999</v>
      </c>
      <c r="E478" s="308">
        <f t="shared" si="42"/>
        <v>0.13564417984200938</v>
      </c>
      <c r="F478" s="42"/>
      <c r="G478" s="31"/>
    </row>
    <row r="479" ht="13.5" customHeight="1">
      <c r="A479" s="9" t="s">
        <v>40</v>
      </c>
    </row>
    <row r="480" spans="1:5" ht="13.5" customHeight="1">
      <c r="A480" s="9"/>
      <c r="E480" s="67" t="s">
        <v>41</v>
      </c>
    </row>
    <row r="481" spans="1:6" ht="29.25" customHeight="1">
      <c r="A481" s="49" t="s">
        <v>39</v>
      </c>
      <c r="B481" s="49" t="s">
        <v>184</v>
      </c>
      <c r="C481" s="49" t="s">
        <v>129</v>
      </c>
      <c r="D481" s="68" t="s">
        <v>42</v>
      </c>
      <c r="E481" s="49" t="s">
        <v>43</v>
      </c>
      <c r="F481" s="235"/>
    </row>
    <row r="482" spans="1:6" ht="15.75" customHeight="1">
      <c r="A482" s="69">
        <f>C527</f>
        <v>333917.30999999994</v>
      </c>
      <c r="B482" s="70">
        <f>D433</f>
        <v>29826.58000000001</v>
      </c>
      <c r="C482" s="69">
        <f>E527</f>
        <v>294085.586</v>
      </c>
      <c r="D482" s="69">
        <f>B482+C482</f>
        <v>323912.166</v>
      </c>
      <c r="E482" s="71">
        <f>D482/A482</f>
        <v>0.970037060971772</v>
      </c>
      <c r="F482" s="56"/>
    </row>
    <row r="483" spans="1:8" ht="13.5" customHeight="1">
      <c r="A483" s="72" t="s">
        <v>156</v>
      </c>
      <c r="B483" s="73"/>
      <c r="C483" s="74"/>
      <c r="D483" s="74"/>
      <c r="E483" s="75"/>
      <c r="F483" s="76"/>
      <c r="G483" s="77"/>
      <c r="H483" s="10" t="s">
        <v>12</v>
      </c>
    </row>
    <row r="484" ht="13.5" customHeight="1"/>
    <row r="485" spans="1:8" ht="13.5" customHeight="1">
      <c r="A485" s="9" t="s">
        <v>204</v>
      </c>
      <c r="H485" s="10" t="s">
        <v>12</v>
      </c>
    </row>
    <row r="486" ht="13.5" customHeight="1">
      <c r="G486" s="67" t="s">
        <v>41</v>
      </c>
    </row>
    <row r="487" spans="1:7" ht="30" customHeight="1">
      <c r="A487" s="78" t="s">
        <v>20</v>
      </c>
      <c r="B487" s="78" t="s">
        <v>31</v>
      </c>
      <c r="C487" s="78" t="s">
        <v>39</v>
      </c>
      <c r="D487" s="79" t="s">
        <v>185</v>
      </c>
      <c r="E487" s="79" t="s">
        <v>44</v>
      </c>
      <c r="F487" s="78" t="s">
        <v>42</v>
      </c>
      <c r="G487" s="78" t="s">
        <v>43</v>
      </c>
    </row>
    <row r="488" spans="1:7" ht="14.25" customHeight="1">
      <c r="A488" s="78">
        <v>1</v>
      </c>
      <c r="B488" s="78">
        <v>2</v>
      </c>
      <c r="C488" s="78">
        <v>3</v>
      </c>
      <c r="D488" s="79">
        <v>4</v>
      </c>
      <c r="E488" s="79">
        <v>5</v>
      </c>
      <c r="F488" s="78">
        <v>6</v>
      </c>
      <c r="G488" s="30">
        <v>7</v>
      </c>
    </row>
    <row r="489" spans="1:7" ht="12.75" customHeight="1">
      <c r="A489" s="169">
        <v>1</v>
      </c>
      <c r="B489" s="257" t="s">
        <v>217</v>
      </c>
      <c r="C489" s="157">
        <v>11918.135291092522</v>
      </c>
      <c r="D489" s="157">
        <v>1058.1873796073037</v>
      </c>
      <c r="E489" s="157">
        <v>10504.627586773182</v>
      </c>
      <c r="F489" s="157">
        <f>D489+E489</f>
        <v>11562.814966380485</v>
      </c>
      <c r="G489" s="35">
        <f>F489/C489</f>
        <v>0.9701865840558465</v>
      </c>
    </row>
    <row r="490" spans="1:7" ht="12.75" customHeight="1">
      <c r="A490" s="169">
        <v>2</v>
      </c>
      <c r="B490" s="257" t="s">
        <v>218</v>
      </c>
      <c r="C490" s="157">
        <v>8675.938583209914</v>
      </c>
      <c r="D490" s="157">
        <v>775.8236359558393</v>
      </c>
      <c r="E490" s="157">
        <v>7639.917923019104</v>
      </c>
      <c r="F490" s="157">
        <f aca="true" t="shared" si="43" ref="F490:F516">D490+E490</f>
        <v>8415.741558974943</v>
      </c>
      <c r="G490" s="35">
        <f aca="true" t="shared" si="44" ref="G490:G516">F490/C490</f>
        <v>0.9700093515255495</v>
      </c>
    </row>
    <row r="491" spans="1:7" ht="12.75" customHeight="1">
      <c r="A491" s="169">
        <v>3</v>
      </c>
      <c r="B491" s="257" t="s">
        <v>219</v>
      </c>
      <c r="C491" s="157">
        <v>6708.513679487115</v>
      </c>
      <c r="D491" s="157">
        <v>591.7727805716562</v>
      </c>
      <c r="E491" s="157">
        <v>5917.816242313533</v>
      </c>
      <c r="F491" s="157">
        <f t="shared" si="43"/>
        <v>6509.589022885189</v>
      </c>
      <c r="G491" s="35">
        <f t="shared" si="44"/>
        <v>0.9703474322173351</v>
      </c>
    </row>
    <row r="492" spans="1:7" ht="12.75" customHeight="1">
      <c r="A492" s="169">
        <v>4</v>
      </c>
      <c r="B492" s="257" t="s">
        <v>220</v>
      </c>
      <c r="C492" s="157">
        <v>5279.916965130087</v>
      </c>
      <c r="D492" s="157">
        <v>463.96164990765806</v>
      </c>
      <c r="E492" s="157">
        <v>4659.892665558395</v>
      </c>
      <c r="F492" s="157">
        <f t="shared" si="43"/>
        <v>5123.854315466053</v>
      </c>
      <c r="G492" s="35">
        <f t="shared" si="44"/>
        <v>0.9704422151532474</v>
      </c>
    </row>
    <row r="493" spans="1:7" ht="12.75" customHeight="1">
      <c r="A493" s="169">
        <v>5</v>
      </c>
      <c r="B493" s="257" t="s">
        <v>221</v>
      </c>
      <c r="C493" s="157">
        <v>8497.52791410638</v>
      </c>
      <c r="D493" s="157">
        <v>748.7127419966071</v>
      </c>
      <c r="E493" s="157">
        <v>7497.085502230742</v>
      </c>
      <c r="F493" s="157">
        <f t="shared" si="43"/>
        <v>8245.79824422735</v>
      </c>
      <c r="G493" s="35">
        <f t="shared" si="44"/>
        <v>0.9703761291020716</v>
      </c>
    </row>
    <row r="494" spans="1:7" ht="12.75" customHeight="1">
      <c r="A494" s="169">
        <v>6</v>
      </c>
      <c r="B494" s="257" t="s">
        <v>222</v>
      </c>
      <c r="C494" s="157">
        <v>5851.626976177842</v>
      </c>
      <c r="D494" s="157">
        <v>514.8017722521333</v>
      </c>
      <c r="E494" s="157">
        <v>5163.695819619157</v>
      </c>
      <c r="F494" s="157">
        <f t="shared" si="43"/>
        <v>5678.497591871291</v>
      </c>
      <c r="G494" s="35">
        <f t="shared" si="44"/>
        <v>0.9704134619292435</v>
      </c>
    </row>
    <row r="495" spans="1:7" ht="12.75" customHeight="1">
      <c r="A495" s="169">
        <v>7</v>
      </c>
      <c r="B495" s="257" t="s">
        <v>223</v>
      </c>
      <c r="C495" s="157">
        <v>11359.82129891152</v>
      </c>
      <c r="D495" s="157">
        <v>1021.7457912293155</v>
      </c>
      <c r="E495" s="157">
        <v>9995.732564772698</v>
      </c>
      <c r="F495" s="157">
        <f t="shared" si="43"/>
        <v>11017.478356002013</v>
      </c>
      <c r="G495" s="35">
        <f t="shared" si="44"/>
        <v>0.9698637034948508</v>
      </c>
    </row>
    <row r="496" spans="1:7" ht="12.75" customHeight="1">
      <c r="A496" s="169">
        <v>8</v>
      </c>
      <c r="B496" s="257" t="s">
        <v>224</v>
      </c>
      <c r="C496" s="157">
        <v>2916.4639541958286</v>
      </c>
      <c r="D496" s="157">
        <v>258.8639465766578</v>
      </c>
      <c r="E496" s="157">
        <v>2570.6734549528</v>
      </c>
      <c r="F496" s="157">
        <f t="shared" si="43"/>
        <v>2829.537401529458</v>
      </c>
      <c r="G496" s="35">
        <f t="shared" si="44"/>
        <v>0.9701945389925659</v>
      </c>
    </row>
    <row r="497" spans="1:7" ht="12.75" customHeight="1">
      <c r="A497" s="169">
        <v>9</v>
      </c>
      <c r="B497" s="257" t="s">
        <v>225</v>
      </c>
      <c r="C497" s="157">
        <v>2088.455862687899</v>
      </c>
      <c r="D497" s="157">
        <v>185.29141901536832</v>
      </c>
      <c r="E497" s="157">
        <v>1840.9391016361396</v>
      </c>
      <c r="F497" s="157">
        <f t="shared" si="43"/>
        <v>2026.230520651508</v>
      </c>
      <c r="G497" s="35">
        <f t="shared" si="44"/>
        <v>0.9702050959524204</v>
      </c>
    </row>
    <row r="498" spans="1:7" ht="12.75" customHeight="1">
      <c r="A498" s="169">
        <v>10</v>
      </c>
      <c r="B498" s="257" t="s">
        <v>226</v>
      </c>
      <c r="C498" s="157">
        <v>6966.49210573408</v>
      </c>
      <c r="D498" s="157">
        <v>624.9806214381576</v>
      </c>
      <c r="E498" s="157">
        <v>6132.017618014915</v>
      </c>
      <c r="F498" s="157">
        <f t="shared" si="43"/>
        <v>6756.9982394530725</v>
      </c>
      <c r="G498" s="35">
        <f t="shared" si="44"/>
        <v>0.9699283566102695</v>
      </c>
    </row>
    <row r="499" spans="1:7" ht="12.75" customHeight="1">
      <c r="A499" s="169">
        <v>11</v>
      </c>
      <c r="B499" s="257" t="s">
        <v>210</v>
      </c>
      <c r="C499" s="157">
        <v>8763.105163851047</v>
      </c>
      <c r="D499" s="157">
        <v>769.1518651585643</v>
      </c>
      <c r="E499" s="157">
        <v>7735.18328841618</v>
      </c>
      <c r="F499" s="157">
        <f aca="true" t="shared" si="45" ref="F499:F509">D499+E499</f>
        <v>8504.335153574744</v>
      </c>
      <c r="G499" s="35">
        <f aca="true" t="shared" si="46" ref="G499:G509">F499/C499</f>
        <v>0.9704705118290988</v>
      </c>
    </row>
    <row r="500" spans="1:7" ht="12.75" customHeight="1">
      <c r="A500" s="169">
        <v>12</v>
      </c>
      <c r="B500" s="257" t="s">
        <v>227</v>
      </c>
      <c r="C500" s="157">
        <v>15303.885211708335</v>
      </c>
      <c r="D500" s="157">
        <v>1340.9825346729701</v>
      </c>
      <c r="E500" s="157">
        <v>13511.619266998456</v>
      </c>
      <c r="F500" s="157">
        <f t="shared" si="45"/>
        <v>14852.601801671426</v>
      </c>
      <c r="G500" s="35">
        <f t="shared" si="46"/>
        <v>0.9705118403729498</v>
      </c>
    </row>
    <row r="501" spans="1:7" ht="12.75" customHeight="1">
      <c r="A501" s="169">
        <v>13</v>
      </c>
      <c r="B501" s="257" t="s">
        <v>228</v>
      </c>
      <c r="C501" s="157">
        <v>8939.563881915063</v>
      </c>
      <c r="D501" s="157">
        <v>780.9023586148485</v>
      </c>
      <c r="E501" s="157">
        <v>7895.724868820467</v>
      </c>
      <c r="F501" s="157">
        <f t="shared" si="45"/>
        <v>8676.627227435316</v>
      </c>
      <c r="G501" s="35">
        <f t="shared" si="46"/>
        <v>0.9705873062765765</v>
      </c>
    </row>
    <row r="502" spans="1:7" ht="12.75" customHeight="1">
      <c r="A502" s="169">
        <v>14</v>
      </c>
      <c r="B502" s="257" t="s">
        <v>229</v>
      </c>
      <c r="C502" s="157">
        <v>8164.95368033898</v>
      </c>
      <c r="D502" s="157">
        <v>725.4975344070866</v>
      </c>
      <c r="E502" s="157">
        <v>7195.878002828302</v>
      </c>
      <c r="F502" s="157">
        <f t="shared" si="45"/>
        <v>7921.375537235388</v>
      </c>
      <c r="G502" s="35">
        <f t="shared" si="46"/>
        <v>0.9701678475298491</v>
      </c>
    </row>
    <row r="503" spans="1:7" ht="12.75" customHeight="1">
      <c r="A503" s="169">
        <v>15</v>
      </c>
      <c r="B503" s="257" t="s">
        <v>230</v>
      </c>
      <c r="C503" s="157">
        <v>15221.235058430491</v>
      </c>
      <c r="D503" s="157">
        <v>1346.8910185398495</v>
      </c>
      <c r="E503" s="157">
        <v>13421.824210748227</v>
      </c>
      <c r="F503" s="157">
        <f t="shared" si="45"/>
        <v>14768.715229288076</v>
      </c>
      <c r="G503" s="35">
        <f t="shared" si="46"/>
        <v>0.9702704920195171</v>
      </c>
    </row>
    <row r="504" spans="1:7" ht="12.75" customHeight="1">
      <c r="A504" s="169">
        <v>16</v>
      </c>
      <c r="B504" s="257" t="s">
        <v>231</v>
      </c>
      <c r="C504" s="157">
        <v>12780.99785266239</v>
      </c>
      <c r="D504" s="157">
        <v>1136.3216799425581</v>
      </c>
      <c r="E504" s="157">
        <v>11263.205668033392</v>
      </c>
      <c r="F504" s="157">
        <f t="shared" si="45"/>
        <v>12399.527347975949</v>
      </c>
      <c r="G504" s="35">
        <f t="shared" si="46"/>
        <v>0.9701533081310253</v>
      </c>
    </row>
    <row r="505" spans="1:7" ht="12.75" customHeight="1">
      <c r="A505" s="169">
        <v>17</v>
      </c>
      <c r="B505" s="257" t="s">
        <v>232</v>
      </c>
      <c r="C505" s="157">
        <v>2668.602027050919</v>
      </c>
      <c r="D505" s="157">
        <v>237.76373804013616</v>
      </c>
      <c r="E505" s="157">
        <v>2351.0479888209347</v>
      </c>
      <c r="F505" s="157">
        <f t="shared" si="45"/>
        <v>2588.811726861071</v>
      </c>
      <c r="G505" s="35">
        <f t="shared" si="46"/>
        <v>0.9701003374122351</v>
      </c>
    </row>
    <row r="506" spans="1:7" ht="12.75" customHeight="1">
      <c r="A506" s="169">
        <v>18</v>
      </c>
      <c r="B506" s="257" t="s">
        <v>233</v>
      </c>
      <c r="C506" s="157">
        <v>9357.1580463561</v>
      </c>
      <c r="D506" s="157">
        <v>830.3359462329918</v>
      </c>
      <c r="E506" s="157">
        <v>8247.983820506823</v>
      </c>
      <c r="F506" s="157">
        <f t="shared" si="45"/>
        <v>9078.319766739814</v>
      </c>
      <c r="G506" s="35">
        <f t="shared" si="46"/>
        <v>0.9702005375740264</v>
      </c>
    </row>
    <row r="507" spans="1:7" ht="12.75" customHeight="1">
      <c r="A507" s="169">
        <v>19</v>
      </c>
      <c r="B507" s="257" t="s">
        <v>234</v>
      </c>
      <c r="C507" s="157">
        <v>19312.982712704557</v>
      </c>
      <c r="D507" s="157">
        <v>1728.6940328829517</v>
      </c>
      <c r="E507" s="157">
        <v>17004.610521427872</v>
      </c>
      <c r="F507" s="157">
        <f t="shared" si="45"/>
        <v>18733.304554310824</v>
      </c>
      <c r="G507" s="35">
        <f t="shared" si="46"/>
        <v>0.9699850526965776</v>
      </c>
    </row>
    <row r="508" spans="1:7" ht="12.75" customHeight="1">
      <c r="A508" s="169">
        <v>20</v>
      </c>
      <c r="B508" s="257" t="s">
        <v>235</v>
      </c>
      <c r="C508" s="157">
        <v>14082.10386917706</v>
      </c>
      <c r="D508" s="157">
        <v>1276.1244791246081</v>
      </c>
      <c r="E508" s="157">
        <v>12378.935793370338</v>
      </c>
      <c r="F508" s="157">
        <f t="shared" si="45"/>
        <v>13655.060272494946</v>
      </c>
      <c r="G508" s="35">
        <f t="shared" si="46"/>
        <v>0.9696747303776939</v>
      </c>
    </row>
    <row r="509" spans="1:7" ht="12.75" customHeight="1">
      <c r="A509" s="169">
        <v>21</v>
      </c>
      <c r="B509" s="257" t="s">
        <v>236</v>
      </c>
      <c r="C509" s="157">
        <v>13566.47508864165</v>
      </c>
      <c r="D509" s="157">
        <v>1213.5219243528788</v>
      </c>
      <c r="E509" s="157">
        <v>11945.981145638194</v>
      </c>
      <c r="F509" s="157">
        <f t="shared" si="45"/>
        <v>13159.503069991073</v>
      </c>
      <c r="G509" s="35">
        <f t="shared" si="46"/>
        <v>0.9700016388935614</v>
      </c>
    </row>
    <row r="510" spans="1:7" ht="12.75" customHeight="1">
      <c r="A510" s="169">
        <v>22</v>
      </c>
      <c r="B510" s="257" t="s">
        <v>237</v>
      </c>
      <c r="C510" s="157">
        <v>17045.42258917271</v>
      </c>
      <c r="D510" s="157">
        <v>1522.122463183173</v>
      </c>
      <c r="E510" s="157">
        <v>15012.68932029486</v>
      </c>
      <c r="F510" s="157">
        <f t="shared" si="43"/>
        <v>16534.81178347803</v>
      </c>
      <c r="G510" s="35">
        <f t="shared" si="44"/>
        <v>0.970044109905552</v>
      </c>
    </row>
    <row r="511" spans="1:7" ht="12.75" customHeight="1">
      <c r="A511" s="169">
        <v>23</v>
      </c>
      <c r="B511" s="257" t="s">
        <v>238</v>
      </c>
      <c r="C511" s="157">
        <v>13157.451873370717</v>
      </c>
      <c r="D511" s="157">
        <v>1167.1129517265128</v>
      </c>
      <c r="E511" s="157">
        <v>11598.380656985064</v>
      </c>
      <c r="F511" s="157">
        <f t="shared" si="43"/>
        <v>12765.493608711577</v>
      </c>
      <c r="G511" s="35">
        <f t="shared" si="44"/>
        <v>0.9702101692309875</v>
      </c>
    </row>
    <row r="512" spans="1:7" ht="12.75" customHeight="1">
      <c r="A512" s="169">
        <v>24</v>
      </c>
      <c r="B512" s="257" t="s">
        <v>239</v>
      </c>
      <c r="C512" s="157">
        <v>10988.223612661328</v>
      </c>
      <c r="D512" s="157">
        <v>1005.6175799812064</v>
      </c>
      <c r="E512" s="157">
        <v>9646.630389259351</v>
      </c>
      <c r="F512" s="157">
        <f t="shared" si="43"/>
        <v>10652.247969240558</v>
      </c>
      <c r="G512" s="35">
        <f t="shared" si="44"/>
        <v>0.9694240256419939</v>
      </c>
    </row>
    <row r="513" spans="1:7" ht="12.75" customHeight="1">
      <c r="A513" s="169">
        <v>25</v>
      </c>
      <c r="B513" s="257" t="s">
        <v>240</v>
      </c>
      <c r="C513" s="157">
        <v>6712.745437752983</v>
      </c>
      <c r="D513" s="157">
        <v>605.8017557590476</v>
      </c>
      <c r="E513" s="157">
        <v>5904.078826159855</v>
      </c>
      <c r="F513" s="157">
        <f t="shared" si="43"/>
        <v>6509.880581918903</v>
      </c>
      <c r="G513" s="35">
        <f t="shared" si="44"/>
        <v>0.9697791525516292</v>
      </c>
    </row>
    <row r="514" spans="1:7" ht="12.75" customHeight="1">
      <c r="A514" s="169">
        <v>26</v>
      </c>
      <c r="B514" s="257" t="s">
        <v>241</v>
      </c>
      <c r="C514" s="157">
        <v>8507.903684438976</v>
      </c>
      <c r="D514" s="157">
        <v>790.7067915467602</v>
      </c>
      <c r="E514" s="157">
        <v>7453.684192065993</v>
      </c>
      <c r="F514" s="157">
        <f t="shared" si="43"/>
        <v>8244.390983612753</v>
      </c>
      <c r="G514" s="35">
        <f t="shared" si="44"/>
        <v>0.9690273055972426</v>
      </c>
    </row>
    <row r="515" spans="1:7" ht="12.75" customHeight="1">
      <c r="A515" s="169">
        <v>27</v>
      </c>
      <c r="B515" s="257" t="s">
        <v>242</v>
      </c>
      <c r="C515" s="157">
        <v>10464.698178855773</v>
      </c>
      <c r="D515" s="157">
        <v>949.8193244301931</v>
      </c>
      <c r="E515" s="157">
        <v>9197.113573129718</v>
      </c>
      <c r="F515" s="157">
        <f t="shared" si="43"/>
        <v>10146.932897559911</v>
      </c>
      <c r="G515" s="35">
        <f t="shared" si="44"/>
        <v>0.9696345488551293</v>
      </c>
    </row>
    <row r="516" spans="1:7" ht="12.75" customHeight="1">
      <c r="A516" s="169">
        <v>28</v>
      </c>
      <c r="B516" s="257" t="s">
        <v>243</v>
      </c>
      <c r="C516" s="157">
        <v>9306.38647277305</v>
      </c>
      <c r="D516" s="157">
        <v>829.3196030371877</v>
      </c>
      <c r="E516" s="157">
        <v>8198.766895508747</v>
      </c>
      <c r="F516" s="157">
        <f t="shared" si="43"/>
        <v>9028.086498545934</v>
      </c>
      <c r="G516" s="35">
        <f t="shared" si="44"/>
        <v>0.9700958073209922</v>
      </c>
    </row>
    <row r="517" spans="1:7" ht="12.75" customHeight="1">
      <c r="A517" s="169">
        <v>29</v>
      </c>
      <c r="B517" s="257" t="s">
        <v>244</v>
      </c>
      <c r="C517" s="157">
        <v>6797.7965479941695</v>
      </c>
      <c r="D517" s="157">
        <v>606.5602785258109</v>
      </c>
      <c r="E517" s="157">
        <v>5987.733373600863</v>
      </c>
      <c r="F517" s="157">
        <f aca="true" t="shared" si="47" ref="F517:F527">D517+E517</f>
        <v>6594.293652126674</v>
      </c>
      <c r="G517" s="35">
        <f aca="true" t="shared" si="48" ref="G517:G527">F517/C517</f>
        <v>0.9700634029820231</v>
      </c>
    </row>
    <row r="518" spans="1:7" ht="12.75" customHeight="1">
      <c r="A518" s="169">
        <v>30</v>
      </c>
      <c r="B518" s="257" t="s">
        <v>245</v>
      </c>
      <c r="C518" s="157">
        <v>4137.999866806151</v>
      </c>
      <c r="D518" s="157">
        <v>365.6265328249002</v>
      </c>
      <c r="E518" s="157">
        <v>3649.5021613909466</v>
      </c>
      <c r="F518" s="157">
        <f t="shared" si="47"/>
        <v>4015.1286942158467</v>
      </c>
      <c r="G518" s="35">
        <f t="shared" si="48"/>
        <v>0.9703066272244373</v>
      </c>
    </row>
    <row r="519" spans="1:7" ht="12.75" customHeight="1">
      <c r="A519" s="169">
        <v>31</v>
      </c>
      <c r="B519" s="257" t="s">
        <v>246</v>
      </c>
      <c r="C519" s="157">
        <v>2031.8095510237486</v>
      </c>
      <c r="D519" s="157">
        <v>181.08041286443807</v>
      </c>
      <c r="E519" s="157">
        <v>1789.9639662761049</v>
      </c>
      <c r="F519" s="157">
        <f t="shared" si="47"/>
        <v>1971.044379140543</v>
      </c>
      <c r="G519" s="35">
        <f t="shared" si="48"/>
        <v>0.9700930769556683</v>
      </c>
    </row>
    <row r="520" spans="1:11" ht="12.75" customHeight="1">
      <c r="A520" s="169">
        <v>32</v>
      </c>
      <c r="B520" s="257" t="s">
        <v>247</v>
      </c>
      <c r="C520" s="157">
        <v>3077.72044362647</v>
      </c>
      <c r="D520" s="157">
        <v>274.31633062296163</v>
      </c>
      <c r="E520" s="157">
        <v>2711.352962909831</v>
      </c>
      <c r="F520" s="157">
        <f t="shared" si="47"/>
        <v>2985.669293532793</v>
      </c>
      <c r="G520" s="35">
        <f t="shared" si="48"/>
        <v>0.9700911269298995</v>
      </c>
      <c r="K520" s="10" t="s">
        <v>12</v>
      </c>
    </row>
    <row r="521" spans="1:7" ht="12.75" customHeight="1">
      <c r="A521" s="169">
        <v>33</v>
      </c>
      <c r="B521" s="257" t="s">
        <v>248</v>
      </c>
      <c r="C521" s="157">
        <v>6671.012177753959</v>
      </c>
      <c r="D521" s="157">
        <v>598.071879764709</v>
      </c>
      <c r="E521" s="157">
        <v>5872.443887576449</v>
      </c>
      <c r="F521" s="157">
        <f t="shared" si="47"/>
        <v>6470.515767341158</v>
      </c>
      <c r="G521" s="35">
        <f t="shared" si="48"/>
        <v>0.9699451290043506</v>
      </c>
    </row>
    <row r="522" spans="1:7" ht="12.75" customHeight="1">
      <c r="A522" s="169">
        <v>34</v>
      </c>
      <c r="B522" s="257" t="s">
        <v>249</v>
      </c>
      <c r="C522" s="157">
        <v>5499.3870555644935</v>
      </c>
      <c r="D522" s="157">
        <v>494.88008357524893</v>
      </c>
      <c r="E522" s="157">
        <v>4838.707603970169</v>
      </c>
      <c r="F522" s="157">
        <f t="shared" si="47"/>
        <v>5333.587687545418</v>
      </c>
      <c r="G522" s="35">
        <f t="shared" si="48"/>
        <v>0.9698513004551456</v>
      </c>
    </row>
    <row r="523" spans="1:7" ht="12.75" customHeight="1">
      <c r="A523" s="169">
        <v>35</v>
      </c>
      <c r="B523" s="257" t="s">
        <v>250</v>
      </c>
      <c r="C523" s="157">
        <v>10299.39292815605</v>
      </c>
      <c r="D523" s="157">
        <v>915.5081866534103</v>
      </c>
      <c r="E523" s="157">
        <v>9076.532539250013</v>
      </c>
      <c r="F523" s="157">
        <f t="shared" si="47"/>
        <v>9992.040725903424</v>
      </c>
      <c r="G523" s="35">
        <f t="shared" si="48"/>
        <v>0.9701582215188237</v>
      </c>
    </row>
    <row r="524" spans="1:7" ht="12.75" customHeight="1">
      <c r="A524" s="169">
        <v>36</v>
      </c>
      <c r="B524" s="257" t="s">
        <v>251</v>
      </c>
      <c r="C524" s="157">
        <v>5898.443166108995</v>
      </c>
      <c r="D524" s="157">
        <v>539.1495938394775</v>
      </c>
      <c r="E524" s="157">
        <v>5179.128049302629</v>
      </c>
      <c r="F524" s="157">
        <f t="shared" si="47"/>
        <v>5718.277643142106</v>
      </c>
      <c r="G524" s="35">
        <f t="shared" si="48"/>
        <v>0.9694554108782338</v>
      </c>
    </row>
    <row r="525" spans="1:7" ht="12.75" customHeight="1">
      <c r="A525" s="169">
        <v>37</v>
      </c>
      <c r="B525" s="257" t="s">
        <v>252</v>
      </c>
      <c r="C525" s="157">
        <v>7275.793704836095</v>
      </c>
      <c r="D525" s="157">
        <v>660.9726396749297</v>
      </c>
      <c r="E525" s="157">
        <v>6393.723075322139</v>
      </c>
      <c r="F525" s="157">
        <f t="shared" si="47"/>
        <v>7054.695714997069</v>
      </c>
      <c r="G525" s="35">
        <f t="shared" si="48"/>
        <v>0.9696118390915804</v>
      </c>
    </row>
    <row r="526" spans="1:7" ht="12.75" customHeight="1">
      <c r="A526" s="169">
        <v>38</v>
      </c>
      <c r="B526" s="257" t="s">
        <v>253</v>
      </c>
      <c r="C526" s="157">
        <v>7621.1674855345</v>
      </c>
      <c r="D526" s="157">
        <v>689.5847414698885</v>
      </c>
      <c r="E526" s="157">
        <v>6700.761472497406</v>
      </c>
      <c r="F526" s="157">
        <f t="shared" si="47"/>
        <v>7390.346213967295</v>
      </c>
      <c r="G526" s="35">
        <f t="shared" si="48"/>
        <v>0.9697131348962846</v>
      </c>
    </row>
    <row r="527" spans="1:7" ht="12.75" customHeight="1">
      <c r="A527" s="18"/>
      <c r="B527" s="1" t="s">
        <v>27</v>
      </c>
      <c r="C527" s="158">
        <v>333917.30999999994</v>
      </c>
      <c r="D527" s="158">
        <v>29826.58000000001</v>
      </c>
      <c r="E527" s="158">
        <v>294085.586</v>
      </c>
      <c r="F527" s="158">
        <f t="shared" si="47"/>
        <v>323912.166</v>
      </c>
      <c r="G527" s="39">
        <f t="shared" si="48"/>
        <v>0.970037060971772</v>
      </c>
    </row>
    <row r="528" ht="5.25" customHeight="1">
      <c r="A528" s="80"/>
    </row>
    <row r="529" spans="1:8" ht="14.25">
      <c r="A529" s="9" t="s">
        <v>45</v>
      </c>
      <c r="H529" s="31"/>
    </row>
    <row r="530" spans="1:7" ht="6.75" customHeight="1">
      <c r="A530" s="9"/>
      <c r="G530" s="10" t="s">
        <v>12</v>
      </c>
    </row>
    <row r="531" spans="1:5" ht="14.25">
      <c r="A531" s="30" t="s">
        <v>39</v>
      </c>
      <c r="B531" s="30" t="s">
        <v>46</v>
      </c>
      <c r="C531" s="30" t="s">
        <v>47</v>
      </c>
      <c r="D531" s="30" t="s">
        <v>48</v>
      </c>
      <c r="E531" s="30" t="s">
        <v>49</v>
      </c>
    </row>
    <row r="532" spans="1:8" ht="18.75" customHeight="1">
      <c r="A532" s="53">
        <f>C527</f>
        <v>333917.30999999994</v>
      </c>
      <c r="B532" s="53">
        <f>F527</f>
        <v>323912.166</v>
      </c>
      <c r="C532" s="39">
        <f>B532/A532</f>
        <v>0.970037060971772</v>
      </c>
      <c r="D532" s="53">
        <f>D576</f>
        <v>278618.22635</v>
      </c>
      <c r="E532" s="39">
        <f>D532/A532</f>
        <v>0.8343928811297625</v>
      </c>
      <c r="H532" s="10" t="s">
        <v>12</v>
      </c>
    </row>
    <row r="533" spans="1:7" ht="7.5" customHeight="1">
      <c r="A533" s="9"/>
      <c r="G533" s="10" t="s">
        <v>12</v>
      </c>
    </row>
    <row r="534" ht="14.25">
      <c r="A534" s="9" t="s">
        <v>157</v>
      </c>
    </row>
    <row r="535" ht="6.75" customHeight="1">
      <c r="A535" s="9"/>
    </row>
    <row r="536" spans="1:5" ht="14.25">
      <c r="A536" s="49" t="s">
        <v>20</v>
      </c>
      <c r="B536" s="49" t="s">
        <v>31</v>
      </c>
      <c r="C536" s="78" t="s">
        <v>39</v>
      </c>
      <c r="D536" s="49" t="s">
        <v>48</v>
      </c>
      <c r="E536" s="17" t="s">
        <v>49</v>
      </c>
    </row>
    <row r="537" spans="1:5" ht="14.25">
      <c r="A537" s="81">
        <v>1</v>
      </c>
      <c r="B537" s="81">
        <v>2</v>
      </c>
      <c r="C537" s="82">
        <v>3</v>
      </c>
      <c r="D537" s="81">
        <v>4</v>
      </c>
      <c r="E537" s="83">
        <v>5</v>
      </c>
    </row>
    <row r="538" spans="1:7" ht="12.75" customHeight="1">
      <c r="A538" s="169">
        <v>1</v>
      </c>
      <c r="B538" s="257" t="s">
        <v>217</v>
      </c>
      <c r="C538" s="157">
        <v>11918.135291092522</v>
      </c>
      <c r="D538" s="246">
        <v>9952.662250000001</v>
      </c>
      <c r="E538" s="249">
        <f aca="true" t="shared" si="49" ref="E538:E576">D538/C538</f>
        <v>0.835085523608589</v>
      </c>
      <c r="F538" s="140"/>
      <c r="G538" s="31"/>
    </row>
    <row r="539" spans="1:7" ht="12.75" customHeight="1">
      <c r="A539" s="169">
        <v>2</v>
      </c>
      <c r="B539" s="257" t="s">
        <v>218</v>
      </c>
      <c r="C539" s="157">
        <v>8675.938583209914</v>
      </c>
      <c r="D539" s="246">
        <v>7238.027749999999</v>
      </c>
      <c r="E539" s="249">
        <f t="shared" si="49"/>
        <v>0.8342645214210451</v>
      </c>
      <c r="F539" s="140"/>
      <c r="G539" s="31" t="s">
        <v>12</v>
      </c>
    </row>
    <row r="540" spans="1:7" ht="12.75" customHeight="1">
      <c r="A540" s="169">
        <v>3</v>
      </c>
      <c r="B540" s="257" t="s">
        <v>219</v>
      </c>
      <c r="C540" s="157">
        <v>6708.513679487115</v>
      </c>
      <c r="D540" s="246">
        <v>5607.1812</v>
      </c>
      <c r="E540" s="249">
        <f t="shared" si="49"/>
        <v>0.8358306277507188</v>
      </c>
      <c r="F540" s="140"/>
      <c r="G540" s="31"/>
    </row>
    <row r="541" spans="1:7" ht="12.75" customHeight="1">
      <c r="A541" s="169">
        <v>4</v>
      </c>
      <c r="B541" s="257" t="s">
        <v>220</v>
      </c>
      <c r="C541" s="157">
        <v>5279.916965130087</v>
      </c>
      <c r="D541" s="246">
        <v>4415.43455</v>
      </c>
      <c r="E541" s="249">
        <f t="shared" si="49"/>
        <v>0.8362696949896469</v>
      </c>
      <c r="F541" s="140"/>
      <c r="G541" s="31"/>
    </row>
    <row r="542" spans="1:7" ht="12.75" customHeight="1">
      <c r="A542" s="169">
        <v>5</v>
      </c>
      <c r="B542" s="257" t="s">
        <v>221</v>
      </c>
      <c r="C542" s="157">
        <v>8497.52791410638</v>
      </c>
      <c r="D542" s="246">
        <v>7103.6237</v>
      </c>
      <c r="E542" s="249">
        <f t="shared" si="49"/>
        <v>0.8359635616150881</v>
      </c>
      <c r="F542" s="140"/>
      <c r="G542" s="31"/>
    </row>
    <row r="543" spans="1:7" ht="12.75" customHeight="1">
      <c r="A543" s="169">
        <v>6</v>
      </c>
      <c r="B543" s="257" t="s">
        <v>222</v>
      </c>
      <c r="C543" s="157">
        <v>5851.626976177842</v>
      </c>
      <c r="D543" s="246">
        <v>4892.7589</v>
      </c>
      <c r="E543" s="249">
        <f t="shared" si="49"/>
        <v>0.8361365001423665</v>
      </c>
      <c r="F543" s="140"/>
      <c r="G543" s="31"/>
    </row>
    <row r="544" spans="1:7" ht="12.75" customHeight="1">
      <c r="A544" s="169">
        <v>7</v>
      </c>
      <c r="B544" s="257" t="s">
        <v>223</v>
      </c>
      <c r="C544" s="157">
        <v>11359.82129891152</v>
      </c>
      <c r="D544" s="246">
        <v>9469.4315</v>
      </c>
      <c r="E544" s="249">
        <f t="shared" si="49"/>
        <v>0.8335898295255179</v>
      </c>
      <c r="F544" s="140"/>
      <c r="G544" s="31"/>
    </row>
    <row r="545" spans="1:7" ht="12.75" customHeight="1">
      <c r="A545" s="169">
        <v>8</v>
      </c>
      <c r="B545" s="257" t="s">
        <v>224</v>
      </c>
      <c r="C545" s="157">
        <v>2916.4639541958286</v>
      </c>
      <c r="D545" s="246">
        <v>2435.6043</v>
      </c>
      <c r="E545" s="249">
        <f t="shared" si="49"/>
        <v>0.83512237361822</v>
      </c>
      <c r="F545" s="140"/>
      <c r="G545" s="31"/>
    </row>
    <row r="546" spans="1:7" ht="12.75" customHeight="1">
      <c r="A546" s="169">
        <v>9</v>
      </c>
      <c r="B546" s="257" t="s">
        <v>225</v>
      </c>
      <c r="C546" s="157">
        <v>2088.455862687899</v>
      </c>
      <c r="D546" s="246">
        <v>1744.21835</v>
      </c>
      <c r="E546" s="249">
        <f t="shared" si="49"/>
        <v>0.8351712770961528</v>
      </c>
      <c r="F546" s="140"/>
      <c r="G546" s="31"/>
    </row>
    <row r="547" spans="1:7" ht="12.75" customHeight="1">
      <c r="A547" s="169">
        <v>10</v>
      </c>
      <c r="B547" s="257" t="s">
        <v>226</v>
      </c>
      <c r="C547" s="157">
        <v>6966.49210573408</v>
      </c>
      <c r="D547" s="246">
        <v>5809.2834</v>
      </c>
      <c r="E547" s="249">
        <f t="shared" si="49"/>
        <v>0.8338893250475964</v>
      </c>
      <c r="F547" s="140"/>
      <c r="G547" s="31"/>
    </row>
    <row r="548" spans="1:7" ht="12.75" customHeight="1">
      <c r="A548" s="169">
        <v>11</v>
      </c>
      <c r="B548" s="257" t="s">
        <v>210</v>
      </c>
      <c r="C548" s="157">
        <v>8763.105163851047</v>
      </c>
      <c r="D548" s="246">
        <v>7329.46795</v>
      </c>
      <c r="E548" s="249">
        <f t="shared" si="49"/>
        <v>0.8364007749484752</v>
      </c>
      <c r="F548" s="140"/>
      <c r="G548" s="31"/>
    </row>
    <row r="549" spans="1:7" ht="12.75" customHeight="1">
      <c r="A549" s="169">
        <v>12</v>
      </c>
      <c r="B549" s="257" t="s">
        <v>227</v>
      </c>
      <c r="C549" s="157">
        <v>15303.885211708335</v>
      </c>
      <c r="D549" s="246">
        <v>12803.11135</v>
      </c>
      <c r="E549" s="249">
        <f t="shared" si="49"/>
        <v>0.8365922230130749</v>
      </c>
      <c r="F549" s="140"/>
      <c r="G549" s="31"/>
    </row>
    <row r="550" spans="1:7" ht="12.75" customHeight="1">
      <c r="A550" s="169">
        <v>13</v>
      </c>
      <c r="B550" s="257" t="s">
        <v>228</v>
      </c>
      <c r="C550" s="157">
        <v>8939.563881915063</v>
      </c>
      <c r="D550" s="246">
        <v>7481.8947499999995</v>
      </c>
      <c r="E550" s="249">
        <f t="shared" si="49"/>
        <v>0.8369418070982232</v>
      </c>
      <c r="F550" s="140"/>
      <c r="G550" s="31"/>
    </row>
    <row r="551" spans="1:7" ht="12.75" customHeight="1">
      <c r="A551" s="169">
        <v>14</v>
      </c>
      <c r="B551" s="257" t="s">
        <v>229</v>
      </c>
      <c r="C551" s="157">
        <v>8164.95368033898</v>
      </c>
      <c r="D551" s="246">
        <v>6817.72595</v>
      </c>
      <c r="E551" s="249">
        <f t="shared" si="49"/>
        <v>0.8349987295600864</v>
      </c>
      <c r="F551" s="140"/>
      <c r="G551" s="31"/>
    </row>
    <row r="552" spans="1:7" ht="12.75" customHeight="1">
      <c r="A552" s="169">
        <v>15</v>
      </c>
      <c r="B552" s="257" t="s">
        <v>230</v>
      </c>
      <c r="C552" s="157">
        <v>15221.235058430491</v>
      </c>
      <c r="D552" s="246">
        <v>12716.949400000001</v>
      </c>
      <c r="E552" s="249">
        <f t="shared" si="49"/>
        <v>0.8354742142265613</v>
      </c>
      <c r="F552" s="140"/>
      <c r="G552" s="31"/>
    </row>
    <row r="553" spans="1:7" ht="12.75" customHeight="1">
      <c r="A553" s="169">
        <v>16</v>
      </c>
      <c r="B553" s="257" t="s">
        <v>231</v>
      </c>
      <c r="C553" s="157">
        <v>12780.99785266239</v>
      </c>
      <c r="D553" s="246">
        <v>10671.25615</v>
      </c>
      <c r="E553" s="249">
        <f t="shared" si="49"/>
        <v>0.8349313780517603</v>
      </c>
      <c r="F553" s="140"/>
      <c r="G553" s="31"/>
    </row>
    <row r="554" spans="1:7" ht="12.75" customHeight="1">
      <c r="A554" s="169">
        <v>17</v>
      </c>
      <c r="B554" s="257" t="s">
        <v>232</v>
      </c>
      <c r="C554" s="157">
        <v>2668.602027050919</v>
      </c>
      <c r="D554" s="246">
        <v>2227.44475</v>
      </c>
      <c r="E554" s="249">
        <f t="shared" si="49"/>
        <v>0.8346859994187882</v>
      </c>
      <c r="F554" s="140"/>
      <c r="G554" s="31"/>
    </row>
    <row r="555" spans="1:7" ht="12.75" customHeight="1">
      <c r="A555" s="169">
        <v>18</v>
      </c>
      <c r="B555" s="257" t="s">
        <v>233</v>
      </c>
      <c r="C555" s="157">
        <v>9357.1580463561</v>
      </c>
      <c r="D555" s="246">
        <v>7814.63205</v>
      </c>
      <c r="E555" s="249">
        <f t="shared" si="49"/>
        <v>0.8351501611157678</v>
      </c>
      <c r="F555" s="140"/>
      <c r="G555" s="31" t="s">
        <v>12</v>
      </c>
    </row>
    <row r="556" spans="1:7" ht="12.75" customHeight="1">
      <c r="A556" s="169">
        <v>19</v>
      </c>
      <c r="B556" s="257" t="s">
        <v>234</v>
      </c>
      <c r="C556" s="157">
        <v>19312.982712704557</v>
      </c>
      <c r="D556" s="246">
        <v>16109.9624</v>
      </c>
      <c r="E556" s="249">
        <f t="shared" si="49"/>
        <v>0.8341519608673635</v>
      </c>
      <c r="F556" s="140"/>
      <c r="G556" s="31"/>
    </row>
    <row r="557" spans="1:7" ht="12.75" customHeight="1">
      <c r="A557" s="169">
        <v>20</v>
      </c>
      <c r="B557" s="257" t="s">
        <v>235</v>
      </c>
      <c r="C557" s="157">
        <v>14082.10386917706</v>
      </c>
      <c r="D557" s="246">
        <v>11726.37125</v>
      </c>
      <c r="E557" s="249">
        <f t="shared" si="49"/>
        <v>0.832714440891656</v>
      </c>
      <c r="F557" s="140"/>
      <c r="G557" s="31"/>
    </row>
    <row r="558" spans="1:7" ht="12.75" customHeight="1">
      <c r="A558" s="169">
        <v>21</v>
      </c>
      <c r="B558" s="257" t="s">
        <v>236</v>
      </c>
      <c r="C558" s="157">
        <v>13566.47508864165</v>
      </c>
      <c r="D558" s="246">
        <v>11317.54415</v>
      </c>
      <c r="E558" s="249">
        <f t="shared" si="49"/>
        <v>0.8342287938504721</v>
      </c>
      <c r="F558" s="140"/>
      <c r="G558" s="31"/>
    </row>
    <row r="559" spans="1:7" ht="12.75" customHeight="1">
      <c r="A559" s="169">
        <v>22</v>
      </c>
      <c r="B559" s="257" t="s">
        <v>237</v>
      </c>
      <c r="C559" s="157">
        <v>17045.42258917271</v>
      </c>
      <c r="D559" s="246">
        <v>14223.13585</v>
      </c>
      <c r="E559" s="249">
        <f t="shared" si="49"/>
        <v>0.8344255342214024</v>
      </c>
      <c r="F559" s="140"/>
      <c r="G559" s="31"/>
    </row>
    <row r="560" spans="1:7" ht="12.75" customHeight="1">
      <c r="A560" s="169">
        <v>23</v>
      </c>
      <c r="B560" s="257" t="s">
        <v>238</v>
      </c>
      <c r="C560" s="157">
        <v>13157.451873370717</v>
      </c>
      <c r="D560" s="246">
        <v>10989.035100000001</v>
      </c>
      <c r="E560" s="249">
        <f t="shared" si="49"/>
        <v>0.8351947782716681</v>
      </c>
      <c r="F560" s="140"/>
      <c r="G560" s="31"/>
    </row>
    <row r="561" spans="1:7" ht="12.75" customHeight="1">
      <c r="A561" s="169">
        <v>24</v>
      </c>
      <c r="B561" s="257" t="s">
        <v>239</v>
      </c>
      <c r="C561" s="157">
        <v>10988.223612661328</v>
      </c>
      <c r="D561" s="246">
        <v>9137.2913</v>
      </c>
      <c r="E561" s="249">
        <f t="shared" si="49"/>
        <v>0.8315530901165348</v>
      </c>
      <c r="F561" s="140"/>
      <c r="G561" s="31"/>
    </row>
    <row r="562" spans="1:13" ht="12.75" customHeight="1">
      <c r="A562" s="169">
        <v>25</v>
      </c>
      <c r="B562" s="257" t="s">
        <v>240</v>
      </c>
      <c r="C562" s="157">
        <v>6712.745437752983</v>
      </c>
      <c r="D562" s="246">
        <v>5593.04715</v>
      </c>
      <c r="E562" s="249">
        <f t="shared" si="49"/>
        <v>0.8331981604045767</v>
      </c>
      <c r="F562" s="140"/>
      <c r="G562" s="31"/>
      <c r="M562" s="10">
        <f>70130/72957</f>
        <v>0.9612511479364557</v>
      </c>
    </row>
    <row r="563" spans="1:7" ht="12.75" customHeight="1">
      <c r="A563" s="169">
        <v>26</v>
      </c>
      <c r="B563" s="257" t="s">
        <v>241</v>
      </c>
      <c r="C563" s="157">
        <v>8507.903684438976</v>
      </c>
      <c r="D563" s="246">
        <v>7059.13825</v>
      </c>
      <c r="E563" s="249">
        <f t="shared" si="49"/>
        <v>0.8297153460859249</v>
      </c>
      <c r="F563" s="140"/>
      <c r="G563" s="31"/>
    </row>
    <row r="564" spans="1:7" ht="12.75" customHeight="1">
      <c r="A564" s="169">
        <v>27</v>
      </c>
      <c r="B564" s="257" t="s">
        <v>242</v>
      </c>
      <c r="C564" s="157">
        <v>10464.698178855773</v>
      </c>
      <c r="D564" s="246">
        <v>8712.15745</v>
      </c>
      <c r="E564" s="249">
        <f t="shared" si="49"/>
        <v>0.8325283062251301</v>
      </c>
      <c r="F564" s="140"/>
      <c r="G564" s="31"/>
    </row>
    <row r="565" spans="1:7" ht="12.75" customHeight="1">
      <c r="A565" s="169">
        <v>28</v>
      </c>
      <c r="B565" s="257" t="s">
        <v>243</v>
      </c>
      <c r="C565" s="157">
        <v>9306.38647277305</v>
      </c>
      <c r="D565" s="246">
        <v>7767.715200000001</v>
      </c>
      <c r="E565" s="249">
        <f t="shared" si="49"/>
        <v>0.8346650144742411</v>
      </c>
      <c r="F565" s="140"/>
      <c r="G565" s="31"/>
    </row>
    <row r="566" spans="1:7" ht="12.75" customHeight="1">
      <c r="A566" s="169">
        <v>29</v>
      </c>
      <c r="B566" s="257" t="s">
        <v>244</v>
      </c>
      <c r="C566" s="157">
        <v>6797.7965479941695</v>
      </c>
      <c r="D566" s="246">
        <v>5672.86255</v>
      </c>
      <c r="E566" s="249">
        <f t="shared" si="49"/>
        <v>0.8345149064035897</v>
      </c>
      <c r="F566" s="140"/>
      <c r="G566" s="31"/>
    </row>
    <row r="567" spans="1:7" ht="12.75" customHeight="1">
      <c r="A567" s="169">
        <v>30</v>
      </c>
      <c r="B567" s="257" t="s">
        <v>245</v>
      </c>
      <c r="C567" s="157">
        <v>4137.999866806151</v>
      </c>
      <c r="D567" s="246">
        <v>3457.88485</v>
      </c>
      <c r="E567" s="249">
        <f t="shared" si="49"/>
        <v>0.8356416049546452</v>
      </c>
      <c r="F567" s="140"/>
      <c r="G567" s="31"/>
    </row>
    <row r="568" spans="1:7" ht="12.75" customHeight="1">
      <c r="A568" s="169">
        <v>31</v>
      </c>
      <c r="B568" s="257" t="s">
        <v>246</v>
      </c>
      <c r="C568" s="157">
        <v>2031.8095510237486</v>
      </c>
      <c r="D568" s="246">
        <v>1695.85465</v>
      </c>
      <c r="E568" s="249">
        <f t="shared" si="49"/>
        <v>0.8346523664806703</v>
      </c>
      <c r="F568" s="140"/>
      <c r="G568" s="31"/>
    </row>
    <row r="569" spans="1:7" ht="12.75" customHeight="1">
      <c r="A569" s="169">
        <v>32</v>
      </c>
      <c r="B569" s="257" t="s">
        <v>247</v>
      </c>
      <c r="C569" s="157">
        <v>3077.72044362647</v>
      </c>
      <c r="D569" s="246">
        <v>2568.79885</v>
      </c>
      <c r="E569" s="249">
        <f t="shared" si="49"/>
        <v>0.8346433332889686</v>
      </c>
      <c r="F569" s="140"/>
      <c r="G569" s="31"/>
    </row>
    <row r="570" spans="1:7" ht="12.75" customHeight="1">
      <c r="A570" s="169">
        <v>33</v>
      </c>
      <c r="B570" s="257" t="s">
        <v>248</v>
      </c>
      <c r="C570" s="157">
        <v>6671.012177753959</v>
      </c>
      <c r="D570" s="246">
        <v>5563.40415</v>
      </c>
      <c r="E570" s="249">
        <f t="shared" si="49"/>
        <v>0.8339670205598582</v>
      </c>
      <c r="F570" s="140"/>
      <c r="G570" s="31"/>
    </row>
    <row r="571" spans="1:7" ht="12.75" customHeight="1">
      <c r="A571" s="169">
        <v>34</v>
      </c>
      <c r="B571" s="257" t="s">
        <v>249</v>
      </c>
      <c r="C571" s="157">
        <v>5499.3870555644935</v>
      </c>
      <c r="D571" s="246">
        <v>4583.91715</v>
      </c>
      <c r="E571" s="249">
        <f t="shared" si="49"/>
        <v>0.8335323743692153</v>
      </c>
      <c r="F571" s="140"/>
      <c r="G571" s="31"/>
    </row>
    <row r="572" spans="1:7" ht="12.75" customHeight="1">
      <c r="A572" s="169">
        <v>35</v>
      </c>
      <c r="B572" s="257" t="s">
        <v>250</v>
      </c>
      <c r="C572" s="157">
        <v>10299.39292815605</v>
      </c>
      <c r="D572" s="246">
        <v>8599.52075</v>
      </c>
      <c r="E572" s="249">
        <f t="shared" si="49"/>
        <v>0.8349541385581075</v>
      </c>
      <c r="F572" s="140"/>
      <c r="G572" s="31"/>
    </row>
    <row r="573" spans="1:7" ht="12.75" customHeight="1">
      <c r="A573" s="169">
        <v>36</v>
      </c>
      <c r="B573" s="257" t="s">
        <v>251</v>
      </c>
      <c r="C573" s="157">
        <v>5898.443166108995</v>
      </c>
      <c r="D573" s="246">
        <v>4905.7262</v>
      </c>
      <c r="E573" s="249">
        <f t="shared" si="49"/>
        <v>0.8316984773519728</v>
      </c>
      <c r="F573" s="140"/>
      <c r="G573" s="31"/>
    </row>
    <row r="574" spans="1:7" ht="12.75" customHeight="1">
      <c r="A574" s="169">
        <v>37</v>
      </c>
      <c r="B574" s="257" t="s">
        <v>252</v>
      </c>
      <c r="C574" s="157">
        <v>7275.793704836095</v>
      </c>
      <c r="D574" s="246">
        <v>6056.5388</v>
      </c>
      <c r="E574" s="249">
        <f t="shared" si="49"/>
        <v>0.8324231067703752</v>
      </c>
      <c r="F574" s="140"/>
      <c r="G574" s="31" t="s">
        <v>12</v>
      </c>
    </row>
    <row r="575" spans="1:7" ht="12.75" customHeight="1">
      <c r="A575" s="169">
        <v>38</v>
      </c>
      <c r="B575" s="257" t="s">
        <v>253</v>
      </c>
      <c r="C575" s="157">
        <v>7621.1674855345</v>
      </c>
      <c r="D575" s="246">
        <v>6347.61205</v>
      </c>
      <c r="E575" s="249">
        <f t="shared" si="49"/>
        <v>0.8328923438630897</v>
      </c>
      <c r="F575" s="140"/>
      <c r="G575" s="31"/>
    </row>
    <row r="576" spans="1:7" ht="12.75" customHeight="1">
      <c r="A576" s="34"/>
      <c r="B576" s="1" t="s">
        <v>27</v>
      </c>
      <c r="C576" s="158">
        <v>333917.30999999994</v>
      </c>
      <c r="D576" s="247">
        <v>278618.22635</v>
      </c>
      <c r="E576" s="248">
        <f t="shared" si="49"/>
        <v>0.8343928811297625</v>
      </c>
      <c r="F576" s="42"/>
      <c r="G576" s="31"/>
    </row>
    <row r="577" spans="1:8" ht="14.25" customHeight="1">
      <c r="A577" s="40"/>
      <c r="B577" s="2"/>
      <c r="C577" s="65"/>
      <c r="D577" s="65"/>
      <c r="E577" s="84"/>
      <c r="F577" s="26"/>
      <c r="G577" s="26"/>
      <c r="H577" s="26"/>
    </row>
    <row r="578" spans="1:8" ht="14.25">
      <c r="A578" s="9" t="s">
        <v>115</v>
      </c>
      <c r="F578" s="85"/>
      <c r="G578" s="85"/>
      <c r="H578" s="86"/>
    </row>
    <row r="579" spans="1:8" ht="6.75" customHeight="1">
      <c r="A579" s="9"/>
      <c r="F579" s="26"/>
      <c r="G579" s="26"/>
      <c r="H579" s="26"/>
    </row>
    <row r="580" spans="1:8" ht="28.5">
      <c r="A580" s="88" t="s">
        <v>39</v>
      </c>
      <c r="B580" s="88" t="s">
        <v>113</v>
      </c>
      <c r="C580" s="88" t="s">
        <v>114</v>
      </c>
      <c r="D580" s="88" t="s">
        <v>50</v>
      </c>
      <c r="F580" s="26"/>
      <c r="G580" s="167"/>
      <c r="H580" s="167"/>
    </row>
    <row r="581" spans="1:4" ht="18.75" customHeight="1">
      <c r="A581" s="53">
        <v>8136.82</v>
      </c>
      <c r="B581" s="53">
        <v>7663.77</v>
      </c>
      <c r="C581" s="87">
        <v>7462.62</v>
      </c>
      <c r="D581" s="35">
        <f>C581/B581</f>
        <v>0.9737531267248364</v>
      </c>
    </row>
    <row r="582" ht="7.5" customHeight="1">
      <c r="A582" s="9"/>
    </row>
    <row r="583" ht="14.25">
      <c r="A583" s="9"/>
    </row>
    <row r="584" ht="14.25">
      <c r="A584" s="9" t="s">
        <v>255</v>
      </c>
    </row>
    <row r="585" ht="14.25">
      <c r="A585" s="9"/>
    </row>
    <row r="586" spans="1:7" ht="28.5">
      <c r="A586" s="49" t="s">
        <v>20</v>
      </c>
      <c r="B586" s="49" t="s">
        <v>31</v>
      </c>
      <c r="C586" s="49" t="s">
        <v>39</v>
      </c>
      <c r="D586" s="49" t="s">
        <v>256</v>
      </c>
      <c r="E586" s="49" t="s">
        <v>257</v>
      </c>
      <c r="F586" s="49" t="s">
        <v>258</v>
      </c>
      <c r="G586" s="49" t="s">
        <v>259</v>
      </c>
    </row>
    <row r="587" spans="1:7" ht="14.25">
      <c r="A587" s="81">
        <v>1</v>
      </c>
      <c r="B587" s="81">
        <v>2</v>
      </c>
      <c r="C587" s="49">
        <v>3</v>
      </c>
      <c r="D587" s="49">
        <v>4</v>
      </c>
      <c r="E587" s="49">
        <v>5</v>
      </c>
      <c r="F587" s="49">
        <v>6</v>
      </c>
      <c r="G587" s="316">
        <v>7</v>
      </c>
    </row>
    <row r="588" spans="1:7" ht="14.25">
      <c r="A588" s="169">
        <v>1</v>
      </c>
      <c r="B588" s="257" t="s">
        <v>217</v>
      </c>
      <c r="C588" s="157">
        <v>325.79843734455653</v>
      </c>
      <c r="D588" s="246">
        <v>315.13882760319547</v>
      </c>
      <c r="E588" s="313">
        <v>220.59717932223683</v>
      </c>
      <c r="F588" s="53">
        <f>D588-E588</f>
        <v>94.54164828095864</v>
      </c>
      <c r="G588" s="317">
        <f>E588/D588</f>
        <v>0.7</v>
      </c>
    </row>
    <row r="589" spans="1:7" ht="14.25">
      <c r="A589" s="169">
        <v>2</v>
      </c>
      <c r="B589" s="257" t="s">
        <v>218</v>
      </c>
      <c r="C589" s="157">
        <v>237.00344841762222</v>
      </c>
      <c r="D589" s="246">
        <v>229.1975376905731</v>
      </c>
      <c r="E589" s="313">
        <v>160.43827638340113</v>
      </c>
      <c r="F589" s="53">
        <f aca="true" t="shared" si="50" ref="F589:F626">D589-E589</f>
        <v>68.75926130717198</v>
      </c>
      <c r="G589" s="317">
        <f aca="true" t="shared" si="51" ref="G589:G626">E589/D589</f>
        <v>0.6999999999999998</v>
      </c>
    </row>
    <row r="590" spans="1:7" ht="14.25">
      <c r="A590" s="169">
        <v>3</v>
      </c>
      <c r="B590" s="257" t="s">
        <v>219</v>
      </c>
      <c r="C590" s="157">
        <v>183.50222696746377</v>
      </c>
      <c r="D590" s="246">
        <v>177.534487269406</v>
      </c>
      <c r="E590" s="313">
        <v>124.27414108858416</v>
      </c>
      <c r="F590" s="53">
        <f t="shared" si="50"/>
        <v>53.26034618082183</v>
      </c>
      <c r="G590" s="317">
        <f t="shared" si="51"/>
        <v>0.6999999999999998</v>
      </c>
    </row>
    <row r="591" spans="1:7" ht="14.25">
      <c r="A591" s="169">
        <v>4</v>
      </c>
      <c r="B591" s="257" t="s">
        <v>220</v>
      </c>
      <c r="C591" s="157">
        <v>144.47865945667286</v>
      </c>
      <c r="D591" s="246">
        <v>139.79677996675184</v>
      </c>
      <c r="E591" s="313">
        <v>97.85774597672628</v>
      </c>
      <c r="F591" s="53">
        <f t="shared" si="50"/>
        <v>41.939033990025564</v>
      </c>
      <c r="G591" s="317">
        <f t="shared" si="51"/>
        <v>0.7</v>
      </c>
    </row>
    <row r="592" spans="1:7" ht="14.25">
      <c r="A592" s="169">
        <v>5</v>
      </c>
      <c r="B592" s="257" t="s">
        <v>221</v>
      </c>
      <c r="C592" s="157">
        <v>232.46445516329317</v>
      </c>
      <c r="D592" s="246">
        <v>224.91256506692227</v>
      </c>
      <c r="E592" s="313">
        <v>157.43879554684557</v>
      </c>
      <c r="F592" s="53">
        <f t="shared" si="50"/>
        <v>67.4737695200767</v>
      </c>
      <c r="G592" s="317">
        <f t="shared" si="51"/>
        <v>0.7</v>
      </c>
    </row>
    <row r="593" spans="1:7" ht="14.25">
      <c r="A593" s="169">
        <v>6</v>
      </c>
      <c r="B593" s="257" t="s">
        <v>222</v>
      </c>
      <c r="C593" s="157">
        <v>160.10475611777125</v>
      </c>
      <c r="D593" s="246">
        <v>154.9108745885747</v>
      </c>
      <c r="E593" s="313">
        <v>108.43761221200228</v>
      </c>
      <c r="F593" s="53">
        <f t="shared" si="50"/>
        <v>46.47326237657242</v>
      </c>
      <c r="G593" s="317">
        <f t="shared" si="51"/>
        <v>0.7</v>
      </c>
    </row>
    <row r="594" spans="1:7" ht="14.25">
      <c r="A594" s="169">
        <v>7</v>
      </c>
      <c r="B594" s="257" t="s">
        <v>223</v>
      </c>
      <c r="C594" s="157">
        <v>310.14226523046614</v>
      </c>
      <c r="D594" s="246">
        <v>299.8719769431809</v>
      </c>
      <c r="E594" s="313">
        <v>209.9103838602266</v>
      </c>
      <c r="F594" s="53">
        <f t="shared" si="50"/>
        <v>89.96159308295432</v>
      </c>
      <c r="G594" s="317">
        <f t="shared" si="51"/>
        <v>0.6999999999999998</v>
      </c>
    </row>
    <row r="595" spans="1:7" ht="14.25">
      <c r="A595" s="169">
        <v>8</v>
      </c>
      <c r="B595" s="257" t="s">
        <v>224</v>
      </c>
      <c r="C595" s="157">
        <v>79.72800022857513</v>
      </c>
      <c r="D595" s="246">
        <v>77.120203648584</v>
      </c>
      <c r="E595" s="313">
        <v>53.98414255400879</v>
      </c>
      <c r="F595" s="53">
        <f t="shared" si="50"/>
        <v>23.136061094575204</v>
      </c>
      <c r="G595" s="317">
        <f t="shared" si="51"/>
        <v>0.7</v>
      </c>
    </row>
    <row r="596" spans="1:7" ht="14.25">
      <c r="A596" s="169">
        <v>9</v>
      </c>
      <c r="B596" s="257" t="s">
        <v>225</v>
      </c>
      <c r="C596" s="157">
        <v>57.09493331017591</v>
      </c>
      <c r="D596" s="246">
        <v>55.22817304908419</v>
      </c>
      <c r="E596" s="313">
        <v>38.65972113435893</v>
      </c>
      <c r="F596" s="53">
        <f t="shared" si="50"/>
        <v>16.56845191472526</v>
      </c>
      <c r="G596" s="317">
        <f t="shared" si="51"/>
        <v>0.7</v>
      </c>
    </row>
    <row r="597" spans="1:7" ht="14.25">
      <c r="A597" s="169">
        <v>10</v>
      </c>
      <c r="B597" s="257" t="s">
        <v>226</v>
      </c>
      <c r="C597" s="157">
        <v>190.24534452887764</v>
      </c>
      <c r="D597" s="246">
        <v>183.96052854044743</v>
      </c>
      <c r="E597" s="313">
        <v>128.7723699783132</v>
      </c>
      <c r="F597" s="53">
        <f t="shared" si="50"/>
        <v>55.18815856213422</v>
      </c>
      <c r="G597" s="317">
        <f t="shared" si="51"/>
        <v>0.7000000000000001</v>
      </c>
    </row>
    <row r="598" spans="1:7" ht="14.25">
      <c r="A598" s="169">
        <v>11</v>
      </c>
      <c r="B598" s="257" t="s">
        <v>210</v>
      </c>
      <c r="C598" s="157">
        <v>239.81859896077447</v>
      </c>
      <c r="D598" s="246">
        <v>232.05549865248543</v>
      </c>
      <c r="E598" s="313">
        <v>162.43884905673977</v>
      </c>
      <c r="F598" s="53">
        <f t="shared" si="50"/>
        <v>69.61664959574566</v>
      </c>
      <c r="G598" s="317">
        <f t="shared" si="51"/>
        <v>0.6999999999999998</v>
      </c>
    </row>
    <row r="599" spans="1:7" ht="14.25">
      <c r="A599" s="169">
        <v>12</v>
      </c>
      <c r="B599" s="257" t="s">
        <v>227</v>
      </c>
      <c r="C599" s="157">
        <v>418.8870803110609</v>
      </c>
      <c r="D599" s="246">
        <v>405.34857800995366</v>
      </c>
      <c r="E599" s="313">
        <v>283.7440046069675</v>
      </c>
      <c r="F599" s="53">
        <f t="shared" si="50"/>
        <v>121.60457340298615</v>
      </c>
      <c r="G599" s="317">
        <f t="shared" si="51"/>
        <v>0.6999999999999998</v>
      </c>
    </row>
    <row r="600" spans="1:7" ht="14.25">
      <c r="A600" s="169">
        <v>13</v>
      </c>
      <c r="B600" s="257" t="s">
        <v>228</v>
      </c>
      <c r="C600" s="157">
        <v>244.7598456990064</v>
      </c>
      <c r="D600" s="246">
        <v>236.87174606461403</v>
      </c>
      <c r="E600" s="313">
        <v>165.8102222452298</v>
      </c>
      <c r="F600" s="53">
        <f t="shared" si="50"/>
        <v>71.06152381938423</v>
      </c>
      <c r="G600" s="317">
        <f t="shared" si="51"/>
        <v>0.6999999999999998</v>
      </c>
    </row>
    <row r="601" spans="1:7" ht="14.25">
      <c r="A601" s="169">
        <v>14</v>
      </c>
      <c r="B601" s="257" t="s">
        <v>229</v>
      </c>
      <c r="C601" s="157">
        <v>223.1836843779568</v>
      </c>
      <c r="D601" s="246">
        <v>215.87634008484903</v>
      </c>
      <c r="E601" s="313">
        <v>151.11343805939433</v>
      </c>
      <c r="F601" s="53">
        <f t="shared" si="50"/>
        <v>64.76290202545471</v>
      </c>
      <c r="G601" s="317">
        <f t="shared" si="51"/>
        <v>0.7000000000000001</v>
      </c>
    </row>
    <row r="602" spans="1:7" ht="14.25">
      <c r="A602" s="169">
        <v>15</v>
      </c>
      <c r="B602" s="257" t="s">
        <v>230</v>
      </c>
      <c r="C602" s="157">
        <v>416.2303211967193</v>
      </c>
      <c r="D602" s="246">
        <v>402.65472632244683</v>
      </c>
      <c r="E602" s="313">
        <v>281.8583084257127</v>
      </c>
      <c r="F602" s="53">
        <f t="shared" si="50"/>
        <v>120.79641789673411</v>
      </c>
      <c r="G602" s="317">
        <f t="shared" si="51"/>
        <v>0.6999999999999998</v>
      </c>
    </row>
    <row r="603" spans="1:7" ht="14.25">
      <c r="A603" s="169">
        <v>16</v>
      </c>
      <c r="B603" s="257" t="s">
        <v>231</v>
      </c>
      <c r="C603" s="157">
        <v>349.34028518159494</v>
      </c>
      <c r="D603" s="246">
        <v>337.8961700410017</v>
      </c>
      <c r="E603" s="313">
        <v>236.52731902870119</v>
      </c>
      <c r="F603" s="53">
        <f t="shared" si="50"/>
        <v>101.36885101230052</v>
      </c>
      <c r="G603" s="317">
        <f t="shared" si="51"/>
        <v>0.7</v>
      </c>
    </row>
    <row r="604" spans="1:7" ht="14.25">
      <c r="A604" s="169">
        <v>17</v>
      </c>
      <c r="B604" s="257" t="s">
        <v>232</v>
      </c>
      <c r="C604" s="157">
        <v>72.92514867032348</v>
      </c>
      <c r="D604" s="246">
        <v>70.53143966462804</v>
      </c>
      <c r="E604" s="313">
        <v>49.37200776523962</v>
      </c>
      <c r="F604" s="53">
        <f t="shared" si="50"/>
        <v>21.159431899388416</v>
      </c>
      <c r="G604" s="317">
        <f t="shared" si="51"/>
        <v>0.7</v>
      </c>
    </row>
    <row r="605" spans="1:7" ht="14.25">
      <c r="A605" s="169">
        <v>18</v>
      </c>
      <c r="B605" s="257" t="s">
        <v>233</v>
      </c>
      <c r="C605" s="157">
        <v>255.80466300369324</v>
      </c>
      <c r="D605" s="246">
        <v>247.43951461520467</v>
      </c>
      <c r="E605" s="313">
        <v>173.20766023064326</v>
      </c>
      <c r="F605" s="53">
        <f t="shared" si="50"/>
        <v>74.23185438456142</v>
      </c>
      <c r="G605" s="317">
        <f t="shared" si="51"/>
        <v>0.7</v>
      </c>
    </row>
    <row r="606" spans="1:7" ht="14.25">
      <c r="A606" s="169">
        <v>19</v>
      </c>
      <c r="B606" s="257" t="s">
        <v>234</v>
      </c>
      <c r="C606" s="157">
        <v>527.5286603946481</v>
      </c>
      <c r="D606" s="246">
        <v>510.1383156428362</v>
      </c>
      <c r="E606" s="313">
        <v>357.09682094998533</v>
      </c>
      <c r="F606" s="53">
        <f t="shared" si="50"/>
        <v>153.04149469285085</v>
      </c>
      <c r="G606" s="317">
        <f t="shared" si="51"/>
        <v>0.7000000000000001</v>
      </c>
    </row>
    <row r="607" spans="1:7" ht="14.25">
      <c r="A607" s="169">
        <v>20</v>
      </c>
      <c r="B607" s="257" t="s">
        <v>235</v>
      </c>
      <c r="C607" s="157">
        <v>384.1793817015735</v>
      </c>
      <c r="D607" s="246">
        <v>371.36807380111014</v>
      </c>
      <c r="E607" s="313">
        <v>259.95765166077706</v>
      </c>
      <c r="F607" s="53">
        <f t="shared" si="50"/>
        <v>111.41042214033308</v>
      </c>
      <c r="G607" s="317">
        <f t="shared" si="51"/>
        <v>0.6999999999999998</v>
      </c>
    </row>
    <row r="608" spans="1:7" ht="14.25">
      <c r="A608" s="169">
        <v>21</v>
      </c>
      <c r="B608" s="257" t="s">
        <v>236</v>
      </c>
      <c r="C608" s="157">
        <v>370.5885949286631</v>
      </c>
      <c r="D608" s="246">
        <v>358.3794343691459</v>
      </c>
      <c r="E608" s="313">
        <v>250.86560405840203</v>
      </c>
      <c r="F608" s="53">
        <f t="shared" si="50"/>
        <v>107.51383031074386</v>
      </c>
      <c r="G608" s="317">
        <f t="shared" si="51"/>
        <v>0.6999999999999997</v>
      </c>
    </row>
    <row r="609" spans="1:7" ht="14.25">
      <c r="A609" s="169">
        <v>22</v>
      </c>
      <c r="B609" s="257" t="s">
        <v>237</v>
      </c>
      <c r="C609" s="157">
        <v>465.6990037796861</v>
      </c>
      <c r="D609" s="246">
        <v>450.3806796088458</v>
      </c>
      <c r="E609" s="313">
        <v>315.266475726192</v>
      </c>
      <c r="F609" s="53">
        <f t="shared" si="50"/>
        <v>135.11420388265378</v>
      </c>
      <c r="G609" s="317">
        <f t="shared" si="51"/>
        <v>0.7</v>
      </c>
    </row>
    <row r="610" spans="1:7" ht="14.25">
      <c r="A610" s="169">
        <v>23</v>
      </c>
      <c r="B610" s="257" t="s">
        <v>238</v>
      </c>
      <c r="C610" s="157">
        <v>359.71016764932614</v>
      </c>
      <c r="D610" s="246">
        <v>347.95141970955194</v>
      </c>
      <c r="E610" s="313">
        <v>243.5659937966863</v>
      </c>
      <c r="F610" s="53">
        <f t="shared" si="50"/>
        <v>104.38542591286563</v>
      </c>
      <c r="G610" s="317">
        <f t="shared" si="51"/>
        <v>0.6999999999999998</v>
      </c>
    </row>
    <row r="611" spans="1:7" ht="14.25">
      <c r="A611" s="169">
        <v>24</v>
      </c>
      <c r="B611" s="257" t="s">
        <v>239</v>
      </c>
      <c r="C611" s="157">
        <v>299.47818098040364</v>
      </c>
      <c r="D611" s="246">
        <v>289.3989116777806</v>
      </c>
      <c r="E611" s="313">
        <v>202.57923817444637</v>
      </c>
      <c r="F611" s="53">
        <f t="shared" si="50"/>
        <v>86.8196735033342</v>
      </c>
      <c r="G611" s="317">
        <f t="shared" si="51"/>
        <v>0.7</v>
      </c>
    </row>
    <row r="612" spans="1:7" ht="14.25">
      <c r="A612" s="169">
        <v>25</v>
      </c>
      <c r="B612" s="257" t="s">
        <v>240</v>
      </c>
      <c r="C612" s="157">
        <v>183.20831045981805</v>
      </c>
      <c r="D612" s="246">
        <v>177.12236478479568</v>
      </c>
      <c r="E612" s="313">
        <v>123.98565534935695</v>
      </c>
      <c r="F612" s="53">
        <f t="shared" si="50"/>
        <v>53.13670943543873</v>
      </c>
      <c r="G612" s="317">
        <f t="shared" si="51"/>
        <v>0.6999999999999998</v>
      </c>
    </row>
    <row r="613" spans="1:7" ht="14.25">
      <c r="A613" s="169">
        <v>26</v>
      </c>
      <c r="B613" s="257" t="s">
        <v>241</v>
      </c>
      <c r="C613" s="157">
        <v>231.51590678676644</v>
      </c>
      <c r="D613" s="246">
        <v>223.61052576197977</v>
      </c>
      <c r="E613" s="313">
        <v>156.52736803338584</v>
      </c>
      <c r="F613" s="53">
        <f t="shared" si="50"/>
        <v>67.08315772859393</v>
      </c>
      <c r="G613" s="317">
        <f t="shared" si="51"/>
        <v>0.7</v>
      </c>
    </row>
    <row r="614" spans="1:7" ht="14.25">
      <c r="A614" s="169">
        <v>27</v>
      </c>
      <c r="B614" s="257" t="s">
        <v>242</v>
      </c>
      <c r="C614" s="157">
        <v>285.4463656327674</v>
      </c>
      <c r="D614" s="246">
        <v>275.91340719389154</v>
      </c>
      <c r="E614" s="313">
        <v>193.13938503572405</v>
      </c>
      <c r="F614" s="53">
        <f t="shared" si="50"/>
        <v>82.7740221581675</v>
      </c>
      <c r="G614" s="317">
        <f t="shared" si="51"/>
        <v>0.6999999999999998</v>
      </c>
    </row>
    <row r="615" spans="1:7" ht="14.25">
      <c r="A615" s="169">
        <v>28</v>
      </c>
      <c r="B615" s="257" t="s">
        <v>243</v>
      </c>
      <c r="C615" s="157">
        <v>254.31200609207588</v>
      </c>
      <c r="D615" s="246">
        <v>245.9630068652624</v>
      </c>
      <c r="E615" s="313">
        <v>172.17410480568364</v>
      </c>
      <c r="F615" s="53">
        <f t="shared" si="50"/>
        <v>73.78890205957876</v>
      </c>
      <c r="G615" s="317">
        <f t="shared" si="51"/>
        <v>0.6999999999999998</v>
      </c>
    </row>
    <row r="616" spans="1:7" ht="14.25">
      <c r="A616" s="169">
        <v>29</v>
      </c>
      <c r="B616" s="257" t="s">
        <v>244</v>
      </c>
      <c r="C616" s="157">
        <v>185.73708808405075</v>
      </c>
      <c r="D616" s="246">
        <v>179.63200120802588</v>
      </c>
      <c r="E616" s="313">
        <v>125.74240084561812</v>
      </c>
      <c r="F616" s="53">
        <f t="shared" si="50"/>
        <v>53.88960036240776</v>
      </c>
      <c r="G616" s="317">
        <f t="shared" si="51"/>
        <v>0.7000000000000001</v>
      </c>
    </row>
    <row r="617" spans="1:7" ht="14.25">
      <c r="A617" s="169">
        <v>30</v>
      </c>
      <c r="B617" s="257" t="s">
        <v>245</v>
      </c>
      <c r="C617" s="157">
        <v>113.17120001943752</v>
      </c>
      <c r="D617" s="246">
        <v>109.4850648417284</v>
      </c>
      <c r="E617" s="313">
        <v>76.63954538920989</v>
      </c>
      <c r="F617" s="53">
        <f t="shared" si="50"/>
        <v>32.845519452518516</v>
      </c>
      <c r="G617" s="317">
        <f t="shared" si="51"/>
        <v>0.7000000000000001</v>
      </c>
    </row>
    <row r="618" spans="1:7" ht="14.25">
      <c r="A618" s="169">
        <v>31</v>
      </c>
      <c r="B618" s="257" t="s">
        <v>246</v>
      </c>
      <c r="C618" s="157">
        <v>55.52187414477931</v>
      </c>
      <c r="D618" s="246">
        <v>53.69891898828315</v>
      </c>
      <c r="E618" s="313">
        <v>37.5892432917982</v>
      </c>
      <c r="F618" s="53">
        <f t="shared" si="50"/>
        <v>16.10967569648495</v>
      </c>
      <c r="G618" s="317">
        <f t="shared" si="51"/>
        <v>0.7</v>
      </c>
    </row>
    <row r="619" spans="1:7" ht="14.25">
      <c r="A619" s="169">
        <v>32</v>
      </c>
      <c r="B619" s="257" t="s">
        <v>247</v>
      </c>
      <c r="C619" s="157">
        <v>84.10212339010525</v>
      </c>
      <c r="D619" s="246">
        <v>81.34058888729493</v>
      </c>
      <c r="E619" s="313">
        <v>56.93841222110645</v>
      </c>
      <c r="F619" s="53">
        <f t="shared" si="50"/>
        <v>24.40217666618848</v>
      </c>
      <c r="G619" s="317">
        <f t="shared" si="51"/>
        <v>0.7</v>
      </c>
    </row>
    <row r="620" spans="1:7" ht="14.25">
      <c r="A620" s="169">
        <v>33</v>
      </c>
      <c r="B620" s="257" t="s">
        <v>248</v>
      </c>
      <c r="C620" s="157">
        <v>182.1882089396775</v>
      </c>
      <c r="D620" s="246">
        <v>176.17331662729345</v>
      </c>
      <c r="E620" s="313">
        <v>123.32132163910539</v>
      </c>
      <c r="F620" s="53">
        <f t="shared" si="50"/>
        <v>52.85199498818805</v>
      </c>
      <c r="G620" s="317">
        <f t="shared" si="51"/>
        <v>0.6999999999999998</v>
      </c>
    </row>
    <row r="621" spans="1:7" ht="14.25">
      <c r="A621" s="169">
        <v>34</v>
      </c>
      <c r="B621" s="257" t="s">
        <v>249</v>
      </c>
      <c r="C621" s="157">
        <v>150.13520915967732</v>
      </c>
      <c r="D621" s="246">
        <v>145.16122811910506</v>
      </c>
      <c r="E621" s="313">
        <v>101.61285968337351</v>
      </c>
      <c r="F621" s="53">
        <f t="shared" si="50"/>
        <v>43.54836843573155</v>
      </c>
      <c r="G621" s="317">
        <f t="shared" si="51"/>
        <v>0.6999999999999998</v>
      </c>
    </row>
    <row r="622" spans="1:7" ht="14.25">
      <c r="A622" s="169">
        <v>35</v>
      </c>
      <c r="B622" s="257" t="s">
        <v>250</v>
      </c>
      <c r="C622" s="157">
        <v>281.51654224507917</v>
      </c>
      <c r="D622" s="246">
        <v>272.2959761775004</v>
      </c>
      <c r="E622" s="313">
        <v>190.60718332425026</v>
      </c>
      <c r="F622" s="53">
        <f t="shared" si="50"/>
        <v>81.68879285325013</v>
      </c>
      <c r="G622" s="317">
        <f t="shared" si="51"/>
        <v>0.7</v>
      </c>
    </row>
    <row r="623" spans="1:7" ht="14.25">
      <c r="A623" s="169">
        <v>36</v>
      </c>
      <c r="B623" s="257" t="s">
        <v>251</v>
      </c>
      <c r="C623" s="157">
        <v>160.7788071680855</v>
      </c>
      <c r="D623" s="246">
        <v>155.37384147907886</v>
      </c>
      <c r="E623" s="313">
        <v>108.7616890353552</v>
      </c>
      <c r="F623" s="53">
        <f t="shared" si="50"/>
        <v>46.61215244372366</v>
      </c>
      <c r="G623" s="317">
        <f t="shared" si="51"/>
        <v>0.7</v>
      </c>
    </row>
    <row r="624" spans="1:7" ht="14.25">
      <c r="A624" s="169">
        <v>37</v>
      </c>
      <c r="B624" s="257" t="s">
        <v>252</v>
      </c>
      <c r="C624" s="157">
        <v>198.44463195483493</v>
      </c>
      <c r="D624" s="246">
        <v>191.81169225966417</v>
      </c>
      <c r="E624" s="313">
        <v>134.2681845817649</v>
      </c>
      <c r="F624" s="53">
        <f t="shared" si="50"/>
        <v>57.54350767789927</v>
      </c>
      <c r="G624" s="317">
        <f t="shared" si="51"/>
        <v>0.6999999999999998</v>
      </c>
    </row>
    <row r="625" spans="1:7" ht="14.25">
      <c r="A625" s="169">
        <v>38</v>
      </c>
      <c r="B625" s="257" t="s">
        <v>253</v>
      </c>
      <c r="C625" s="157">
        <v>207.94748232193834</v>
      </c>
      <c r="D625" s="246">
        <v>201.02284417492217</v>
      </c>
      <c r="E625" s="313">
        <v>140.71599092244554</v>
      </c>
      <c r="F625" s="53">
        <f t="shared" si="50"/>
        <v>60.30685325247663</v>
      </c>
      <c r="G625" s="317">
        <f t="shared" si="51"/>
        <v>0.7000000000000001</v>
      </c>
    </row>
    <row r="626" spans="1:7" ht="14.25">
      <c r="A626" s="34"/>
      <c r="B626" s="1" t="s">
        <v>27</v>
      </c>
      <c r="C626" s="158">
        <v>9122.721899999997</v>
      </c>
      <c r="D626" s="247">
        <v>8822.567579999999</v>
      </c>
      <c r="E626" s="314">
        <v>6175.797306000001</v>
      </c>
      <c r="F626" s="315">
        <f t="shared" si="50"/>
        <v>2646.7702739999977</v>
      </c>
      <c r="G626" s="35">
        <f t="shared" si="51"/>
        <v>0.7000000000000002</v>
      </c>
    </row>
    <row r="627" ht="14.25">
      <c r="A627" s="9"/>
    </row>
    <row r="628" spans="1:8" ht="14.25">
      <c r="A628" s="9" t="s">
        <v>51</v>
      </c>
      <c r="F628" s="148"/>
      <c r="H628" s="10" t="s">
        <v>12</v>
      </c>
    </row>
    <row r="629" spans="1:6" ht="14.25">
      <c r="A629" s="9"/>
      <c r="F629" s="148"/>
    </row>
    <row r="630" spans="1:6" ht="14.25">
      <c r="A630" s="91" t="s">
        <v>52</v>
      </c>
      <c r="B630" s="56"/>
      <c r="C630" s="56"/>
      <c r="D630" s="56"/>
      <c r="E630" s="57"/>
      <c r="F630" s="56"/>
    </row>
    <row r="631" spans="1:6" ht="9" customHeight="1">
      <c r="A631" s="56"/>
      <c r="B631" s="56"/>
      <c r="C631" s="56"/>
      <c r="D631" s="56"/>
      <c r="E631" s="57"/>
      <c r="F631" s="56"/>
    </row>
    <row r="632" spans="1:7" ht="11.25" customHeight="1">
      <c r="A632" s="188" t="s">
        <v>186</v>
      </c>
      <c r="B632" s="171"/>
      <c r="C632" s="189"/>
      <c r="D632" s="171"/>
      <c r="E632" s="171"/>
      <c r="F632" s="48"/>
      <c r="G632" s="48"/>
    </row>
    <row r="633" spans="1:7" ht="6.75" customHeight="1">
      <c r="A633" s="188"/>
      <c r="B633" s="171"/>
      <c r="C633" s="189"/>
      <c r="D633" s="171"/>
      <c r="E633" s="171"/>
      <c r="F633" s="48"/>
      <c r="G633" s="48"/>
    </row>
    <row r="634" spans="1:5" ht="14.25">
      <c r="A634" s="171"/>
      <c r="B634" s="171"/>
      <c r="C634" s="171"/>
      <c r="D634" s="171"/>
      <c r="E634" s="190" t="s">
        <v>116</v>
      </c>
    </row>
    <row r="635" spans="1:7" ht="45" customHeight="1">
      <c r="A635" s="191" t="s">
        <v>37</v>
      </c>
      <c r="B635" s="191" t="s">
        <v>38</v>
      </c>
      <c r="C635" s="192" t="s">
        <v>133</v>
      </c>
      <c r="D635" s="192" t="s">
        <v>187</v>
      </c>
      <c r="E635" s="192" t="s">
        <v>134</v>
      </c>
      <c r="F635" s="63"/>
      <c r="G635" s="64"/>
    </row>
    <row r="636" spans="1:7" ht="14.25" customHeight="1">
      <c r="A636" s="191">
        <v>1</v>
      </c>
      <c r="B636" s="191">
        <v>2</v>
      </c>
      <c r="C636" s="192">
        <v>3</v>
      </c>
      <c r="D636" s="192">
        <v>4</v>
      </c>
      <c r="E636" s="192">
        <v>5</v>
      </c>
      <c r="F636" s="63"/>
      <c r="G636" s="64"/>
    </row>
    <row r="637" spans="1:7" ht="12.75" customHeight="1">
      <c r="A637" s="169">
        <v>1</v>
      </c>
      <c r="B637" s="257" t="s">
        <v>217</v>
      </c>
      <c r="C637" s="142">
        <v>4799.662914099905</v>
      </c>
      <c r="D637" s="142">
        <v>2.0561502927851087</v>
      </c>
      <c r="E637" s="193">
        <f aca="true" t="shared" si="52" ref="E637:E675">D637/C637</f>
        <v>0.00042839472887664336</v>
      </c>
      <c r="F637" s="140"/>
      <c r="G637" s="31"/>
    </row>
    <row r="638" spans="1:7" ht="12.75" customHeight="1">
      <c r="A638" s="169">
        <v>2</v>
      </c>
      <c r="B638" s="257" t="s">
        <v>218</v>
      </c>
      <c r="C638" s="142">
        <v>3491.8866974475695</v>
      </c>
      <c r="D638" s="142">
        <v>1.5534512298794934</v>
      </c>
      <c r="E638" s="193">
        <f t="shared" si="52"/>
        <v>0.0004448744660057282</v>
      </c>
      <c r="F638" s="140"/>
      <c r="G638" s="31"/>
    </row>
    <row r="639" spans="1:7" ht="12.75" customHeight="1">
      <c r="A639" s="169">
        <v>3</v>
      </c>
      <c r="B639" s="257" t="s">
        <v>219</v>
      </c>
      <c r="C639" s="142">
        <v>2705.545302688918</v>
      </c>
      <c r="D639" s="142">
        <v>1.1182547334136714</v>
      </c>
      <c r="E639" s="193">
        <f t="shared" si="52"/>
        <v>0.0004133195375816805</v>
      </c>
      <c r="F639" s="140"/>
      <c r="G639" s="31"/>
    </row>
    <row r="640" spans="1:7" ht="12.75" customHeight="1">
      <c r="A640" s="169">
        <v>4</v>
      </c>
      <c r="B640" s="257" t="s">
        <v>220</v>
      </c>
      <c r="C640" s="142">
        <v>2129.9610900049665</v>
      </c>
      <c r="D640" s="142">
        <v>0.8615770418560627</v>
      </c>
      <c r="E640" s="193">
        <f t="shared" si="52"/>
        <v>0.00040450365309445803</v>
      </c>
      <c r="F640" s="140"/>
      <c r="G640" s="31"/>
    </row>
    <row r="641" spans="1:7" ht="12.75" customHeight="1">
      <c r="A641" s="169">
        <v>5</v>
      </c>
      <c r="B641" s="257" t="s">
        <v>221</v>
      </c>
      <c r="C641" s="142">
        <v>3425.566310256344</v>
      </c>
      <c r="D641" s="142">
        <v>1.4067842804684156</v>
      </c>
      <c r="E641" s="193">
        <f t="shared" si="52"/>
        <v>0.0004106720329004936</v>
      </c>
      <c r="F641" s="140"/>
      <c r="G641" s="31"/>
    </row>
    <row r="642" spans="1:7" ht="12.75" customHeight="1">
      <c r="A642" s="169">
        <v>6</v>
      </c>
      <c r="B642" s="257" t="s">
        <v>222</v>
      </c>
      <c r="C642" s="142">
        <v>2359.5862746387156</v>
      </c>
      <c r="D642" s="142">
        <v>0.9607554375856014</v>
      </c>
      <c r="E642" s="193">
        <f t="shared" si="52"/>
        <v>0.000407171141785314</v>
      </c>
      <c r="F642" s="140"/>
      <c r="G642" s="31"/>
    </row>
    <row r="643" spans="1:7" ht="12.75" customHeight="1">
      <c r="A643" s="169">
        <v>7</v>
      </c>
      <c r="B643" s="257" t="s">
        <v>223</v>
      </c>
      <c r="C643" s="142">
        <v>4562.725785312055</v>
      </c>
      <c r="D643" s="142">
        <v>2.0929297321495985</v>
      </c>
      <c r="E643" s="193">
        <f t="shared" si="52"/>
        <v>0.0004587016249994647</v>
      </c>
      <c r="F643" s="140"/>
      <c r="G643" s="31"/>
    </row>
    <row r="644" spans="1:7" ht="12.75" customHeight="1">
      <c r="A644" s="169">
        <v>8</v>
      </c>
      <c r="B644" s="257" t="s">
        <v>224</v>
      </c>
      <c r="C644" s="142">
        <v>1170.3528967763941</v>
      </c>
      <c r="D644" s="142">
        <v>0.5006914506008568</v>
      </c>
      <c r="E644" s="193">
        <f t="shared" si="52"/>
        <v>0.00042781237349858776</v>
      </c>
      <c r="F644" s="140"/>
      <c r="G644" s="31"/>
    </row>
    <row r="645" spans="1:7" ht="12.75" customHeight="1">
      <c r="A645" s="169">
        <v>9</v>
      </c>
      <c r="B645" s="257" t="s">
        <v>225</v>
      </c>
      <c r="C645" s="142">
        <v>839.5998346364852</v>
      </c>
      <c r="D645" s="142">
        <v>0.3582435059478473</v>
      </c>
      <c r="E645" s="193">
        <f t="shared" si="52"/>
        <v>0.00042668363090251574</v>
      </c>
      <c r="F645" s="140"/>
      <c r="G645" s="31"/>
    </row>
    <row r="646" spans="1:7" ht="12.75" customHeight="1">
      <c r="A646" s="169">
        <v>10</v>
      </c>
      <c r="B646" s="257" t="s">
        <v>226</v>
      </c>
      <c r="C646" s="142">
        <v>2805.446293246704</v>
      </c>
      <c r="D646" s="142">
        <v>1.2696709415445808</v>
      </c>
      <c r="E646" s="193">
        <f t="shared" si="52"/>
        <v>0.0004525736046350074</v>
      </c>
      <c r="F646" s="140"/>
      <c r="G646" s="31"/>
    </row>
    <row r="647" spans="1:7" ht="12.75" customHeight="1">
      <c r="A647" s="169">
        <v>11</v>
      </c>
      <c r="B647" s="257" t="s">
        <v>210</v>
      </c>
      <c r="C647" s="142">
        <v>3530.440157400395</v>
      </c>
      <c r="D647" s="142">
        <v>1.4185358434082045</v>
      </c>
      <c r="E647" s="260">
        <f t="shared" si="52"/>
        <v>0.0004018014129016506</v>
      </c>
      <c r="F647" s="140"/>
      <c r="G647" s="31"/>
    </row>
    <row r="648" spans="1:7" ht="12.75" customHeight="1">
      <c r="A648" s="169">
        <v>12</v>
      </c>
      <c r="B648" s="257" t="s">
        <v>227</v>
      </c>
      <c r="C648" s="142">
        <v>6176.100285998417</v>
      </c>
      <c r="D648" s="142">
        <v>2.456689594309971</v>
      </c>
      <c r="E648" s="291">
        <f t="shared" si="52"/>
        <v>0.0003977735918374627</v>
      </c>
      <c r="F648" s="140"/>
      <c r="G648" s="31"/>
    </row>
    <row r="649" spans="1:7" ht="12.75" customHeight="1">
      <c r="A649" s="169">
        <v>13</v>
      </c>
      <c r="B649" s="257" t="s">
        <v>228</v>
      </c>
      <c r="C649" s="142">
        <v>3605.510855883931</v>
      </c>
      <c r="D649" s="142">
        <v>1.409501592501257</v>
      </c>
      <c r="E649" s="291">
        <f t="shared" si="52"/>
        <v>0.0003909297874394285</v>
      </c>
      <c r="F649" s="140"/>
      <c r="G649" s="31"/>
    </row>
    <row r="650" spans="1:7" ht="12.75" customHeight="1">
      <c r="A650" s="169">
        <v>14</v>
      </c>
      <c r="B650" s="257" t="s">
        <v>229</v>
      </c>
      <c r="C650" s="142">
        <v>3282.6765671351277</v>
      </c>
      <c r="D650" s="142">
        <v>1.4120873038701838</v>
      </c>
      <c r="E650" s="291">
        <f t="shared" si="52"/>
        <v>0.0004301633971520219</v>
      </c>
      <c r="F650" s="140"/>
      <c r="G650" s="31"/>
    </row>
    <row r="651" spans="1:7" ht="12.75" customHeight="1">
      <c r="A651" s="169">
        <v>15</v>
      </c>
      <c r="B651" s="257" t="s">
        <v>230</v>
      </c>
      <c r="C651" s="142">
        <v>6129.1811606727015</v>
      </c>
      <c r="D651" s="142">
        <v>2.577215802940593</v>
      </c>
      <c r="E651" s="291">
        <f t="shared" si="52"/>
        <v>0.0004204828892115392</v>
      </c>
      <c r="F651" s="140"/>
      <c r="G651" s="31"/>
    </row>
    <row r="652" spans="1:7" ht="12.75" customHeight="1">
      <c r="A652" s="169">
        <v>16</v>
      </c>
      <c r="B652" s="257" t="s">
        <v>231</v>
      </c>
      <c r="C652" s="142">
        <v>5140.996191918374</v>
      </c>
      <c r="D652" s="142">
        <v>2.218518514187133</v>
      </c>
      <c r="E652" s="291">
        <f t="shared" si="52"/>
        <v>0.0004315347515087903</v>
      </c>
      <c r="F652" s="140"/>
      <c r="G652" s="31"/>
    </row>
    <row r="653" spans="1:7" ht="12.75" customHeight="1">
      <c r="A653" s="169">
        <v>17</v>
      </c>
      <c r="B653" s="257" t="s">
        <v>232</v>
      </c>
      <c r="C653" s="142">
        <v>1073.216778439432</v>
      </c>
      <c r="D653" s="142">
        <v>0.4684113149970165</v>
      </c>
      <c r="E653" s="291">
        <f t="shared" si="52"/>
        <v>0.0004364554528099486</v>
      </c>
      <c r="F653" s="140"/>
      <c r="G653" s="31"/>
    </row>
    <row r="654" spans="1:7" ht="12.75" customHeight="1">
      <c r="A654" s="169">
        <v>18</v>
      </c>
      <c r="B654" s="257" t="s">
        <v>233</v>
      </c>
      <c r="C654" s="142">
        <v>3774.0864714260174</v>
      </c>
      <c r="D654" s="142">
        <v>1.611457102065063</v>
      </c>
      <c r="E654" s="291">
        <f t="shared" si="52"/>
        <v>0.0004269793801137214</v>
      </c>
      <c r="F654" s="140"/>
      <c r="G654" s="31"/>
    </row>
    <row r="655" spans="1:8" ht="12.75" customHeight="1">
      <c r="A655" s="169">
        <v>19</v>
      </c>
      <c r="B655" s="257" t="s">
        <v>234</v>
      </c>
      <c r="C655" s="149">
        <v>7761.668606926736</v>
      </c>
      <c r="D655" s="149">
        <v>3.4715273956935535</v>
      </c>
      <c r="E655" s="291">
        <f t="shared" si="52"/>
        <v>0.00044726560376404925</v>
      </c>
      <c r="F655" s="140"/>
      <c r="G655" s="31"/>
      <c r="H655" s="10" t="s">
        <v>12</v>
      </c>
    </row>
    <row r="656" spans="1:7" ht="12.75" customHeight="1">
      <c r="A656" s="169">
        <v>20</v>
      </c>
      <c r="B656" s="257" t="s">
        <v>235</v>
      </c>
      <c r="C656" s="149">
        <v>5652.684352885184</v>
      </c>
      <c r="D656" s="149">
        <v>2.693436409335205</v>
      </c>
      <c r="E656" s="291">
        <f t="shared" si="52"/>
        <v>0.0004764880260756908</v>
      </c>
      <c r="F656" s="140"/>
      <c r="G656" s="31" t="s">
        <v>12</v>
      </c>
    </row>
    <row r="657" spans="1:7" ht="12.75" customHeight="1">
      <c r="A657" s="169">
        <v>21</v>
      </c>
      <c r="B657" s="257" t="s">
        <v>236</v>
      </c>
      <c r="C657" s="149">
        <v>5459.9722222166065</v>
      </c>
      <c r="D657" s="149">
        <v>2.4340555155908405</v>
      </c>
      <c r="E657" s="291">
        <f t="shared" si="52"/>
        <v>0.00044579998148830825</v>
      </c>
      <c r="F657" s="140"/>
      <c r="G657" s="31"/>
    </row>
    <row r="658" spans="1:7" ht="12.75" customHeight="1">
      <c r="A658" s="169">
        <v>22</v>
      </c>
      <c r="B658" s="257" t="s">
        <v>237</v>
      </c>
      <c r="C658" s="149">
        <v>6857.086868284816</v>
      </c>
      <c r="D658" s="149">
        <v>3.028822111561188</v>
      </c>
      <c r="E658" s="291">
        <f t="shared" si="52"/>
        <v>0.000441706831157412</v>
      </c>
      <c r="F658" s="140"/>
      <c r="G658" s="31"/>
    </row>
    <row r="659" spans="1:7" ht="12.75" customHeight="1">
      <c r="A659" s="169">
        <v>23</v>
      </c>
      <c r="B659" s="257" t="s">
        <v>238</v>
      </c>
      <c r="C659" s="149">
        <v>5285.637393855941</v>
      </c>
      <c r="D659" s="149">
        <v>2.253025152109422</v>
      </c>
      <c r="E659" s="291">
        <f t="shared" si="52"/>
        <v>0.00042625420251649363</v>
      </c>
      <c r="F659" s="140"/>
      <c r="G659" s="31"/>
    </row>
    <row r="660" spans="1:7" ht="12.75" customHeight="1">
      <c r="A660" s="169">
        <v>24</v>
      </c>
      <c r="B660" s="257" t="s">
        <v>239</v>
      </c>
      <c r="C660" s="149">
        <v>4413.244212425732</v>
      </c>
      <c r="D660" s="149">
        <v>2.2072061728770325</v>
      </c>
      <c r="E660" s="291">
        <f t="shared" si="52"/>
        <v>0.0005001323440616592</v>
      </c>
      <c r="F660" s="140"/>
      <c r="G660" s="31"/>
    </row>
    <row r="661" spans="1:7" ht="12.75" customHeight="1">
      <c r="A661" s="169">
        <v>25</v>
      </c>
      <c r="B661" s="257" t="s">
        <v>240</v>
      </c>
      <c r="C661" s="149">
        <v>2705.626944011886</v>
      </c>
      <c r="D661" s="149">
        <v>1.2624643033318663</v>
      </c>
      <c r="E661" s="291">
        <f t="shared" si="52"/>
        <v>0.00046660693785814113</v>
      </c>
      <c r="F661" s="140"/>
      <c r="G661" s="31"/>
    </row>
    <row r="662" spans="1:7" ht="12.75" customHeight="1">
      <c r="A662" s="169">
        <v>26</v>
      </c>
      <c r="B662" s="257" t="s">
        <v>241</v>
      </c>
      <c r="C662" s="149">
        <v>3407.039383778942</v>
      </c>
      <c r="D662" s="149">
        <v>1.831857059153742</v>
      </c>
      <c r="E662" s="291">
        <f t="shared" si="52"/>
        <v>0.0005376682957864504</v>
      </c>
      <c r="F662" s="140"/>
      <c r="G662" s="31"/>
    </row>
    <row r="663" spans="1:7" ht="12.75" customHeight="1">
      <c r="A663" s="169">
        <v>27</v>
      </c>
      <c r="B663" s="257" t="s">
        <v>242</v>
      </c>
      <c r="C663" s="149">
        <v>4203.701904179914</v>
      </c>
      <c r="D663" s="149">
        <v>2.01880206842624</v>
      </c>
      <c r="E663" s="291">
        <f t="shared" si="52"/>
        <v>0.0004802438694377596</v>
      </c>
      <c r="F663" s="140"/>
      <c r="G663" s="31"/>
    </row>
    <row r="664" spans="1:7" ht="12.75" customHeight="1">
      <c r="A664" s="169">
        <v>28</v>
      </c>
      <c r="B664" s="257" t="s">
        <v>243</v>
      </c>
      <c r="C664" s="149">
        <v>3743.3864682904386</v>
      </c>
      <c r="D664" s="149">
        <v>1.635525563585835</v>
      </c>
      <c r="E664" s="193">
        <f t="shared" si="52"/>
        <v>0.00043691068967633486</v>
      </c>
      <c r="F664" s="140"/>
      <c r="G664" s="31"/>
    </row>
    <row r="665" spans="1:7" ht="12.75" customHeight="1">
      <c r="A665" s="169">
        <v>29</v>
      </c>
      <c r="B665" s="257" t="s">
        <v>244</v>
      </c>
      <c r="C665" s="149">
        <v>2736.2356766207213</v>
      </c>
      <c r="D665" s="149">
        <v>1.203810341506712</v>
      </c>
      <c r="E665" s="193">
        <f t="shared" si="52"/>
        <v>0.00043995126289466047</v>
      </c>
      <c r="F665" s="140"/>
      <c r="G665" s="31"/>
    </row>
    <row r="666" spans="1:7" ht="12.75" customHeight="1">
      <c r="A666" s="169">
        <v>30</v>
      </c>
      <c r="B666" s="257" t="s">
        <v>245</v>
      </c>
      <c r="C666" s="149">
        <v>1665.526659466261</v>
      </c>
      <c r="D666" s="149">
        <v>0.6948086300353061</v>
      </c>
      <c r="E666" s="193">
        <f t="shared" si="52"/>
        <v>0.000417170524462194</v>
      </c>
      <c r="F666" s="140"/>
      <c r="G666" s="31"/>
    </row>
    <row r="667" spans="1:7" ht="12.75" customHeight="1">
      <c r="A667" s="169">
        <v>31</v>
      </c>
      <c r="B667" s="257" t="s">
        <v>246</v>
      </c>
      <c r="C667" s="149">
        <v>818.020480506268</v>
      </c>
      <c r="D667" s="149">
        <v>0.3576610638620508</v>
      </c>
      <c r="E667" s="193">
        <f t="shared" si="52"/>
        <v>0.0004372275173852573</v>
      </c>
      <c r="F667" s="140"/>
      <c r="G667" s="31"/>
    </row>
    <row r="668" spans="1:7" ht="12.75" customHeight="1">
      <c r="A668" s="169">
        <v>32</v>
      </c>
      <c r="B668" s="257" t="s">
        <v>247</v>
      </c>
      <c r="C668" s="149">
        <v>1238.9766839290728</v>
      </c>
      <c r="D668" s="149">
        <v>0.5418848956998679</v>
      </c>
      <c r="E668" s="193">
        <f t="shared" si="52"/>
        <v>0.0004373648856582429</v>
      </c>
      <c r="F668" s="140"/>
      <c r="G668" s="31"/>
    </row>
    <row r="669" spans="1:7" ht="12.75" customHeight="1">
      <c r="A669" s="169">
        <v>33</v>
      </c>
      <c r="B669" s="257" t="s">
        <v>248</v>
      </c>
      <c r="C669" s="149">
        <v>2686.1027264984273</v>
      </c>
      <c r="D669" s="149">
        <v>1.211382886113997</v>
      </c>
      <c r="E669" s="193">
        <f t="shared" si="52"/>
        <v>0.0004509815928347394</v>
      </c>
      <c r="F669" s="140"/>
      <c r="G669" s="31"/>
    </row>
    <row r="670" spans="1:7" ht="12.75" customHeight="1">
      <c r="A670" s="169">
        <v>34</v>
      </c>
      <c r="B670" s="257" t="s">
        <v>249</v>
      </c>
      <c r="C670" s="149">
        <v>2199.9650154045517</v>
      </c>
      <c r="D670" s="149">
        <v>1.0116682434205586</v>
      </c>
      <c r="E670" s="193">
        <f t="shared" si="52"/>
        <v>0.00045985651423394245</v>
      </c>
      <c r="F670" s="140"/>
      <c r="G670" s="31"/>
    </row>
    <row r="671" spans="1:7" ht="12.75" customHeight="1">
      <c r="A671" s="169">
        <v>35</v>
      </c>
      <c r="B671" s="257" t="s">
        <v>250</v>
      </c>
      <c r="C671" s="149">
        <v>4142.280984513509</v>
      </c>
      <c r="D671" s="149">
        <v>1.7857528127998519</v>
      </c>
      <c r="E671" s="193">
        <f t="shared" si="52"/>
        <v>0.00043110373716223887</v>
      </c>
      <c r="F671" s="140"/>
      <c r="G671" s="31"/>
    </row>
    <row r="672" spans="1:7" ht="12.75" customHeight="1">
      <c r="A672" s="169">
        <v>36</v>
      </c>
      <c r="B672" s="257" t="s">
        <v>251</v>
      </c>
      <c r="C672" s="149">
        <v>2364.5947149332633</v>
      </c>
      <c r="D672" s="149">
        <v>1.175524144522833</v>
      </c>
      <c r="E672" s="193">
        <f t="shared" si="52"/>
        <v>0.0004971355713091029</v>
      </c>
      <c r="F672" s="140"/>
      <c r="G672" s="31"/>
    </row>
    <row r="673" spans="1:7" ht="12.75" customHeight="1">
      <c r="A673" s="169">
        <v>37</v>
      </c>
      <c r="B673" s="257" t="s">
        <v>252</v>
      </c>
      <c r="C673" s="149">
        <v>2923.6864218997416</v>
      </c>
      <c r="D673" s="149">
        <v>1.4104627300507617</v>
      </c>
      <c r="E673" s="193">
        <f t="shared" si="52"/>
        <v>0.0004824261314365843</v>
      </c>
      <c r="F673" s="140"/>
      <c r="G673" s="31"/>
    </row>
    <row r="674" spans="1:7" ht="12.75" customHeight="1">
      <c r="A674" s="169">
        <v>38</v>
      </c>
      <c r="B674" s="257" t="s">
        <v>253</v>
      </c>
      <c r="C674" s="149">
        <v>3065.500885693514</v>
      </c>
      <c r="D674" s="149">
        <v>1.4493967858125236</v>
      </c>
      <c r="E674" s="193">
        <f t="shared" si="52"/>
        <v>0.0004728091231605121</v>
      </c>
      <c r="F674" s="140"/>
      <c r="G674" s="31"/>
    </row>
    <row r="675" spans="1:7" ht="12.75" customHeight="1">
      <c r="A675" s="34"/>
      <c r="B675" s="1" t="s">
        <v>27</v>
      </c>
      <c r="C675" s="150">
        <v>134333.480474304</v>
      </c>
      <c r="D675" s="150">
        <v>59.430000000000035</v>
      </c>
      <c r="E675" s="237">
        <f t="shared" si="52"/>
        <v>0.0004424064633043444</v>
      </c>
      <c r="F675" s="42"/>
      <c r="G675" s="31"/>
    </row>
    <row r="676" spans="1:7" ht="14.25">
      <c r="A676" s="92"/>
      <c r="B676" s="73"/>
      <c r="C676" s="93"/>
      <c r="D676" s="93"/>
      <c r="E676" s="94"/>
      <c r="F676" s="76"/>
      <c r="G676" s="95"/>
    </row>
    <row r="677" spans="1:7" ht="14.25">
      <c r="A677" s="9" t="s">
        <v>191</v>
      </c>
      <c r="B677" s="48"/>
      <c r="C677" s="58"/>
      <c r="D677" s="48"/>
      <c r="E677" s="48"/>
      <c r="F677" s="48"/>
      <c r="G677" s="95"/>
    </row>
    <row r="678" spans="1:5" ht="14.25">
      <c r="A678" s="48"/>
      <c r="B678" s="48"/>
      <c r="C678" s="48"/>
      <c r="D678" s="48"/>
      <c r="E678" s="59" t="s">
        <v>116</v>
      </c>
    </row>
    <row r="679" spans="1:7" ht="51" customHeight="1">
      <c r="A679" s="60" t="s">
        <v>37</v>
      </c>
      <c r="B679" s="60" t="s">
        <v>38</v>
      </c>
      <c r="C679" s="61" t="s">
        <v>133</v>
      </c>
      <c r="D679" s="61" t="s">
        <v>192</v>
      </c>
      <c r="E679" s="61" t="s">
        <v>130</v>
      </c>
      <c r="F679" s="63"/>
      <c r="G679" s="64"/>
    </row>
    <row r="680" spans="1:7" ht="18" customHeight="1">
      <c r="A680" s="60">
        <v>1</v>
      </c>
      <c r="B680" s="60">
        <v>2</v>
      </c>
      <c r="C680" s="61">
        <v>3</v>
      </c>
      <c r="D680" s="61">
        <v>4</v>
      </c>
      <c r="E680" s="61">
        <v>5</v>
      </c>
      <c r="F680" s="63"/>
      <c r="G680" s="64"/>
    </row>
    <row r="681" spans="1:7" ht="12.75" customHeight="1">
      <c r="A681" s="169">
        <v>1</v>
      </c>
      <c r="B681" s="257" t="s">
        <v>217</v>
      </c>
      <c r="C681" s="142">
        <v>4799.662914099905</v>
      </c>
      <c r="D681" s="149">
        <v>1050.870044168163</v>
      </c>
      <c r="E681" s="145">
        <f aca="true" t="shared" si="53" ref="E681:E719">D681/C681</f>
        <v>0.21894663499826963</v>
      </c>
      <c r="F681" s="140"/>
      <c r="G681" s="31"/>
    </row>
    <row r="682" spans="1:7" ht="12.75" customHeight="1">
      <c r="A682" s="169">
        <v>2</v>
      </c>
      <c r="B682" s="257" t="s">
        <v>218</v>
      </c>
      <c r="C682" s="142">
        <v>3491.8866974475695</v>
      </c>
      <c r="D682" s="149">
        <v>743.2241456031625</v>
      </c>
      <c r="E682" s="145">
        <f t="shared" si="53"/>
        <v>0.21284314469493806</v>
      </c>
      <c r="F682" s="140"/>
      <c r="G682" s="31"/>
    </row>
    <row r="683" spans="1:7" ht="12.75" customHeight="1">
      <c r="A683" s="169">
        <v>3</v>
      </c>
      <c r="B683" s="257" t="s">
        <v>219</v>
      </c>
      <c r="C683" s="142">
        <v>2705.545302688918</v>
      </c>
      <c r="D683" s="149">
        <v>607.4742771488704</v>
      </c>
      <c r="E683" s="145">
        <f t="shared" si="53"/>
        <v>0.22452933112786153</v>
      </c>
      <c r="F683" s="140"/>
      <c r="G683" s="31"/>
    </row>
    <row r="684" spans="1:7" ht="12.75" customHeight="1">
      <c r="A684" s="169">
        <v>4</v>
      </c>
      <c r="B684" s="257" t="s">
        <v>220</v>
      </c>
      <c r="C684" s="142">
        <v>2129.9610900049665</v>
      </c>
      <c r="D684" s="149">
        <v>485.1934506878456</v>
      </c>
      <c r="E684" s="145">
        <f t="shared" si="53"/>
        <v>0.22779451369541884</v>
      </c>
      <c r="F684" s="140"/>
      <c r="G684" s="31"/>
    </row>
    <row r="685" spans="1:7" ht="12.75" customHeight="1">
      <c r="A685" s="169">
        <v>5</v>
      </c>
      <c r="B685" s="257" t="s">
        <v>221</v>
      </c>
      <c r="C685" s="142">
        <v>3425.566310256344</v>
      </c>
      <c r="D685" s="149">
        <v>772.5006560311515</v>
      </c>
      <c r="E685" s="145">
        <f t="shared" si="53"/>
        <v>0.2255103495495737</v>
      </c>
      <c r="F685" s="140"/>
      <c r="G685" s="31"/>
    </row>
    <row r="686" spans="1:7" ht="12.75" customHeight="1">
      <c r="A686" s="169">
        <v>6</v>
      </c>
      <c r="B686" s="257" t="s">
        <v>222</v>
      </c>
      <c r="C686" s="142">
        <v>2359.5862746387156</v>
      </c>
      <c r="D686" s="149">
        <v>535.1704064766815</v>
      </c>
      <c r="E686" s="145">
        <f t="shared" si="53"/>
        <v>0.22680688230339163</v>
      </c>
      <c r="F686" s="140"/>
      <c r="G686" s="31"/>
    </row>
    <row r="687" spans="1:7" ht="12.75" customHeight="1">
      <c r="A687" s="169">
        <v>7</v>
      </c>
      <c r="B687" s="257" t="s">
        <v>223</v>
      </c>
      <c r="C687" s="142">
        <v>4562.725785312055</v>
      </c>
      <c r="D687" s="149">
        <v>947.7839391862601</v>
      </c>
      <c r="E687" s="145">
        <f t="shared" si="53"/>
        <v>0.2077231864858692</v>
      </c>
      <c r="F687" s="140"/>
      <c r="G687" s="31"/>
    </row>
    <row r="688" spans="1:7" ht="12.75" customHeight="1">
      <c r="A688" s="169">
        <v>8</v>
      </c>
      <c r="B688" s="257" t="s">
        <v>224</v>
      </c>
      <c r="C688" s="142">
        <v>1170.3528967763941</v>
      </c>
      <c r="D688" s="149">
        <v>256.50103825973576</v>
      </c>
      <c r="E688" s="145">
        <f t="shared" si="53"/>
        <v>0.21916555166073337</v>
      </c>
      <c r="F688" s="140"/>
      <c r="G688" s="31"/>
    </row>
    <row r="689" spans="1:7" ht="12.75" customHeight="1">
      <c r="A689" s="169">
        <v>9</v>
      </c>
      <c r="B689" s="257" t="s">
        <v>225</v>
      </c>
      <c r="C689" s="142">
        <v>839.5998346364852</v>
      </c>
      <c r="D689" s="149">
        <v>184.3611124765655</v>
      </c>
      <c r="E689" s="145">
        <f t="shared" si="53"/>
        <v>0.21958212099504146</v>
      </c>
      <c r="F689" s="140"/>
      <c r="G689" s="31"/>
    </row>
    <row r="690" spans="1:7" ht="12.75" customHeight="1">
      <c r="A690" s="169">
        <v>10</v>
      </c>
      <c r="B690" s="257" t="s">
        <v>226</v>
      </c>
      <c r="C690" s="142">
        <v>2805.446293246704</v>
      </c>
      <c r="D690" s="149">
        <v>589.1170474767127</v>
      </c>
      <c r="E690" s="145">
        <f t="shared" si="53"/>
        <v>0.20999049202789613</v>
      </c>
      <c r="F690" s="140"/>
      <c r="G690" s="31"/>
    </row>
    <row r="691" spans="1:7" ht="12.75" customHeight="1">
      <c r="A691" s="169">
        <v>11</v>
      </c>
      <c r="B691" s="257" t="s">
        <v>210</v>
      </c>
      <c r="C691" s="142">
        <v>3530.440157400395</v>
      </c>
      <c r="D691" s="149">
        <v>807.7534280979539</v>
      </c>
      <c r="E691" s="145">
        <f t="shared" si="53"/>
        <v>0.22879680495497629</v>
      </c>
      <c r="F691" s="140"/>
      <c r="G691" s="31"/>
    </row>
    <row r="692" spans="1:7" ht="12.75" customHeight="1">
      <c r="A692" s="169">
        <v>12</v>
      </c>
      <c r="B692" s="257" t="s">
        <v>227</v>
      </c>
      <c r="C692" s="142">
        <v>6176.100285998417</v>
      </c>
      <c r="D692" s="149">
        <v>1422.2785425741258</v>
      </c>
      <c r="E692" s="145">
        <f t="shared" si="53"/>
        <v>0.23028747538289088</v>
      </c>
      <c r="F692" s="140"/>
      <c r="G692" s="31"/>
    </row>
    <row r="693" spans="1:7" ht="12.75" customHeight="1">
      <c r="A693" s="169">
        <v>13</v>
      </c>
      <c r="B693" s="257" t="s">
        <v>228</v>
      </c>
      <c r="C693" s="142">
        <v>3605.510855883931</v>
      </c>
      <c r="D693" s="149">
        <v>839.4446810125592</v>
      </c>
      <c r="E693" s="145">
        <f t="shared" si="53"/>
        <v>0.23282267466831963</v>
      </c>
      <c r="F693" s="140"/>
      <c r="G693" s="31"/>
    </row>
    <row r="694" spans="1:7" ht="12.75" customHeight="1">
      <c r="A694" s="169">
        <v>14</v>
      </c>
      <c r="B694" s="257" t="s">
        <v>229</v>
      </c>
      <c r="C694" s="142">
        <v>3282.6765671351277</v>
      </c>
      <c r="D694" s="149">
        <v>716.585752711369</v>
      </c>
      <c r="E694" s="145">
        <f t="shared" si="53"/>
        <v>0.21829313307486486</v>
      </c>
      <c r="F694" s="140"/>
      <c r="G694" s="31"/>
    </row>
    <row r="695" spans="1:7" ht="12.75" customHeight="1">
      <c r="A695" s="169">
        <v>15</v>
      </c>
      <c r="B695" s="257" t="s">
        <v>230</v>
      </c>
      <c r="C695" s="142">
        <v>6129.1811606727015</v>
      </c>
      <c r="D695" s="149">
        <v>1359.9274007294748</v>
      </c>
      <c r="E695" s="145">
        <f t="shared" si="53"/>
        <v>0.22187750126482106</v>
      </c>
      <c r="F695" s="140"/>
      <c r="G695" s="31"/>
    </row>
    <row r="696" spans="1:7" ht="12.75" customHeight="1">
      <c r="A696" s="169">
        <v>16</v>
      </c>
      <c r="B696" s="257" t="s">
        <v>231</v>
      </c>
      <c r="C696" s="142">
        <v>5140.996191918374</v>
      </c>
      <c r="D696" s="149">
        <v>1119.6301780613157</v>
      </c>
      <c r="E696" s="145">
        <f t="shared" si="53"/>
        <v>0.21778467368277182</v>
      </c>
      <c r="F696" s="140"/>
      <c r="G696" s="31"/>
    </row>
    <row r="697" spans="1:7" ht="12.75" customHeight="1">
      <c r="A697" s="169">
        <v>17</v>
      </c>
      <c r="B697" s="257" t="s">
        <v>232</v>
      </c>
      <c r="C697" s="142">
        <v>1073.216778439432</v>
      </c>
      <c r="D697" s="149">
        <v>231.7743075388679</v>
      </c>
      <c r="E697" s="145">
        <f t="shared" si="53"/>
        <v>0.21596224751153414</v>
      </c>
      <c r="F697" s="140"/>
      <c r="G697" s="31"/>
    </row>
    <row r="698" spans="1:8" ht="12.75" customHeight="1">
      <c r="A698" s="169">
        <v>18</v>
      </c>
      <c r="B698" s="257" t="s">
        <v>233</v>
      </c>
      <c r="C698" s="142">
        <v>3774.0864714260174</v>
      </c>
      <c r="D698" s="149">
        <v>828.297227470146</v>
      </c>
      <c r="E698" s="145">
        <f t="shared" si="53"/>
        <v>0.21946959449426143</v>
      </c>
      <c r="F698" s="140"/>
      <c r="G698" s="31"/>
      <c r="H698" s="10" t="s">
        <v>12</v>
      </c>
    </row>
    <row r="699" spans="1:7" ht="12.75" customHeight="1">
      <c r="A699" s="169">
        <v>19</v>
      </c>
      <c r="B699" s="257" t="s">
        <v>234</v>
      </c>
      <c r="C699" s="149">
        <v>7761.668606926736</v>
      </c>
      <c r="D699" s="149">
        <v>1645.153385685685</v>
      </c>
      <c r="E699" s="145">
        <f t="shared" si="53"/>
        <v>0.2119587255010479</v>
      </c>
      <c r="F699" s="140"/>
      <c r="G699" s="31"/>
    </row>
    <row r="700" spans="1:7" ht="12.75" customHeight="1">
      <c r="A700" s="169">
        <v>20</v>
      </c>
      <c r="B700" s="257" t="s">
        <v>235</v>
      </c>
      <c r="C700" s="149">
        <v>5652.684352885184</v>
      </c>
      <c r="D700" s="149">
        <v>1136.9551719004626</v>
      </c>
      <c r="E700" s="145">
        <f t="shared" si="53"/>
        <v>0.20113544307849948</v>
      </c>
      <c r="F700" s="140"/>
      <c r="G700" s="31"/>
    </row>
    <row r="701" spans="1:7" ht="12.75" customHeight="1">
      <c r="A701" s="169">
        <v>21</v>
      </c>
      <c r="B701" s="257" t="s">
        <v>236</v>
      </c>
      <c r="C701" s="149">
        <v>5459.9722222166065</v>
      </c>
      <c r="D701" s="149">
        <v>1160.2440311251926</v>
      </c>
      <c r="E701" s="145">
        <f t="shared" si="53"/>
        <v>0.21249998789447389</v>
      </c>
      <c r="F701" s="140"/>
      <c r="G701" s="31"/>
    </row>
    <row r="702" spans="1:7" ht="12.75" customHeight="1">
      <c r="A702" s="169">
        <v>22</v>
      </c>
      <c r="B702" s="257" t="s">
        <v>237</v>
      </c>
      <c r="C702" s="149">
        <v>6857.086868284816</v>
      </c>
      <c r="D702" s="149">
        <v>1467.5318325567132</v>
      </c>
      <c r="E702" s="145">
        <f t="shared" si="53"/>
        <v>0.2140168063706901</v>
      </c>
      <c r="F702" s="140"/>
      <c r="G702" s="31"/>
    </row>
    <row r="703" spans="1:7" ht="12.75" customHeight="1">
      <c r="A703" s="169">
        <v>23</v>
      </c>
      <c r="B703" s="257" t="s">
        <v>238</v>
      </c>
      <c r="C703" s="149">
        <v>5285.637393855941</v>
      </c>
      <c r="D703" s="149">
        <v>1161.4756313478167</v>
      </c>
      <c r="E703" s="145">
        <f t="shared" si="53"/>
        <v>0.21974182956589558</v>
      </c>
      <c r="F703" s="140"/>
      <c r="G703" s="31"/>
    </row>
    <row r="704" spans="1:7" ht="12.75" customHeight="1">
      <c r="A704" s="169">
        <v>24</v>
      </c>
      <c r="B704" s="257" t="s">
        <v>239</v>
      </c>
      <c r="C704" s="149">
        <v>4413.244212425732</v>
      </c>
      <c r="D704" s="149">
        <v>849.0043300794243</v>
      </c>
      <c r="E704" s="145">
        <f t="shared" si="53"/>
        <v>0.1923764671098431</v>
      </c>
      <c r="F704" s="140"/>
      <c r="G704" s="31"/>
    </row>
    <row r="705" spans="1:7" ht="12.75" customHeight="1">
      <c r="A705" s="169">
        <v>25</v>
      </c>
      <c r="B705" s="257" t="s">
        <v>240</v>
      </c>
      <c r="C705" s="149">
        <v>2705.626944011886</v>
      </c>
      <c r="D705" s="149">
        <v>554.0888991573144</v>
      </c>
      <c r="E705" s="145">
        <f t="shared" si="53"/>
        <v>0.20479131477590734</v>
      </c>
      <c r="F705" s="140"/>
      <c r="G705" s="31"/>
    </row>
    <row r="706" spans="1:7" ht="12.75" customHeight="1">
      <c r="A706" s="169">
        <v>26</v>
      </c>
      <c r="B706" s="257" t="s">
        <v>241</v>
      </c>
      <c r="C706" s="149">
        <v>3407.039383778942</v>
      </c>
      <c r="D706" s="149">
        <v>608.0734788489893</v>
      </c>
      <c r="E706" s="145">
        <f t="shared" si="53"/>
        <v>0.17847562365849154</v>
      </c>
      <c r="F706" s="140"/>
      <c r="G706" s="31"/>
    </row>
    <row r="707" spans="1:7" ht="12.75" customHeight="1">
      <c r="A707" s="169">
        <v>27</v>
      </c>
      <c r="B707" s="257" t="s">
        <v>242</v>
      </c>
      <c r="C707" s="149">
        <v>4203.701904179914</v>
      </c>
      <c r="D707" s="149">
        <v>839.6619929558663</v>
      </c>
      <c r="E707" s="145">
        <f t="shared" si="53"/>
        <v>0.19974346709050794</v>
      </c>
      <c r="F707" s="140"/>
      <c r="G707" s="31"/>
    </row>
    <row r="708" spans="1:7" ht="12.75" customHeight="1">
      <c r="A708" s="169">
        <v>28</v>
      </c>
      <c r="B708" s="257" t="s">
        <v>243</v>
      </c>
      <c r="C708" s="149">
        <v>3743.3864682904386</v>
      </c>
      <c r="D708" s="149">
        <v>807.7980164503197</v>
      </c>
      <c r="E708" s="145">
        <f t="shared" si="53"/>
        <v>0.21579337941541252</v>
      </c>
      <c r="F708" s="140"/>
      <c r="G708" s="31"/>
    </row>
    <row r="709" spans="1:7" ht="12.75" customHeight="1">
      <c r="A709" s="169">
        <v>29</v>
      </c>
      <c r="B709" s="257" t="s">
        <v>244</v>
      </c>
      <c r="C709" s="149">
        <v>2736.2356766207213</v>
      </c>
      <c r="D709" s="149">
        <v>587.37787098952</v>
      </c>
      <c r="E709" s="145">
        <f t="shared" si="53"/>
        <v>0.21466640319336003</v>
      </c>
      <c r="F709" s="140"/>
      <c r="G709" s="31"/>
    </row>
    <row r="710" spans="1:7" ht="12.75" customHeight="1">
      <c r="A710" s="169">
        <v>30</v>
      </c>
      <c r="B710" s="257" t="s">
        <v>245</v>
      </c>
      <c r="C710" s="149">
        <v>1665.526659466261</v>
      </c>
      <c r="D710" s="149">
        <v>371.58688791217924</v>
      </c>
      <c r="E710" s="145">
        <f t="shared" si="53"/>
        <v>0.22310473735152275</v>
      </c>
      <c r="F710" s="140"/>
      <c r="G710" s="31"/>
    </row>
    <row r="711" spans="1:7" ht="12.75" customHeight="1">
      <c r="A711" s="169">
        <v>31</v>
      </c>
      <c r="B711" s="257" t="s">
        <v>246</v>
      </c>
      <c r="C711" s="149">
        <v>818.020480506268</v>
      </c>
      <c r="D711" s="149">
        <v>176.42655700648385</v>
      </c>
      <c r="E711" s="145">
        <f t="shared" si="53"/>
        <v>0.21567498762047438</v>
      </c>
      <c r="F711" s="140"/>
      <c r="G711" s="31"/>
    </row>
    <row r="712" spans="1:7" ht="12.75" customHeight="1">
      <c r="A712" s="169">
        <v>32</v>
      </c>
      <c r="B712" s="257" t="s">
        <v>247</v>
      </c>
      <c r="C712" s="149">
        <v>1238.9766839290728</v>
      </c>
      <c r="D712" s="149">
        <v>267.15347882266576</v>
      </c>
      <c r="E712" s="145">
        <f t="shared" si="53"/>
        <v>0.21562429889758877</v>
      </c>
      <c r="F712" s="140"/>
      <c r="G712" s="31"/>
    </row>
    <row r="713" spans="1:7" ht="12.75" customHeight="1">
      <c r="A713" s="169">
        <v>33</v>
      </c>
      <c r="B713" s="257" t="s">
        <v>248</v>
      </c>
      <c r="C713" s="149">
        <v>2686.1027264984273</v>
      </c>
      <c r="D713" s="149">
        <v>565.6405056471849</v>
      </c>
      <c r="E713" s="145">
        <f t="shared" si="53"/>
        <v>0.2105803698671448</v>
      </c>
      <c r="F713" s="140"/>
      <c r="G713" s="31"/>
    </row>
    <row r="714" spans="1:7" ht="12.75" customHeight="1">
      <c r="A714" s="169">
        <v>34</v>
      </c>
      <c r="B714" s="257" t="s">
        <v>249</v>
      </c>
      <c r="C714" s="149">
        <v>2199.9650154045517</v>
      </c>
      <c r="D714" s="149">
        <v>456.0519995286602</v>
      </c>
      <c r="E714" s="145">
        <f t="shared" si="53"/>
        <v>0.20729965991972685</v>
      </c>
      <c r="F714" s="140"/>
      <c r="G714" s="31"/>
    </row>
    <row r="715" spans="1:7" ht="12.75" customHeight="1">
      <c r="A715" s="169">
        <v>35</v>
      </c>
      <c r="B715" s="257" t="s">
        <v>250</v>
      </c>
      <c r="C715" s="149">
        <v>4142.280984513509</v>
      </c>
      <c r="D715" s="149">
        <v>902.7869293959129</v>
      </c>
      <c r="E715" s="145">
        <f t="shared" si="53"/>
        <v>0.21794439652237665</v>
      </c>
      <c r="F715" s="140"/>
      <c r="G715" s="31"/>
    </row>
    <row r="716" spans="1:7" ht="12.75" customHeight="1">
      <c r="A716" s="169">
        <v>36</v>
      </c>
      <c r="B716" s="257" t="s">
        <v>251</v>
      </c>
      <c r="C716" s="149">
        <v>2364.5947149332633</v>
      </c>
      <c r="D716" s="149">
        <v>457.52235489012617</v>
      </c>
      <c r="E716" s="145">
        <f t="shared" si="53"/>
        <v>0.19348869893039533</v>
      </c>
      <c r="F716" s="140"/>
      <c r="G716" s="31"/>
    </row>
    <row r="717" spans="1:7" ht="12.75" customHeight="1">
      <c r="A717" s="169">
        <v>37</v>
      </c>
      <c r="B717" s="257" t="s">
        <v>252</v>
      </c>
      <c r="C717" s="149">
        <v>2923.6864218997416</v>
      </c>
      <c r="D717" s="149">
        <v>581.6225886818531</v>
      </c>
      <c r="E717" s="145">
        <f t="shared" si="53"/>
        <v>0.1989346683437852</v>
      </c>
      <c r="F717" s="140"/>
      <c r="G717" s="31"/>
    </row>
    <row r="718" spans="1:7" ht="12.75" customHeight="1">
      <c r="A718" s="169">
        <v>38</v>
      </c>
      <c r="B718" s="257" t="s">
        <v>253</v>
      </c>
      <c r="C718" s="149">
        <v>3065.500885693514</v>
      </c>
      <c r="D718" s="149">
        <v>620.7519261066618</v>
      </c>
      <c r="E718" s="145">
        <f t="shared" si="53"/>
        <v>0.2024960844094579</v>
      </c>
      <c r="F718" s="140"/>
      <c r="G718" s="31"/>
    </row>
    <row r="719" spans="1:7" ht="12.75" customHeight="1">
      <c r="A719" s="34"/>
      <c r="B719" s="1" t="s">
        <v>27</v>
      </c>
      <c r="C719" s="150">
        <v>134333.480474304</v>
      </c>
      <c r="D719" s="150">
        <v>28714.795504799957</v>
      </c>
      <c r="E719" s="144">
        <f t="shared" si="53"/>
        <v>0.21375754877647699</v>
      </c>
      <c r="F719" s="42" t="s">
        <v>12</v>
      </c>
      <c r="G719" s="31"/>
    </row>
    <row r="720" spans="1:7" ht="24.75" customHeight="1">
      <c r="A720" s="47" t="s">
        <v>135</v>
      </c>
      <c r="B720" s="48"/>
      <c r="C720" s="48"/>
      <c r="D720" s="48"/>
      <c r="E720" s="48"/>
      <c r="F720" s="48"/>
      <c r="G720" s="48"/>
    </row>
    <row r="721" ht="21" customHeight="1">
      <c r="E721" s="59" t="s">
        <v>116</v>
      </c>
    </row>
    <row r="722" spans="1:6" ht="28.5">
      <c r="A722" s="49" t="s">
        <v>39</v>
      </c>
      <c r="B722" s="250" t="s">
        <v>199</v>
      </c>
      <c r="C722" s="49" t="s">
        <v>53</v>
      </c>
      <c r="D722" s="68" t="s">
        <v>42</v>
      </c>
      <c r="E722" s="49" t="s">
        <v>43</v>
      </c>
      <c r="F722" s="235"/>
    </row>
    <row r="723" spans="1:6" ht="14.25">
      <c r="A723" s="69">
        <f>C719</f>
        <v>134333.480474304</v>
      </c>
      <c r="B723" s="69">
        <f>D767</f>
        <v>59.430000000000035</v>
      </c>
      <c r="C723" s="69">
        <f>E767</f>
        <v>145108.79999999996</v>
      </c>
      <c r="D723" s="69">
        <f>B723+C723</f>
        <v>145168.22999999995</v>
      </c>
      <c r="E723" s="71">
        <f>D723/A723</f>
        <v>1.0806556153197302</v>
      </c>
      <c r="F723" s="56"/>
    </row>
    <row r="724" spans="1:7" ht="14.25">
      <c r="A724" s="92"/>
      <c r="B724" s="73"/>
      <c r="C724" s="74"/>
      <c r="D724" s="74"/>
      <c r="E724" s="75"/>
      <c r="F724" s="76"/>
      <c r="G724" s="77"/>
    </row>
    <row r="725" spans="1:7" ht="14.25">
      <c r="A725" s="9" t="s">
        <v>158</v>
      </c>
      <c r="B725" s="48"/>
      <c r="C725" s="58"/>
      <c r="D725" s="48"/>
      <c r="E725" s="48"/>
      <c r="F725" s="48"/>
      <c r="G725" s="48"/>
    </row>
    <row r="726" spans="1:7" ht="14.25">
      <c r="A726" s="48"/>
      <c r="B726" s="48"/>
      <c r="C726" s="48"/>
      <c r="D726" s="48"/>
      <c r="E726" s="48"/>
      <c r="F726" s="48"/>
      <c r="G726" s="59" t="s">
        <v>116</v>
      </c>
    </row>
    <row r="727" spans="1:7" ht="47.25" customHeight="1">
      <c r="A727" s="60" t="s">
        <v>37</v>
      </c>
      <c r="B727" s="60" t="s">
        <v>38</v>
      </c>
      <c r="C727" s="61" t="s">
        <v>136</v>
      </c>
      <c r="D727" s="61" t="s">
        <v>188</v>
      </c>
      <c r="E727" s="61" t="s">
        <v>54</v>
      </c>
      <c r="F727" s="61" t="s">
        <v>55</v>
      </c>
      <c r="G727" s="88" t="s">
        <v>56</v>
      </c>
    </row>
    <row r="728" spans="1:7" ht="13.5" customHeight="1">
      <c r="A728" s="60">
        <v>1</v>
      </c>
      <c r="B728" s="60">
        <v>2</v>
      </c>
      <c r="C728" s="61">
        <v>3</v>
      </c>
      <c r="D728" s="61">
        <v>4</v>
      </c>
      <c r="E728" s="61">
        <v>5</v>
      </c>
      <c r="F728" s="61">
        <v>6</v>
      </c>
      <c r="G728" s="88">
        <v>7</v>
      </c>
    </row>
    <row r="729" spans="1:7" ht="12.75" customHeight="1">
      <c r="A729" s="169">
        <v>1</v>
      </c>
      <c r="B729" s="257" t="s">
        <v>217</v>
      </c>
      <c r="C729" s="142">
        <v>4799.662914099905</v>
      </c>
      <c r="D729" s="149">
        <v>2.0561502927851087</v>
      </c>
      <c r="E729" s="149">
        <v>5209.767270975377</v>
      </c>
      <c r="F729" s="147">
        <f aca="true" t="shared" si="54" ref="F729:F767">D729+E729</f>
        <v>5211.823421268162</v>
      </c>
      <c r="G729" s="151">
        <f aca="true" t="shared" si="55" ref="G729:G767">F729/C729</f>
        <v>1.085872802849854</v>
      </c>
    </row>
    <row r="730" spans="1:7" ht="12.75" customHeight="1">
      <c r="A730" s="169">
        <v>2</v>
      </c>
      <c r="B730" s="257" t="s">
        <v>218</v>
      </c>
      <c r="C730" s="142">
        <v>3491.8866974475695</v>
      </c>
      <c r="D730" s="149">
        <v>1.5534512298794934</v>
      </c>
      <c r="E730" s="149">
        <v>3768.7628031732825</v>
      </c>
      <c r="F730" s="147">
        <f t="shared" si="54"/>
        <v>3770.316254403162</v>
      </c>
      <c r="G730" s="151">
        <f t="shared" si="55"/>
        <v>1.0797361372461236</v>
      </c>
    </row>
    <row r="731" spans="1:7" ht="12.75" customHeight="1">
      <c r="A731" s="169">
        <v>3</v>
      </c>
      <c r="B731" s="257" t="s">
        <v>219</v>
      </c>
      <c r="C731" s="142">
        <v>2705.545302688918</v>
      </c>
      <c r="D731" s="149">
        <v>1.1182547334136714</v>
      </c>
      <c r="E731" s="149">
        <v>2951.9456440154568</v>
      </c>
      <c r="F731" s="147">
        <f t="shared" si="54"/>
        <v>2953.0638987488705</v>
      </c>
      <c r="G731" s="151">
        <f t="shared" si="55"/>
        <v>1.0914856594025444</v>
      </c>
    </row>
    <row r="732" spans="1:7" ht="12.75" customHeight="1">
      <c r="A732" s="169">
        <v>4</v>
      </c>
      <c r="B732" s="257" t="s">
        <v>220</v>
      </c>
      <c r="C732" s="142">
        <v>2129.9610900049665</v>
      </c>
      <c r="D732" s="149">
        <v>0.8615770418560627</v>
      </c>
      <c r="E732" s="149">
        <v>2330.9530032459897</v>
      </c>
      <c r="F732" s="147">
        <f t="shared" si="54"/>
        <v>2331.8145802878457</v>
      </c>
      <c r="G732" s="151">
        <f t="shared" si="55"/>
        <v>1.0947686280421247</v>
      </c>
    </row>
    <row r="733" spans="1:7" ht="12.75" customHeight="1">
      <c r="A733" s="169">
        <v>5</v>
      </c>
      <c r="B733" s="257" t="s">
        <v>221</v>
      </c>
      <c r="C733" s="142">
        <v>3425.566310256344</v>
      </c>
      <c r="D733" s="149">
        <v>1.4067842804684156</v>
      </c>
      <c r="E733" s="149">
        <v>3740.929075350683</v>
      </c>
      <c r="F733" s="147">
        <f t="shared" si="54"/>
        <v>3742.3358596311514</v>
      </c>
      <c r="G733" s="151">
        <f t="shared" si="55"/>
        <v>1.092472169762524</v>
      </c>
    </row>
    <row r="734" spans="1:7" ht="12.75" customHeight="1">
      <c r="A734" s="169">
        <v>6</v>
      </c>
      <c r="B734" s="257" t="s">
        <v>222</v>
      </c>
      <c r="C734" s="142">
        <v>2359.5862746387156</v>
      </c>
      <c r="D734" s="149">
        <v>0.9607554375856014</v>
      </c>
      <c r="E734" s="149">
        <v>2579.8974490390956</v>
      </c>
      <c r="F734" s="147">
        <f t="shared" si="54"/>
        <v>2580.8582044766813</v>
      </c>
      <c r="G734" s="151">
        <f t="shared" si="55"/>
        <v>1.0937757318798802</v>
      </c>
    </row>
    <row r="735" spans="1:7" ht="12.75" customHeight="1">
      <c r="A735" s="169">
        <v>7</v>
      </c>
      <c r="B735" s="257" t="s">
        <v>223</v>
      </c>
      <c r="C735" s="142">
        <v>4562.725785312055</v>
      </c>
      <c r="D735" s="149">
        <v>2.0929297321495985</v>
      </c>
      <c r="E735" s="149">
        <v>4900.96063045411</v>
      </c>
      <c r="F735" s="147">
        <f t="shared" si="54"/>
        <v>4903.05356018626</v>
      </c>
      <c r="G735" s="151">
        <f t="shared" si="55"/>
        <v>1.0745886978283374</v>
      </c>
    </row>
    <row r="736" spans="1:7" ht="12.75" customHeight="1">
      <c r="A736" s="169">
        <v>8</v>
      </c>
      <c r="B736" s="257" t="s">
        <v>224</v>
      </c>
      <c r="C736" s="142">
        <v>1170.3528967763941</v>
      </c>
      <c r="D736" s="149">
        <v>0.5006914506008568</v>
      </c>
      <c r="E736" s="149">
        <v>1270.612549909135</v>
      </c>
      <c r="F736" s="147">
        <f t="shared" si="54"/>
        <v>1271.1132413597359</v>
      </c>
      <c r="G736" s="151">
        <f t="shared" si="55"/>
        <v>1.086093984866338</v>
      </c>
    </row>
    <row r="737" spans="1:7" ht="12.75" customHeight="1">
      <c r="A737" s="169">
        <v>9</v>
      </c>
      <c r="B737" s="257" t="s">
        <v>225</v>
      </c>
      <c r="C737" s="142">
        <v>839.5998346364852</v>
      </c>
      <c r="D737" s="149">
        <v>0.3582435059478473</v>
      </c>
      <c r="E737" s="149">
        <v>911.8773355706177</v>
      </c>
      <c r="F737" s="147">
        <f t="shared" si="54"/>
        <v>912.2355790765655</v>
      </c>
      <c r="G737" s="151">
        <f t="shared" si="55"/>
        <v>1.0865123377156558</v>
      </c>
    </row>
    <row r="738" spans="1:7" ht="12.75" customHeight="1">
      <c r="A738" s="169">
        <v>10</v>
      </c>
      <c r="B738" s="257" t="s">
        <v>226</v>
      </c>
      <c r="C738" s="142">
        <v>2805.446293246704</v>
      </c>
      <c r="D738" s="149">
        <v>1.2696709415445808</v>
      </c>
      <c r="E738" s="149">
        <v>3019.8244237351682</v>
      </c>
      <c r="F738" s="147">
        <f t="shared" si="54"/>
        <v>3021.0940946767128</v>
      </c>
      <c r="G738" s="151">
        <f t="shared" si="55"/>
        <v>1.0768675564914993</v>
      </c>
    </row>
    <row r="739" spans="1:7" ht="12.75" customHeight="1">
      <c r="A739" s="169">
        <v>11</v>
      </c>
      <c r="B739" s="257" t="s">
        <v>210</v>
      </c>
      <c r="C739" s="142">
        <v>3530.440157400395</v>
      </c>
      <c r="D739" s="149">
        <v>1.4185358434082045</v>
      </c>
      <c r="E739" s="149">
        <v>3867.1561476545457</v>
      </c>
      <c r="F739" s="147">
        <f t="shared" si="54"/>
        <v>3868.574683497954</v>
      </c>
      <c r="G739" s="151">
        <f t="shared" si="55"/>
        <v>1.0957768751266814</v>
      </c>
    </row>
    <row r="740" spans="1:7" ht="12.75" customHeight="1">
      <c r="A740" s="169">
        <v>12</v>
      </c>
      <c r="B740" s="257" t="s">
        <v>227</v>
      </c>
      <c r="C740" s="142">
        <v>6176.100285998417</v>
      </c>
      <c r="D740" s="149">
        <v>2.456689594309971</v>
      </c>
      <c r="E740" s="149">
        <v>6774.425676479816</v>
      </c>
      <c r="F740" s="147">
        <f t="shared" si="54"/>
        <v>6776.8823660741255</v>
      </c>
      <c r="G740" s="151">
        <f t="shared" si="55"/>
        <v>1.0972753116457186</v>
      </c>
    </row>
    <row r="741" spans="1:7" ht="12.75" customHeight="1">
      <c r="A741" s="169">
        <v>13</v>
      </c>
      <c r="B741" s="257" t="s">
        <v>228</v>
      </c>
      <c r="C741" s="142">
        <v>3605.510855883931</v>
      </c>
      <c r="D741" s="149">
        <v>1.409501592501257</v>
      </c>
      <c r="E741" s="149">
        <v>3964.0194510200577</v>
      </c>
      <c r="F741" s="147">
        <f t="shared" si="54"/>
        <v>3965.428952612559</v>
      </c>
      <c r="G741" s="151">
        <f t="shared" si="55"/>
        <v>1.09982443850953</v>
      </c>
    </row>
    <row r="742" spans="1:7" ht="12.75" customHeight="1">
      <c r="A742" s="169">
        <v>14</v>
      </c>
      <c r="B742" s="257" t="s">
        <v>229</v>
      </c>
      <c r="C742" s="142">
        <v>3282.6765671351277</v>
      </c>
      <c r="D742" s="149">
        <v>1.4120873038701838</v>
      </c>
      <c r="E742" s="149">
        <v>3561.001934507499</v>
      </c>
      <c r="F742" s="147">
        <f t="shared" si="54"/>
        <v>3562.414021811369</v>
      </c>
      <c r="G742" s="151">
        <f t="shared" si="55"/>
        <v>1.0852162706118729</v>
      </c>
    </row>
    <row r="743" spans="1:7" ht="12.75" customHeight="1">
      <c r="A743" s="169">
        <v>15</v>
      </c>
      <c r="B743" s="257" t="s">
        <v>230</v>
      </c>
      <c r="C743" s="142">
        <v>6129.1811606727015</v>
      </c>
      <c r="D743" s="149">
        <v>2.577215802940593</v>
      </c>
      <c r="E743" s="149">
        <v>6670.996725926534</v>
      </c>
      <c r="F743" s="147">
        <f aca="true" t="shared" si="56" ref="F743:F754">D743+E743</f>
        <v>6673.573941729474</v>
      </c>
      <c r="G743" s="151">
        <f aca="true" t="shared" si="57" ref="G743:G754">F743/C743</f>
        <v>1.0888198222219008</v>
      </c>
    </row>
    <row r="744" spans="1:7" ht="12.75" customHeight="1">
      <c r="A744" s="169">
        <v>16</v>
      </c>
      <c r="B744" s="257" t="s">
        <v>231</v>
      </c>
      <c r="C744" s="142">
        <v>5140.996191918374</v>
      </c>
      <c r="D744" s="149">
        <v>2.218518514187133</v>
      </c>
      <c r="E744" s="149">
        <v>5574.245010047129</v>
      </c>
      <c r="F744" s="147">
        <f t="shared" si="56"/>
        <v>5576.463528561316</v>
      </c>
      <c r="G744" s="151">
        <f t="shared" si="57"/>
        <v>1.0847048549321032</v>
      </c>
    </row>
    <row r="745" spans="1:7" ht="12.75" customHeight="1">
      <c r="A745" s="169">
        <v>17</v>
      </c>
      <c r="B745" s="257" t="s">
        <v>232</v>
      </c>
      <c r="C745" s="142">
        <v>1073.216778439432</v>
      </c>
      <c r="D745" s="149">
        <v>0.4684113149970165</v>
      </c>
      <c r="E745" s="149">
        <v>1161.688558323871</v>
      </c>
      <c r="F745" s="147">
        <f t="shared" si="56"/>
        <v>1162.1569696388678</v>
      </c>
      <c r="G745" s="151">
        <f t="shared" si="57"/>
        <v>1.0828725314272147</v>
      </c>
    </row>
    <row r="746" spans="1:7" ht="12.75" customHeight="1">
      <c r="A746" s="169">
        <v>18</v>
      </c>
      <c r="B746" s="257" t="s">
        <v>233</v>
      </c>
      <c r="C746" s="142">
        <v>3774.0864714260174</v>
      </c>
      <c r="D746" s="149">
        <v>1.611457102065063</v>
      </c>
      <c r="E746" s="149">
        <v>4098.54930176808</v>
      </c>
      <c r="F746" s="147">
        <f t="shared" si="56"/>
        <v>4100.160758870145</v>
      </c>
      <c r="G746" s="151">
        <f t="shared" si="57"/>
        <v>1.0863982025618302</v>
      </c>
    </row>
    <row r="747" spans="1:7" ht="12.75" customHeight="1">
      <c r="A747" s="169">
        <v>19</v>
      </c>
      <c r="B747" s="257" t="s">
        <v>234</v>
      </c>
      <c r="C747" s="149">
        <v>7761.668606926736</v>
      </c>
      <c r="D747" s="149">
        <v>3.4715273956935535</v>
      </c>
      <c r="E747" s="149">
        <v>8370.183645289992</v>
      </c>
      <c r="F747" s="147">
        <f t="shared" si="56"/>
        <v>8373.655172685685</v>
      </c>
      <c r="G747" s="151">
        <f t="shared" si="57"/>
        <v>1.0788472938940983</v>
      </c>
    </row>
    <row r="748" spans="1:7" ht="12.75" customHeight="1">
      <c r="A748" s="169">
        <v>20</v>
      </c>
      <c r="B748" s="257" t="s">
        <v>235</v>
      </c>
      <c r="C748" s="149">
        <v>5652.684352885184</v>
      </c>
      <c r="D748" s="149">
        <v>2.693436409335205</v>
      </c>
      <c r="E748" s="149">
        <v>6034.175726191127</v>
      </c>
      <c r="F748" s="147">
        <f t="shared" si="56"/>
        <v>6036.869162600462</v>
      </c>
      <c r="G748" s="151">
        <f t="shared" si="57"/>
        <v>1.0679650208169127</v>
      </c>
    </row>
    <row r="749" spans="1:7" ht="12.75" customHeight="1">
      <c r="A749" s="169">
        <v>21</v>
      </c>
      <c r="B749" s="257" t="s">
        <v>236</v>
      </c>
      <c r="C749" s="149">
        <v>5459.9722222166065</v>
      </c>
      <c r="D749" s="149">
        <v>2.4340555155908405</v>
      </c>
      <c r="E749" s="149">
        <v>5891.010595009602</v>
      </c>
      <c r="F749" s="147">
        <f t="shared" si="56"/>
        <v>5893.444650525193</v>
      </c>
      <c r="G749" s="151">
        <f t="shared" si="57"/>
        <v>1.0793909585372592</v>
      </c>
    </row>
    <row r="750" spans="1:7" ht="12.75" customHeight="1">
      <c r="A750" s="169">
        <v>22</v>
      </c>
      <c r="B750" s="257" t="s">
        <v>237</v>
      </c>
      <c r="C750" s="149">
        <v>6857.086868284816</v>
      </c>
      <c r="D750" s="149">
        <v>3.028822111561188</v>
      </c>
      <c r="E750" s="149">
        <v>7408.908386845153</v>
      </c>
      <c r="F750" s="147">
        <f t="shared" si="56"/>
        <v>7411.937208956714</v>
      </c>
      <c r="G750" s="151">
        <f t="shared" si="57"/>
        <v>1.080916335366579</v>
      </c>
    </row>
    <row r="751" spans="1:7" ht="12.75" customHeight="1">
      <c r="A751" s="169">
        <v>23</v>
      </c>
      <c r="B751" s="257" t="s">
        <v>238</v>
      </c>
      <c r="C751" s="149">
        <v>5285.637393855941</v>
      </c>
      <c r="D751" s="149">
        <v>2.253025152109422</v>
      </c>
      <c r="E751" s="149">
        <v>5741.507124995707</v>
      </c>
      <c r="F751" s="147">
        <f t="shared" si="56"/>
        <v>5743.760150147817</v>
      </c>
      <c r="G751" s="151">
        <f t="shared" si="57"/>
        <v>1.0866731336554416</v>
      </c>
    </row>
    <row r="752" spans="1:7" ht="12.75" customHeight="1">
      <c r="A752" s="169">
        <v>24</v>
      </c>
      <c r="B752" s="257" t="s">
        <v>239</v>
      </c>
      <c r="C752" s="149">
        <v>4413.244212425732</v>
      </c>
      <c r="D752" s="149">
        <v>2.2072061728770325</v>
      </c>
      <c r="E752" s="149">
        <v>4672.114471006547</v>
      </c>
      <c r="F752" s="147">
        <f t="shared" si="56"/>
        <v>4674.321677179424</v>
      </c>
      <c r="G752" s="151">
        <f t="shared" si="57"/>
        <v>1.0591577198512183</v>
      </c>
    </row>
    <row r="753" spans="1:7" ht="12.75" customHeight="1">
      <c r="A753" s="169">
        <v>25</v>
      </c>
      <c r="B753" s="257" t="s">
        <v>240</v>
      </c>
      <c r="C753" s="149">
        <v>2705.626944011886</v>
      </c>
      <c r="D753" s="149">
        <v>1.2624643033318663</v>
      </c>
      <c r="E753" s="149">
        <v>2898.1942421539825</v>
      </c>
      <c r="F753" s="147">
        <f t="shared" si="56"/>
        <v>2899.4567064573143</v>
      </c>
      <c r="G753" s="151">
        <f t="shared" si="57"/>
        <v>1.0716395003658632</v>
      </c>
    </row>
    <row r="754" spans="1:7" ht="12.75" customHeight="1">
      <c r="A754" s="169">
        <v>26</v>
      </c>
      <c r="B754" s="257" t="s">
        <v>241</v>
      </c>
      <c r="C754" s="149">
        <v>3407.039383778942</v>
      </c>
      <c r="D754" s="149">
        <v>1.831857059153742</v>
      </c>
      <c r="E754" s="149">
        <v>3559.1432115898356</v>
      </c>
      <c r="F754" s="147">
        <f t="shared" si="56"/>
        <v>3560.9750686489892</v>
      </c>
      <c r="G754" s="151">
        <f t="shared" si="57"/>
        <v>1.0451816570136938</v>
      </c>
    </row>
    <row r="755" spans="1:7" ht="12.75" customHeight="1">
      <c r="A755" s="169">
        <v>27</v>
      </c>
      <c r="B755" s="257" t="s">
        <v>242</v>
      </c>
      <c r="C755" s="149">
        <v>4203.701904179914</v>
      </c>
      <c r="D755" s="149">
        <v>2.01880206842624</v>
      </c>
      <c r="E755" s="149">
        <v>4481.50315168744</v>
      </c>
      <c r="F755" s="147">
        <f aca="true" t="shared" si="58" ref="F755:F761">D755+E755</f>
        <v>4483.521953755866</v>
      </c>
      <c r="G755" s="151">
        <f aca="true" t="shared" si="59" ref="G755:G761">F755/C755</f>
        <v>1.066565150420803</v>
      </c>
    </row>
    <row r="756" spans="1:7" ht="12.75" customHeight="1">
      <c r="A756" s="169">
        <v>28</v>
      </c>
      <c r="B756" s="257" t="s">
        <v>243</v>
      </c>
      <c r="C756" s="149">
        <v>3743.3864682904386</v>
      </c>
      <c r="D756" s="149">
        <v>1.635525563585835</v>
      </c>
      <c r="E756" s="149">
        <v>4051.338926686734</v>
      </c>
      <c r="F756" s="147">
        <f t="shared" si="58"/>
        <v>4052.9744522503197</v>
      </c>
      <c r="G756" s="151">
        <f t="shared" si="59"/>
        <v>1.0827026508169397</v>
      </c>
    </row>
    <row r="757" spans="1:7" ht="12.75" customHeight="1">
      <c r="A757" s="169">
        <v>29</v>
      </c>
      <c r="B757" s="257" t="s">
        <v>244</v>
      </c>
      <c r="C757" s="149">
        <v>2736.2356766207213</v>
      </c>
      <c r="D757" s="149">
        <v>1.203810341506712</v>
      </c>
      <c r="E757" s="149">
        <v>2958.224566248013</v>
      </c>
      <c r="F757" s="147">
        <f t="shared" si="58"/>
        <v>2959.4283765895198</v>
      </c>
      <c r="G757" s="151">
        <f t="shared" si="59"/>
        <v>1.0815692529250418</v>
      </c>
    </row>
    <row r="758" spans="1:7" ht="12.75" customHeight="1">
      <c r="A758" s="169">
        <v>30</v>
      </c>
      <c r="B758" s="257" t="s">
        <v>245</v>
      </c>
      <c r="C758" s="149">
        <v>1665.526659466261</v>
      </c>
      <c r="D758" s="149">
        <v>0.6948086300353061</v>
      </c>
      <c r="E758" s="149">
        <v>1814.818984282144</v>
      </c>
      <c r="F758" s="147">
        <f t="shared" si="58"/>
        <v>1815.5137929121793</v>
      </c>
      <c r="G758" s="151">
        <f t="shared" si="59"/>
        <v>1.0900538773086847</v>
      </c>
    </row>
    <row r="759" spans="1:7" ht="12.75" customHeight="1">
      <c r="A759" s="169">
        <v>31</v>
      </c>
      <c r="B759" s="257" t="s">
        <v>246</v>
      </c>
      <c r="C759" s="149">
        <v>818.020480506268</v>
      </c>
      <c r="D759" s="149">
        <v>0.3576610638620508</v>
      </c>
      <c r="E759" s="149">
        <v>885.2176090426218</v>
      </c>
      <c r="F759" s="147">
        <f t="shared" si="58"/>
        <v>885.5752701064838</v>
      </c>
      <c r="G759" s="151">
        <f t="shared" si="59"/>
        <v>1.0825832496985974</v>
      </c>
    </row>
    <row r="760" spans="1:7" ht="12.75" customHeight="1">
      <c r="A760" s="169">
        <v>32</v>
      </c>
      <c r="B760" s="257" t="s">
        <v>247</v>
      </c>
      <c r="C760" s="149">
        <v>1238.9766839290728</v>
      </c>
      <c r="D760" s="149">
        <v>0.5418848956998679</v>
      </c>
      <c r="E760" s="149">
        <v>1340.6904626269659</v>
      </c>
      <c r="F760" s="147">
        <f t="shared" si="58"/>
        <v>1341.2323475226658</v>
      </c>
      <c r="G760" s="151">
        <f t="shared" si="59"/>
        <v>1.0825323550636299</v>
      </c>
    </row>
    <row r="761" spans="1:7" ht="12.75" customHeight="1">
      <c r="A761" s="169">
        <v>33</v>
      </c>
      <c r="B761" s="257" t="s">
        <v>248</v>
      </c>
      <c r="C761" s="149">
        <v>2686.1027264984273</v>
      </c>
      <c r="D761" s="149">
        <v>1.211382886113997</v>
      </c>
      <c r="E761" s="149">
        <v>2892.958826961071</v>
      </c>
      <c r="F761" s="147">
        <f t="shared" si="58"/>
        <v>2894.1702098471847</v>
      </c>
      <c r="G761" s="151">
        <f t="shared" si="59"/>
        <v>1.0774607319728207</v>
      </c>
    </row>
    <row r="762" spans="1:7" ht="12.75" customHeight="1">
      <c r="A762" s="169">
        <v>34</v>
      </c>
      <c r="B762" s="257" t="s">
        <v>249</v>
      </c>
      <c r="C762" s="149">
        <v>2199.9650154045517</v>
      </c>
      <c r="D762" s="149">
        <v>1.0116682434205586</v>
      </c>
      <c r="E762" s="149">
        <v>2362.1122380852394</v>
      </c>
      <c r="F762" s="147">
        <f t="shared" si="54"/>
        <v>2363.12390632866</v>
      </c>
      <c r="G762" s="151">
        <f t="shared" si="55"/>
        <v>1.074164311605703</v>
      </c>
    </row>
    <row r="763" spans="1:7" ht="12.75" customHeight="1">
      <c r="A763" s="169">
        <v>35</v>
      </c>
      <c r="B763" s="257" t="s">
        <v>250</v>
      </c>
      <c r="C763" s="149">
        <v>4142.280984513509</v>
      </c>
      <c r="D763" s="149">
        <v>1.7857528127998519</v>
      </c>
      <c r="E763" s="149">
        <v>4492.031868083113</v>
      </c>
      <c r="F763" s="147">
        <f t="shared" si="54"/>
        <v>4493.817620895913</v>
      </c>
      <c r="G763" s="151">
        <f t="shared" si="55"/>
        <v>1.0848654733217453</v>
      </c>
    </row>
    <row r="764" spans="1:7" ht="12.75" customHeight="1">
      <c r="A764" s="169">
        <v>36</v>
      </c>
      <c r="B764" s="257" t="s">
        <v>251</v>
      </c>
      <c r="C764" s="149">
        <v>2364.5947149332633</v>
      </c>
      <c r="D764" s="149">
        <v>1.175524144522833</v>
      </c>
      <c r="E764" s="149">
        <v>2505.9494330456037</v>
      </c>
      <c r="F764" s="147">
        <f t="shared" si="54"/>
        <v>2507.1249571901267</v>
      </c>
      <c r="G764" s="151">
        <f t="shared" si="55"/>
        <v>1.0602768167232777</v>
      </c>
    </row>
    <row r="765" spans="1:7" ht="12.75" customHeight="1">
      <c r="A765" s="169">
        <v>37</v>
      </c>
      <c r="B765" s="257" t="s">
        <v>252</v>
      </c>
      <c r="C765" s="149">
        <v>2923.6864218997416</v>
      </c>
      <c r="D765" s="149">
        <v>1.4104627300507617</v>
      </c>
      <c r="E765" s="149">
        <v>3114.5134612518023</v>
      </c>
      <c r="F765" s="147">
        <f t="shared" si="54"/>
        <v>3115.923923981853</v>
      </c>
      <c r="G765" s="151">
        <f t="shared" si="55"/>
        <v>1.0657517511598251</v>
      </c>
    </row>
    <row r="766" spans="1:7" ht="12.75" customHeight="1">
      <c r="A766" s="169">
        <v>38</v>
      </c>
      <c r="B766" s="257" t="s">
        <v>253</v>
      </c>
      <c r="C766" s="149">
        <v>3065.500885693514</v>
      </c>
      <c r="D766" s="149">
        <v>1.4493967858125236</v>
      </c>
      <c r="E766" s="149">
        <v>3276.590077720849</v>
      </c>
      <c r="F766" s="147">
        <f t="shared" si="54"/>
        <v>3278.0394745066615</v>
      </c>
      <c r="G766" s="151">
        <f t="shared" si="55"/>
        <v>1.0693324180087667</v>
      </c>
    </row>
    <row r="767" spans="1:7" ht="12.75" customHeight="1">
      <c r="A767" s="34"/>
      <c r="B767" s="1" t="s">
        <v>27</v>
      </c>
      <c r="C767" s="150">
        <v>134333.480474304</v>
      </c>
      <c r="D767" s="150">
        <v>59.430000000000035</v>
      </c>
      <c r="E767" s="150">
        <v>145108.79999999996</v>
      </c>
      <c r="F767" s="146">
        <f t="shared" si="54"/>
        <v>145168.22999999995</v>
      </c>
      <c r="G767" s="28">
        <f t="shared" si="55"/>
        <v>1.0806556153197302</v>
      </c>
    </row>
    <row r="768" spans="1:7" ht="14.25" customHeight="1">
      <c r="A768" s="96"/>
      <c r="B768" s="73"/>
      <c r="C768" s="74"/>
      <c r="D768" s="74"/>
      <c r="E768" s="75"/>
      <c r="F768" s="76"/>
      <c r="G768" s="77"/>
    </row>
    <row r="769" spans="1:8" ht="14.25">
      <c r="A769" s="47" t="s">
        <v>57</v>
      </c>
      <c r="B769" s="48"/>
      <c r="C769" s="58"/>
      <c r="D769" s="48"/>
      <c r="E769" s="59" t="s">
        <v>116</v>
      </c>
      <c r="F769" s="48"/>
      <c r="G769" s="48"/>
      <c r="H769" s="48" t="s">
        <v>12</v>
      </c>
    </row>
    <row r="770" spans="1:8" ht="1.5" customHeight="1">
      <c r="A770" s="48"/>
      <c r="B770" s="48"/>
      <c r="C770" s="58"/>
      <c r="D770" s="48"/>
      <c r="E770" s="48"/>
      <c r="F770" s="48"/>
      <c r="G770" s="48"/>
      <c r="H770" s="48"/>
    </row>
    <row r="771" spans="1:5" ht="14.25">
      <c r="A771" s="124" t="s">
        <v>39</v>
      </c>
      <c r="B771" s="124" t="s">
        <v>127</v>
      </c>
      <c r="C771" s="124" t="s">
        <v>128</v>
      </c>
      <c r="D771" s="124" t="s">
        <v>48</v>
      </c>
      <c r="E771" s="124" t="s">
        <v>49</v>
      </c>
    </row>
    <row r="772" spans="1:5" ht="17.25" customHeight="1">
      <c r="A772" s="53">
        <f>C767</f>
        <v>134333.480474304</v>
      </c>
      <c r="B772" s="53">
        <f>F767</f>
        <v>145168.22999999995</v>
      </c>
      <c r="C772" s="35">
        <f>B772/A772</f>
        <v>1.0806556153197302</v>
      </c>
      <c r="D772" s="53">
        <f>D816</f>
        <v>116453.4344952</v>
      </c>
      <c r="E772" s="97">
        <f>D772/A772</f>
        <v>0.8668980665432532</v>
      </c>
    </row>
    <row r="773" spans="1:5" ht="17.25" customHeight="1">
      <c r="A773" s="65"/>
      <c r="B773" s="65"/>
      <c r="C773" s="42"/>
      <c r="D773" s="65"/>
      <c r="E773" s="98"/>
    </row>
    <row r="774" ht="17.25" customHeight="1">
      <c r="A774" s="9" t="s">
        <v>159</v>
      </c>
    </row>
    <row r="775" spans="1:8" ht="15" customHeight="1">
      <c r="A775" s="48"/>
      <c r="B775" s="48"/>
      <c r="C775" s="48"/>
      <c r="D775" s="48"/>
      <c r="E775" s="59" t="s">
        <v>116</v>
      </c>
      <c r="F775" s="48"/>
      <c r="G775" s="48"/>
      <c r="H775" s="48"/>
    </row>
    <row r="776" spans="1:5" ht="42.75">
      <c r="A776" s="61" t="s">
        <v>37</v>
      </c>
      <c r="B776" s="61" t="s">
        <v>38</v>
      </c>
      <c r="C776" s="61" t="s">
        <v>137</v>
      </c>
      <c r="D776" s="61" t="s">
        <v>58</v>
      </c>
      <c r="E776" s="61" t="s">
        <v>59</v>
      </c>
    </row>
    <row r="777" spans="1:8" ht="15.75" customHeight="1">
      <c r="A777" s="90">
        <v>1</v>
      </c>
      <c r="B777" s="90">
        <v>2</v>
      </c>
      <c r="C777" s="90">
        <v>3</v>
      </c>
      <c r="D777" s="90">
        <v>4</v>
      </c>
      <c r="E777" s="90">
        <v>5</v>
      </c>
      <c r="F777" s="118"/>
      <c r="G777" s="48"/>
      <c r="H777" s="48"/>
    </row>
    <row r="778" spans="1:7" ht="12.75" customHeight="1">
      <c r="A778" s="169">
        <v>1</v>
      </c>
      <c r="B778" s="257" t="s">
        <v>217</v>
      </c>
      <c r="C778" s="142">
        <v>4799.662914099905</v>
      </c>
      <c r="D778" s="149">
        <v>4160.9533771</v>
      </c>
      <c r="E778" s="145">
        <f aca="true" t="shared" si="60" ref="E778:E816">D778/C778</f>
        <v>0.8669261678515846</v>
      </c>
      <c r="F778" s="140"/>
      <c r="G778" s="31"/>
    </row>
    <row r="779" spans="1:7" ht="12.75" customHeight="1">
      <c r="A779" s="169">
        <v>2</v>
      </c>
      <c r="B779" s="257" t="s">
        <v>218</v>
      </c>
      <c r="C779" s="142">
        <v>3491.8866974475695</v>
      </c>
      <c r="D779" s="149">
        <v>3027.0921087999996</v>
      </c>
      <c r="E779" s="145">
        <f t="shared" si="60"/>
        <v>0.8668929925511855</v>
      </c>
      <c r="F779" s="140"/>
      <c r="G779" s="31"/>
    </row>
    <row r="780" spans="1:7" ht="12.75" customHeight="1">
      <c r="A780" s="169">
        <v>3</v>
      </c>
      <c r="B780" s="257" t="s">
        <v>219</v>
      </c>
      <c r="C780" s="142">
        <v>2705.545302688918</v>
      </c>
      <c r="D780" s="149">
        <v>2345.5896216</v>
      </c>
      <c r="E780" s="145">
        <f t="shared" si="60"/>
        <v>0.8669563282746829</v>
      </c>
      <c r="F780" s="140"/>
      <c r="G780" s="31"/>
    </row>
    <row r="781" spans="1:7" ht="12.75" customHeight="1">
      <c r="A781" s="169">
        <v>4</v>
      </c>
      <c r="B781" s="257" t="s">
        <v>220</v>
      </c>
      <c r="C781" s="142">
        <v>2129.9610900049665</v>
      </c>
      <c r="D781" s="149">
        <v>1846.6211296</v>
      </c>
      <c r="E781" s="145">
        <f t="shared" si="60"/>
        <v>0.8669741143467058</v>
      </c>
      <c r="F781" s="140"/>
      <c r="G781" s="31"/>
    </row>
    <row r="782" spans="1:7" ht="12.75" customHeight="1">
      <c r="A782" s="169">
        <v>5</v>
      </c>
      <c r="B782" s="257" t="s">
        <v>221</v>
      </c>
      <c r="C782" s="142">
        <v>3425.566310256344</v>
      </c>
      <c r="D782" s="149">
        <v>2969.8352035999997</v>
      </c>
      <c r="E782" s="145">
        <f t="shared" si="60"/>
        <v>0.8669618202129502</v>
      </c>
      <c r="F782" s="140"/>
      <c r="G782" s="31"/>
    </row>
    <row r="783" spans="1:7" ht="12.75" customHeight="1">
      <c r="A783" s="169">
        <v>6</v>
      </c>
      <c r="B783" s="257" t="s">
        <v>222</v>
      </c>
      <c r="C783" s="142">
        <v>2359.5862746387156</v>
      </c>
      <c r="D783" s="149">
        <v>2045.687798</v>
      </c>
      <c r="E783" s="145">
        <f t="shared" si="60"/>
        <v>0.8669688495764887</v>
      </c>
      <c r="F783" s="140"/>
      <c r="G783" s="31"/>
    </row>
    <row r="784" spans="1:7" ht="12.75" customHeight="1">
      <c r="A784" s="169">
        <v>7</v>
      </c>
      <c r="B784" s="257" t="s">
        <v>223</v>
      </c>
      <c r="C784" s="142">
        <v>4562.725785312055</v>
      </c>
      <c r="D784" s="149">
        <v>3955.2696209999995</v>
      </c>
      <c r="E784" s="145">
        <f t="shared" si="60"/>
        <v>0.8668655113424681</v>
      </c>
      <c r="F784" s="140"/>
      <c r="G784" s="31"/>
    </row>
    <row r="785" spans="1:7" ht="12.75" customHeight="1">
      <c r="A785" s="169">
        <v>8</v>
      </c>
      <c r="B785" s="257" t="s">
        <v>224</v>
      </c>
      <c r="C785" s="142">
        <v>1170.3528967763941</v>
      </c>
      <c r="D785" s="149">
        <v>1014.6122030999999</v>
      </c>
      <c r="E785" s="145">
        <f t="shared" si="60"/>
        <v>0.8669284332056044</v>
      </c>
      <c r="F785" s="140"/>
      <c r="G785" s="31"/>
    </row>
    <row r="786" spans="1:7" ht="12.75" customHeight="1">
      <c r="A786" s="169">
        <v>9</v>
      </c>
      <c r="B786" s="257" t="s">
        <v>225</v>
      </c>
      <c r="C786" s="142">
        <v>839.5998346364852</v>
      </c>
      <c r="D786" s="149">
        <v>727.8744666</v>
      </c>
      <c r="E786" s="145">
        <f t="shared" si="60"/>
        <v>0.8669302167206143</v>
      </c>
      <c r="F786" s="140"/>
      <c r="G786" s="31"/>
    </row>
    <row r="787" spans="1:7" ht="12.75" customHeight="1">
      <c r="A787" s="169">
        <v>10</v>
      </c>
      <c r="B787" s="257" t="s">
        <v>226</v>
      </c>
      <c r="C787" s="142">
        <v>2805.446293246704</v>
      </c>
      <c r="D787" s="149">
        <v>2431.9770472</v>
      </c>
      <c r="E787" s="145">
        <f t="shared" si="60"/>
        <v>0.8668770644636034</v>
      </c>
      <c r="F787" s="140"/>
      <c r="G787" s="31"/>
    </row>
    <row r="788" spans="1:7" ht="12.75" customHeight="1">
      <c r="A788" s="169">
        <v>11</v>
      </c>
      <c r="B788" s="257" t="s">
        <v>210</v>
      </c>
      <c r="C788" s="142">
        <v>3530.440157400395</v>
      </c>
      <c r="D788" s="149">
        <v>3060.8212554</v>
      </c>
      <c r="E788" s="145">
        <f t="shared" si="60"/>
        <v>0.8669800701717051</v>
      </c>
      <c r="F788" s="140"/>
      <c r="G788" s="31"/>
    </row>
    <row r="789" spans="1:7" ht="12.75" customHeight="1">
      <c r="A789" s="169">
        <v>12</v>
      </c>
      <c r="B789" s="257" t="s">
        <v>227</v>
      </c>
      <c r="C789" s="142">
        <v>6176.100285998417</v>
      </c>
      <c r="D789" s="149">
        <v>5354.6038235</v>
      </c>
      <c r="E789" s="145">
        <f t="shared" si="60"/>
        <v>0.8669878362628278</v>
      </c>
      <c r="F789" s="140"/>
      <c r="G789" s="31"/>
    </row>
    <row r="790" spans="1:7" ht="12.75" customHeight="1">
      <c r="A790" s="169">
        <v>13</v>
      </c>
      <c r="B790" s="257" t="s">
        <v>228</v>
      </c>
      <c r="C790" s="142">
        <v>3605.510855883931</v>
      </c>
      <c r="D790" s="149">
        <v>3125.9842716</v>
      </c>
      <c r="E790" s="145">
        <f t="shared" si="60"/>
        <v>0.8670017638412102</v>
      </c>
      <c r="F790" s="140"/>
      <c r="G790" s="31"/>
    </row>
    <row r="791" spans="1:7" ht="12.75" customHeight="1">
      <c r="A791" s="169">
        <v>14</v>
      </c>
      <c r="B791" s="257" t="s">
        <v>229</v>
      </c>
      <c r="C791" s="142">
        <v>3282.6765671351277</v>
      </c>
      <c r="D791" s="149">
        <v>2845.8282691</v>
      </c>
      <c r="E791" s="145">
        <f t="shared" si="60"/>
        <v>0.8669231375370081</v>
      </c>
      <c r="F791" s="140"/>
      <c r="G791" s="31"/>
    </row>
    <row r="792" spans="1:7" ht="12.75" customHeight="1">
      <c r="A792" s="169">
        <v>15</v>
      </c>
      <c r="B792" s="257" t="s">
        <v>230</v>
      </c>
      <c r="C792" s="142">
        <v>6129.1811606727015</v>
      </c>
      <c r="D792" s="149">
        <v>5313.646541</v>
      </c>
      <c r="E792" s="145">
        <f t="shared" si="60"/>
        <v>0.8669423209570798</v>
      </c>
      <c r="F792" s="140"/>
      <c r="G792" s="31"/>
    </row>
    <row r="793" spans="1:7" ht="12.75" customHeight="1">
      <c r="A793" s="169">
        <v>16</v>
      </c>
      <c r="B793" s="257" t="s">
        <v>231</v>
      </c>
      <c r="C793" s="142">
        <v>5140.996191918374</v>
      </c>
      <c r="D793" s="149">
        <v>4456.8333505</v>
      </c>
      <c r="E793" s="145">
        <f t="shared" si="60"/>
        <v>0.8669201812493315</v>
      </c>
      <c r="F793" s="140"/>
      <c r="G793" s="31"/>
    </row>
    <row r="794" spans="1:7" ht="12.75" customHeight="1">
      <c r="A794" s="169">
        <v>17</v>
      </c>
      <c r="B794" s="257" t="s">
        <v>232</v>
      </c>
      <c r="C794" s="142">
        <v>1073.216778439432</v>
      </c>
      <c r="D794" s="149">
        <v>930.3826621</v>
      </c>
      <c r="E794" s="145">
        <f t="shared" si="60"/>
        <v>0.8669102839156806</v>
      </c>
      <c r="F794" s="140"/>
      <c r="G794" s="31"/>
    </row>
    <row r="795" spans="1:7" ht="12.75" customHeight="1">
      <c r="A795" s="169">
        <v>18</v>
      </c>
      <c r="B795" s="257" t="s">
        <v>233</v>
      </c>
      <c r="C795" s="142">
        <v>3774.0864714260174</v>
      </c>
      <c r="D795" s="149">
        <v>3271.8635314</v>
      </c>
      <c r="E795" s="145">
        <f t="shared" si="60"/>
        <v>0.8669286080675689</v>
      </c>
      <c r="F795" s="140"/>
      <c r="G795" s="31"/>
    </row>
    <row r="796" spans="1:8" ht="12.75" customHeight="1">
      <c r="A796" s="169">
        <v>19</v>
      </c>
      <c r="B796" s="257" t="s">
        <v>234</v>
      </c>
      <c r="C796" s="149">
        <v>7761.668606926736</v>
      </c>
      <c r="D796" s="149">
        <v>6728.501786999999</v>
      </c>
      <c r="E796" s="145">
        <f t="shared" si="60"/>
        <v>0.8668885683930503</v>
      </c>
      <c r="F796" s="140"/>
      <c r="G796" s="31"/>
      <c r="H796" s="10" t="s">
        <v>12</v>
      </c>
    </row>
    <row r="797" spans="1:7" ht="12.75" customHeight="1">
      <c r="A797" s="169">
        <v>20</v>
      </c>
      <c r="B797" s="257" t="s">
        <v>235</v>
      </c>
      <c r="C797" s="149">
        <v>5652.684352885184</v>
      </c>
      <c r="D797" s="149">
        <v>4899.9139907</v>
      </c>
      <c r="E797" s="145">
        <f t="shared" si="60"/>
        <v>0.8668295777384133</v>
      </c>
      <c r="F797" s="140"/>
      <c r="G797" s="31"/>
    </row>
    <row r="798" spans="1:8" ht="12.75" customHeight="1">
      <c r="A798" s="169">
        <v>21</v>
      </c>
      <c r="B798" s="257" t="s">
        <v>236</v>
      </c>
      <c r="C798" s="149">
        <v>5459.9722222166065</v>
      </c>
      <c r="D798" s="149">
        <v>4733.2006194000005</v>
      </c>
      <c r="E798" s="145">
        <f t="shared" si="60"/>
        <v>0.8668909706427855</v>
      </c>
      <c r="F798" s="140"/>
      <c r="G798" s="31"/>
      <c r="H798" s="10" t="s">
        <v>12</v>
      </c>
    </row>
    <row r="799" spans="1:7" ht="12.75" customHeight="1">
      <c r="A799" s="169">
        <v>22</v>
      </c>
      <c r="B799" s="257" t="s">
        <v>237</v>
      </c>
      <c r="C799" s="149">
        <v>6857.086868284816</v>
      </c>
      <c r="D799" s="149">
        <v>5944.4053764</v>
      </c>
      <c r="E799" s="145">
        <f t="shared" si="60"/>
        <v>0.8668995289958886</v>
      </c>
      <c r="F799" s="140"/>
      <c r="G799" s="31"/>
    </row>
    <row r="800" spans="1:7" ht="12.75" customHeight="1">
      <c r="A800" s="169">
        <v>23</v>
      </c>
      <c r="B800" s="257" t="s">
        <v>238</v>
      </c>
      <c r="C800" s="149">
        <v>5285.637393855941</v>
      </c>
      <c r="D800" s="149">
        <v>4582.2845188</v>
      </c>
      <c r="E800" s="145">
        <f t="shared" si="60"/>
        <v>0.866931304089546</v>
      </c>
      <c r="F800" s="140"/>
      <c r="G800" s="31"/>
    </row>
    <row r="801" spans="1:7" ht="12.75" customHeight="1">
      <c r="A801" s="169">
        <v>24</v>
      </c>
      <c r="B801" s="257" t="s">
        <v>239</v>
      </c>
      <c r="C801" s="149">
        <v>4413.244212425732</v>
      </c>
      <c r="D801" s="149">
        <v>3825.3173471</v>
      </c>
      <c r="E801" s="145">
        <f t="shared" si="60"/>
        <v>0.8667812527413752</v>
      </c>
      <c r="F801" s="140"/>
      <c r="G801" s="31"/>
    </row>
    <row r="802" spans="1:7" ht="12.75" customHeight="1">
      <c r="A802" s="169">
        <v>25</v>
      </c>
      <c r="B802" s="257" t="s">
        <v>240</v>
      </c>
      <c r="C802" s="149">
        <v>2705.626944011886</v>
      </c>
      <c r="D802" s="149">
        <v>2345.3678073</v>
      </c>
      <c r="E802" s="145">
        <f t="shared" si="60"/>
        <v>0.8668481855899558</v>
      </c>
      <c r="F802" s="140"/>
      <c r="G802" s="31"/>
    </row>
    <row r="803" spans="1:7" ht="12.75" customHeight="1">
      <c r="A803" s="169">
        <v>26</v>
      </c>
      <c r="B803" s="257" t="s">
        <v>241</v>
      </c>
      <c r="C803" s="149">
        <v>3407.039383778942</v>
      </c>
      <c r="D803" s="149">
        <v>2952.9015898</v>
      </c>
      <c r="E803" s="145">
        <f t="shared" si="60"/>
        <v>0.8667060333552024</v>
      </c>
      <c r="F803" s="140"/>
      <c r="G803" s="31"/>
    </row>
    <row r="804" spans="1:7" ht="12.75" customHeight="1">
      <c r="A804" s="169">
        <v>27</v>
      </c>
      <c r="B804" s="257" t="s">
        <v>242</v>
      </c>
      <c r="C804" s="149">
        <v>4203.701904179914</v>
      </c>
      <c r="D804" s="149">
        <v>3643.8599608</v>
      </c>
      <c r="E804" s="145">
        <f t="shared" si="60"/>
        <v>0.8668216833302951</v>
      </c>
      <c r="F804" s="140"/>
      <c r="G804" s="31"/>
    </row>
    <row r="805" spans="1:7" ht="12.75" customHeight="1">
      <c r="A805" s="169">
        <v>28</v>
      </c>
      <c r="B805" s="257" t="s">
        <v>243</v>
      </c>
      <c r="C805" s="149">
        <v>3743.3864682904386</v>
      </c>
      <c r="D805" s="149">
        <v>3245.1764358</v>
      </c>
      <c r="E805" s="145">
        <f t="shared" si="60"/>
        <v>0.8669092714015272</v>
      </c>
      <c r="F805" s="140"/>
      <c r="G805" s="31"/>
    </row>
    <row r="806" spans="1:7" ht="12.75" customHeight="1">
      <c r="A806" s="169">
        <v>29</v>
      </c>
      <c r="B806" s="257" t="s">
        <v>244</v>
      </c>
      <c r="C806" s="149">
        <v>2736.2356766207213</v>
      </c>
      <c r="D806" s="149">
        <v>2372.0505056</v>
      </c>
      <c r="E806" s="145">
        <f t="shared" si="60"/>
        <v>0.866902849731682</v>
      </c>
      <c r="F806" s="140"/>
      <c r="G806" s="31"/>
    </row>
    <row r="807" spans="1:7" ht="12.75" customHeight="1">
      <c r="A807" s="169">
        <v>30</v>
      </c>
      <c r="B807" s="257" t="s">
        <v>245</v>
      </c>
      <c r="C807" s="149">
        <v>1665.526659466261</v>
      </c>
      <c r="D807" s="149">
        <v>1443.9269049999998</v>
      </c>
      <c r="E807" s="145">
        <f t="shared" si="60"/>
        <v>0.8669491399571619</v>
      </c>
      <c r="F807" s="140"/>
      <c r="G807" s="31"/>
    </row>
    <row r="808" spans="1:7" ht="12.75" customHeight="1">
      <c r="A808" s="169">
        <v>31</v>
      </c>
      <c r="B808" s="257" t="s">
        <v>246</v>
      </c>
      <c r="C808" s="149">
        <v>818.020480506268</v>
      </c>
      <c r="D808" s="149">
        <v>709.1487131</v>
      </c>
      <c r="E808" s="145">
        <f t="shared" si="60"/>
        <v>0.8669082620781232</v>
      </c>
      <c r="F808" s="140"/>
      <c r="G808" s="31"/>
    </row>
    <row r="809" spans="1:7" ht="12.75" customHeight="1">
      <c r="A809" s="169">
        <v>32</v>
      </c>
      <c r="B809" s="257" t="s">
        <v>247</v>
      </c>
      <c r="C809" s="149">
        <v>1238.9766839290728</v>
      </c>
      <c r="D809" s="149">
        <v>1074.0788687</v>
      </c>
      <c r="E809" s="145">
        <f t="shared" si="60"/>
        <v>0.866908056166041</v>
      </c>
      <c r="F809" s="140"/>
      <c r="G809" s="31" t="s">
        <v>12</v>
      </c>
    </row>
    <row r="810" spans="1:7" ht="12.75" customHeight="1">
      <c r="A810" s="169">
        <v>33</v>
      </c>
      <c r="B810" s="257" t="s">
        <v>248</v>
      </c>
      <c r="C810" s="149">
        <v>2686.1027264984273</v>
      </c>
      <c r="D810" s="149">
        <v>2328.5297042</v>
      </c>
      <c r="E810" s="145">
        <f t="shared" si="60"/>
        <v>0.866880362105676</v>
      </c>
      <c r="F810" s="140"/>
      <c r="G810" s="31"/>
    </row>
    <row r="811" spans="1:7" ht="12.75" customHeight="1">
      <c r="A811" s="169">
        <v>34</v>
      </c>
      <c r="B811" s="257" t="s">
        <v>249</v>
      </c>
      <c r="C811" s="149">
        <v>2199.9650154045517</v>
      </c>
      <c r="D811" s="149">
        <v>1907.0719067999999</v>
      </c>
      <c r="E811" s="145">
        <f t="shared" si="60"/>
        <v>0.8668646516859762</v>
      </c>
      <c r="F811" s="140"/>
      <c r="G811" s="31"/>
    </row>
    <row r="812" spans="1:7" ht="12.75" customHeight="1">
      <c r="A812" s="169">
        <v>35</v>
      </c>
      <c r="B812" s="257" t="s">
        <v>250</v>
      </c>
      <c r="C812" s="149">
        <v>4142.280984513509</v>
      </c>
      <c r="D812" s="149">
        <v>3591.0306915</v>
      </c>
      <c r="E812" s="145">
        <f t="shared" si="60"/>
        <v>0.8669210767993687</v>
      </c>
      <c r="F812" s="140"/>
      <c r="G812" s="31"/>
    </row>
    <row r="813" spans="1:7" ht="12.75" customHeight="1">
      <c r="A813" s="169">
        <v>36</v>
      </c>
      <c r="B813" s="257" t="s">
        <v>251</v>
      </c>
      <c r="C813" s="149">
        <v>2364.5947149332633</v>
      </c>
      <c r="D813" s="149">
        <v>2049.6026023</v>
      </c>
      <c r="E813" s="145">
        <f t="shared" si="60"/>
        <v>0.8667881177928821</v>
      </c>
      <c r="F813" s="140"/>
      <c r="G813" s="31"/>
    </row>
    <row r="814" spans="1:7" ht="12.75" customHeight="1">
      <c r="A814" s="169">
        <v>37</v>
      </c>
      <c r="B814" s="257" t="s">
        <v>252</v>
      </c>
      <c r="C814" s="149">
        <v>2923.6864218997416</v>
      </c>
      <c r="D814" s="149">
        <v>2534.3013352999997</v>
      </c>
      <c r="E814" s="145">
        <f t="shared" si="60"/>
        <v>0.8668170828160399</v>
      </c>
      <c r="F814" s="140"/>
      <c r="G814" s="31" t="s">
        <v>12</v>
      </c>
    </row>
    <row r="815" spans="1:7" ht="12.75" customHeight="1">
      <c r="A815" s="169">
        <v>38</v>
      </c>
      <c r="B815" s="257" t="s">
        <v>253</v>
      </c>
      <c r="C815" s="149">
        <v>3065.500885693514</v>
      </c>
      <c r="D815" s="149">
        <v>2657.2875483999997</v>
      </c>
      <c r="E815" s="145">
        <f t="shared" si="60"/>
        <v>0.8668363335993088</v>
      </c>
      <c r="F815" s="140"/>
      <c r="G815" s="31"/>
    </row>
    <row r="816" spans="1:7" ht="12.75" customHeight="1">
      <c r="A816" s="34"/>
      <c r="B816" s="1" t="s">
        <v>27</v>
      </c>
      <c r="C816" s="150">
        <v>134333.480474304</v>
      </c>
      <c r="D816" s="150">
        <v>116453.4344952</v>
      </c>
      <c r="E816" s="144">
        <f t="shared" si="60"/>
        <v>0.8668980665432532</v>
      </c>
      <c r="F816" s="42"/>
      <c r="G816" s="31"/>
    </row>
    <row r="817" spans="1:8" ht="23.25" customHeight="1">
      <c r="A817" s="47" t="s">
        <v>173</v>
      </c>
      <c r="B817" s="48"/>
      <c r="C817" s="48"/>
      <c r="D817" s="48"/>
      <c r="E817" s="48"/>
      <c r="F817" s="48"/>
      <c r="G817" s="48"/>
      <c r="H817" s="48"/>
    </row>
    <row r="818" spans="1:8" ht="14.25">
      <c r="A818" s="47"/>
      <c r="B818" s="48"/>
      <c r="C818" s="48"/>
      <c r="D818" s="48"/>
      <c r="E818" s="48"/>
      <c r="F818" s="48"/>
      <c r="G818" s="48"/>
      <c r="H818" s="48"/>
    </row>
    <row r="819" spans="1:8" ht="14.25">
      <c r="A819" s="47" t="s">
        <v>117</v>
      </c>
      <c r="B819" s="48"/>
      <c r="C819" s="48"/>
      <c r="D819" s="48"/>
      <c r="E819" s="48"/>
      <c r="F819" s="48"/>
      <c r="G819" s="48"/>
      <c r="H819" s="48"/>
    </row>
    <row r="820" spans="2:8" ht="12" customHeight="1">
      <c r="B820" s="48"/>
      <c r="C820" s="48"/>
      <c r="D820" s="48"/>
      <c r="E820" s="48"/>
      <c r="F820" s="48"/>
      <c r="G820" s="48"/>
      <c r="H820" s="48"/>
    </row>
    <row r="821" spans="1:6" ht="42" customHeight="1">
      <c r="A821" s="88" t="s">
        <v>30</v>
      </c>
      <c r="B821" s="88" t="s">
        <v>31</v>
      </c>
      <c r="C821" s="88" t="s">
        <v>60</v>
      </c>
      <c r="D821" s="88" t="s">
        <v>61</v>
      </c>
      <c r="E821" s="88" t="s">
        <v>62</v>
      </c>
      <c r="F821" s="51"/>
    </row>
    <row r="822" spans="1:6" s="55" customFormat="1" ht="16.5" customHeight="1">
      <c r="A822" s="89">
        <v>1</v>
      </c>
      <c r="B822" s="89">
        <v>2</v>
      </c>
      <c r="C822" s="89">
        <v>3</v>
      </c>
      <c r="D822" s="89">
        <v>4</v>
      </c>
      <c r="E822" s="89">
        <v>5</v>
      </c>
      <c r="F822" s="99"/>
    </row>
    <row r="823" spans="1:7" ht="12.75" customHeight="1">
      <c r="A823" s="169">
        <v>1</v>
      </c>
      <c r="B823" s="257" t="s">
        <v>217</v>
      </c>
      <c r="C823" s="145">
        <v>0.835085523608589</v>
      </c>
      <c r="D823" s="145">
        <v>0.8669261678515846</v>
      </c>
      <c r="E823" s="153">
        <f aca="true" t="shared" si="61" ref="E823:E861">D823-C823</f>
        <v>0.0318406442429956</v>
      </c>
      <c r="F823" s="140"/>
      <c r="G823" s="31"/>
    </row>
    <row r="824" spans="1:7" s="171" customFormat="1" ht="12.75" customHeight="1">
      <c r="A824" s="169">
        <v>2</v>
      </c>
      <c r="B824" s="257" t="s">
        <v>218</v>
      </c>
      <c r="C824" s="260">
        <v>0.8342645214210451</v>
      </c>
      <c r="D824" s="260">
        <v>0.8668929925511855</v>
      </c>
      <c r="E824" s="266">
        <f t="shared" si="61"/>
        <v>0.032628471130140335</v>
      </c>
      <c r="F824" s="267"/>
      <c r="G824" s="228"/>
    </row>
    <row r="825" spans="1:7" s="171" customFormat="1" ht="12.75" customHeight="1">
      <c r="A825" s="169">
        <v>3</v>
      </c>
      <c r="B825" s="257" t="s">
        <v>219</v>
      </c>
      <c r="C825" s="260">
        <v>0.8358306277507188</v>
      </c>
      <c r="D825" s="260">
        <v>0.8669563282746829</v>
      </c>
      <c r="E825" s="266">
        <f t="shared" si="61"/>
        <v>0.031125700523964128</v>
      </c>
      <c r="F825" s="267"/>
      <c r="G825" s="228"/>
    </row>
    <row r="826" spans="1:7" s="171" customFormat="1" ht="12.75" customHeight="1">
      <c r="A826" s="169">
        <v>4</v>
      </c>
      <c r="B826" s="257" t="s">
        <v>220</v>
      </c>
      <c r="C826" s="260">
        <v>0.8362696949896469</v>
      </c>
      <c r="D826" s="260">
        <v>0.8669741143467058</v>
      </c>
      <c r="E826" s="266">
        <f t="shared" si="61"/>
        <v>0.03070441935705892</v>
      </c>
      <c r="F826" s="267"/>
      <c r="G826" s="228"/>
    </row>
    <row r="827" spans="1:7" s="171" customFormat="1" ht="12.75" customHeight="1">
      <c r="A827" s="169">
        <v>5</v>
      </c>
      <c r="B827" s="257" t="s">
        <v>221</v>
      </c>
      <c r="C827" s="260">
        <v>0.8359635616150881</v>
      </c>
      <c r="D827" s="260">
        <v>0.8669618202129502</v>
      </c>
      <c r="E827" s="266">
        <f t="shared" si="61"/>
        <v>0.030998258597862094</v>
      </c>
      <c r="F827" s="267"/>
      <c r="G827" s="228"/>
    </row>
    <row r="828" spans="1:7" s="171" customFormat="1" ht="12.75" customHeight="1">
      <c r="A828" s="169">
        <v>6</v>
      </c>
      <c r="B828" s="257" t="s">
        <v>222</v>
      </c>
      <c r="C828" s="260">
        <v>0.8361365001423665</v>
      </c>
      <c r="D828" s="260">
        <v>0.8669688495764887</v>
      </c>
      <c r="E828" s="266">
        <f t="shared" si="61"/>
        <v>0.030832349434122164</v>
      </c>
      <c r="F828" s="267"/>
      <c r="G828" s="228"/>
    </row>
    <row r="829" spans="1:7" s="171" customFormat="1" ht="12.75" customHeight="1">
      <c r="A829" s="169">
        <v>7</v>
      </c>
      <c r="B829" s="257" t="s">
        <v>223</v>
      </c>
      <c r="C829" s="260">
        <v>0.8335898295255179</v>
      </c>
      <c r="D829" s="260">
        <v>0.8668655113424681</v>
      </c>
      <c r="E829" s="266">
        <f t="shared" si="61"/>
        <v>0.03327568181695029</v>
      </c>
      <c r="F829" s="267"/>
      <c r="G829" s="228"/>
    </row>
    <row r="830" spans="1:7" s="171" customFormat="1" ht="12.75" customHeight="1">
      <c r="A830" s="169">
        <v>8</v>
      </c>
      <c r="B830" s="257" t="s">
        <v>224</v>
      </c>
      <c r="C830" s="260">
        <v>0.83512237361822</v>
      </c>
      <c r="D830" s="260">
        <v>0.8669284332056044</v>
      </c>
      <c r="E830" s="266">
        <f t="shared" si="61"/>
        <v>0.03180605958738447</v>
      </c>
      <c r="F830" s="267"/>
      <c r="G830" s="228"/>
    </row>
    <row r="831" spans="1:7" s="171" customFormat="1" ht="12.75" customHeight="1">
      <c r="A831" s="169">
        <v>9</v>
      </c>
      <c r="B831" s="257" t="s">
        <v>225</v>
      </c>
      <c r="C831" s="260">
        <v>0.8351712770961528</v>
      </c>
      <c r="D831" s="260">
        <v>0.8669302167206143</v>
      </c>
      <c r="E831" s="266">
        <f t="shared" si="61"/>
        <v>0.031758939624461524</v>
      </c>
      <c r="F831" s="267"/>
      <c r="G831" s="228"/>
    </row>
    <row r="832" spans="1:7" s="171" customFormat="1" ht="12.75" customHeight="1">
      <c r="A832" s="169">
        <v>10</v>
      </c>
      <c r="B832" s="257" t="s">
        <v>226</v>
      </c>
      <c r="C832" s="260">
        <v>0.8338893250475964</v>
      </c>
      <c r="D832" s="260">
        <v>0.8668770644636034</v>
      </c>
      <c r="E832" s="266">
        <f t="shared" si="61"/>
        <v>0.03298773941600697</v>
      </c>
      <c r="F832" s="267"/>
      <c r="G832" s="228"/>
    </row>
    <row r="833" spans="1:7" s="171" customFormat="1" ht="12.75" customHeight="1">
      <c r="A833" s="169">
        <v>11</v>
      </c>
      <c r="B833" s="257" t="s">
        <v>210</v>
      </c>
      <c r="C833" s="260">
        <v>0.8364007749484752</v>
      </c>
      <c r="D833" s="260">
        <v>0.8669800701717051</v>
      </c>
      <c r="E833" s="266">
        <f t="shared" si="61"/>
        <v>0.030579295223229885</v>
      </c>
      <c r="F833" s="267"/>
      <c r="G833" s="228"/>
    </row>
    <row r="834" spans="1:7" s="171" customFormat="1" ht="12.75" customHeight="1">
      <c r="A834" s="169">
        <v>12</v>
      </c>
      <c r="B834" s="257" t="s">
        <v>227</v>
      </c>
      <c r="C834" s="260">
        <v>0.8365922230130749</v>
      </c>
      <c r="D834" s="260">
        <v>0.8669878362628278</v>
      </c>
      <c r="E834" s="266">
        <f t="shared" si="61"/>
        <v>0.03039561324975293</v>
      </c>
      <c r="F834" s="267"/>
      <c r="G834" s="228"/>
    </row>
    <row r="835" spans="1:7" s="171" customFormat="1" ht="12.75" customHeight="1">
      <c r="A835" s="169">
        <v>13</v>
      </c>
      <c r="B835" s="257" t="s">
        <v>228</v>
      </c>
      <c r="C835" s="260">
        <v>0.8369418070982232</v>
      </c>
      <c r="D835" s="260">
        <v>0.8670017638412102</v>
      </c>
      <c r="E835" s="266">
        <f t="shared" si="61"/>
        <v>0.030059956742987004</v>
      </c>
      <c r="F835" s="267"/>
      <c r="G835" s="228"/>
    </row>
    <row r="836" spans="1:7" s="171" customFormat="1" ht="12.75" customHeight="1">
      <c r="A836" s="169">
        <v>14</v>
      </c>
      <c r="B836" s="257" t="s">
        <v>229</v>
      </c>
      <c r="C836" s="260">
        <v>0.8349987295600864</v>
      </c>
      <c r="D836" s="260">
        <v>0.8669231375370081</v>
      </c>
      <c r="E836" s="266">
        <f t="shared" si="61"/>
        <v>0.031924407976921754</v>
      </c>
      <c r="F836" s="267"/>
      <c r="G836" s="228"/>
    </row>
    <row r="837" spans="1:7" s="171" customFormat="1" ht="12.75" customHeight="1">
      <c r="A837" s="169">
        <v>15</v>
      </c>
      <c r="B837" s="257" t="s">
        <v>230</v>
      </c>
      <c r="C837" s="260">
        <v>0.8354742142265613</v>
      </c>
      <c r="D837" s="260">
        <v>0.8669423209570798</v>
      </c>
      <c r="E837" s="266">
        <f t="shared" si="61"/>
        <v>0.031468106730518475</v>
      </c>
      <c r="F837" s="267"/>
      <c r="G837" s="228"/>
    </row>
    <row r="838" spans="1:7" s="171" customFormat="1" ht="12.75" customHeight="1">
      <c r="A838" s="169">
        <v>16</v>
      </c>
      <c r="B838" s="257" t="s">
        <v>231</v>
      </c>
      <c r="C838" s="260">
        <v>0.8349313780517603</v>
      </c>
      <c r="D838" s="260">
        <v>0.8669201812493315</v>
      </c>
      <c r="E838" s="266">
        <f t="shared" si="61"/>
        <v>0.031988803197571136</v>
      </c>
      <c r="F838" s="267"/>
      <c r="G838" s="228"/>
    </row>
    <row r="839" spans="1:7" s="171" customFormat="1" ht="12.75" customHeight="1">
      <c r="A839" s="169">
        <v>17</v>
      </c>
      <c r="B839" s="257" t="s">
        <v>232</v>
      </c>
      <c r="C839" s="260">
        <v>0.8346859994187882</v>
      </c>
      <c r="D839" s="260">
        <v>0.8669102839156806</v>
      </c>
      <c r="E839" s="266">
        <f t="shared" si="61"/>
        <v>0.03222428449689241</v>
      </c>
      <c r="F839" s="267"/>
      <c r="G839" s="228"/>
    </row>
    <row r="840" spans="1:7" s="171" customFormat="1" ht="12.75" customHeight="1">
      <c r="A840" s="169">
        <v>18</v>
      </c>
      <c r="B840" s="257" t="s">
        <v>233</v>
      </c>
      <c r="C840" s="260">
        <v>0.8351501611157678</v>
      </c>
      <c r="D840" s="260">
        <v>0.8669286080675689</v>
      </c>
      <c r="E840" s="266">
        <f t="shared" si="61"/>
        <v>0.0317784469518011</v>
      </c>
      <c r="F840" s="267"/>
      <c r="G840" s="228"/>
    </row>
    <row r="841" spans="1:7" s="171" customFormat="1" ht="12.75" customHeight="1">
      <c r="A841" s="169">
        <v>19</v>
      </c>
      <c r="B841" s="257" t="s">
        <v>234</v>
      </c>
      <c r="C841" s="260">
        <v>0.8341519608673635</v>
      </c>
      <c r="D841" s="260">
        <v>0.8668885683930503</v>
      </c>
      <c r="E841" s="266">
        <f t="shared" si="61"/>
        <v>0.032736607525686745</v>
      </c>
      <c r="F841" s="267"/>
      <c r="G841" s="228"/>
    </row>
    <row r="842" spans="1:7" s="171" customFormat="1" ht="12.75" customHeight="1">
      <c r="A842" s="169">
        <v>20</v>
      </c>
      <c r="B842" s="257" t="s">
        <v>235</v>
      </c>
      <c r="C842" s="260">
        <v>0.832714440891656</v>
      </c>
      <c r="D842" s="260">
        <v>0.8668295777384133</v>
      </c>
      <c r="E842" s="266">
        <f t="shared" si="61"/>
        <v>0.034115136846757266</v>
      </c>
      <c r="F842" s="267"/>
      <c r="G842" s="228"/>
    </row>
    <row r="843" spans="1:7" s="171" customFormat="1" ht="12.75" customHeight="1">
      <c r="A843" s="169">
        <v>21</v>
      </c>
      <c r="B843" s="257" t="s">
        <v>236</v>
      </c>
      <c r="C843" s="260">
        <v>0.8342287938504721</v>
      </c>
      <c r="D843" s="260">
        <v>0.8668909706427855</v>
      </c>
      <c r="E843" s="266">
        <f t="shared" si="61"/>
        <v>0.032662176792313424</v>
      </c>
      <c r="F843" s="267"/>
      <c r="G843" s="228"/>
    </row>
    <row r="844" spans="1:7" s="171" customFormat="1" ht="12.75" customHeight="1">
      <c r="A844" s="169">
        <v>22</v>
      </c>
      <c r="B844" s="257" t="s">
        <v>237</v>
      </c>
      <c r="C844" s="260">
        <v>0.8344255342214024</v>
      </c>
      <c r="D844" s="260">
        <v>0.8668995289958886</v>
      </c>
      <c r="E844" s="266">
        <f t="shared" si="61"/>
        <v>0.0324739947744862</v>
      </c>
      <c r="F844" s="267"/>
      <c r="G844" s="228"/>
    </row>
    <row r="845" spans="1:7" s="171" customFormat="1" ht="12.75" customHeight="1">
      <c r="A845" s="169">
        <v>23</v>
      </c>
      <c r="B845" s="257" t="s">
        <v>238</v>
      </c>
      <c r="C845" s="260">
        <v>0.8351947782716681</v>
      </c>
      <c r="D845" s="260">
        <v>0.866931304089546</v>
      </c>
      <c r="E845" s="266">
        <f t="shared" si="61"/>
        <v>0.03173652581787789</v>
      </c>
      <c r="F845" s="267"/>
      <c r="G845" s="228"/>
    </row>
    <row r="846" spans="1:7" s="171" customFormat="1" ht="12.75" customHeight="1">
      <c r="A846" s="169">
        <v>24</v>
      </c>
      <c r="B846" s="257" t="s">
        <v>239</v>
      </c>
      <c r="C846" s="260">
        <v>0.8315530901165348</v>
      </c>
      <c r="D846" s="260">
        <v>0.8667812527413752</v>
      </c>
      <c r="E846" s="266">
        <f t="shared" si="61"/>
        <v>0.03522816262484041</v>
      </c>
      <c r="F846" s="267"/>
      <c r="G846" s="228"/>
    </row>
    <row r="847" spans="1:7" s="171" customFormat="1" ht="12.75" customHeight="1">
      <c r="A847" s="169">
        <v>25</v>
      </c>
      <c r="B847" s="257" t="s">
        <v>240</v>
      </c>
      <c r="C847" s="291">
        <v>0.8331981604045767</v>
      </c>
      <c r="D847" s="291">
        <v>0.8668481855899558</v>
      </c>
      <c r="E847" s="266">
        <f t="shared" si="61"/>
        <v>0.03365002518537907</v>
      </c>
      <c r="F847" s="267"/>
      <c r="G847" s="228"/>
    </row>
    <row r="848" spans="1:7" s="171" customFormat="1" ht="12.75" customHeight="1">
      <c r="A848" s="169">
        <v>26</v>
      </c>
      <c r="B848" s="257" t="s">
        <v>241</v>
      </c>
      <c r="C848" s="291">
        <v>0.8297153460859249</v>
      </c>
      <c r="D848" s="291">
        <v>0.8667060333552024</v>
      </c>
      <c r="E848" s="266">
        <f t="shared" si="61"/>
        <v>0.036990687269277456</v>
      </c>
      <c r="F848" s="267"/>
      <c r="G848" s="228"/>
    </row>
    <row r="849" spans="1:7" s="171" customFormat="1" ht="12.75" customHeight="1">
      <c r="A849" s="169">
        <v>27</v>
      </c>
      <c r="B849" s="257" t="s">
        <v>242</v>
      </c>
      <c r="C849" s="291">
        <v>0.8325283062251301</v>
      </c>
      <c r="D849" s="291">
        <v>0.8668216833302951</v>
      </c>
      <c r="E849" s="266">
        <f t="shared" si="61"/>
        <v>0.034293377105165</v>
      </c>
      <c r="F849" s="267"/>
      <c r="G849" s="228"/>
    </row>
    <row r="850" spans="1:7" s="171" customFormat="1" ht="12.75" customHeight="1">
      <c r="A850" s="169">
        <v>28</v>
      </c>
      <c r="B850" s="257" t="s">
        <v>243</v>
      </c>
      <c r="C850" s="260">
        <v>0.8346650144742411</v>
      </c>
      <c r="D850" s="260">
        <v>0.8669092714015272</v>
      </c>
      <c r="E850" s="266">
        <f t="shared" si="61"/>
        <v>0.03224425692728605</v>
      </c>
      <c r="F850" s="267"/>
      <c r="G850" s="228"/>
    </row>
    <row r="851" spans="1:7" s="171" customFormat="1" ht="12.75" customHeight="1">
      <c r="A851" s="169">
        <v>29</v>
      </c>
      <c r="B851" s="257" t="s">
        <v>244</v>
      </c>
      <c r="C851" s="260">
        <v>0.8345149064035897</v>
      </c>
      <c r="D851" s="260">
        <v>0.866902849731682</v>
      </c>
      <c r="E851" s="266">
        <f t="shared" si="61"/>
        <v>0.03238794332809225</v>
      </c>
      <c r="F851" s="267"/>
      <c r="G851" s="228"/>
    </row>
    <row r="852" spans="1:7" s="171" customFormat="1" ht="12.75" customHeight="1">
      <c r="A852" s="169">
        <v>30</v>
      </c>
      <c r="B852" s="257" t="s">
        <v>245</v>
      </c>
      <c r="C852" s="260">
        <v>0.8356416049546452</v>
      </c>
      <c r="D852" s="260">
        <v>0.8669491399571619</v>
      </c>
      <c r="E852" s="266">
        <f t="shared" si="61"/>
        <v>0.031307535002516707</v>
      </c>
      <c r="F852" s="267"/>
      <c r="G852" s="228"/>
    </row>
    <row r="853" spans="1:7" s="171" customFormat="1" ht="12.75" customHeight="1">
      <c r="A853" s="169">
        <v>31</v>
      </c>
      <c r="B853" s="257" t="s">
        <v>246</v>
      </c>
      <c r="C853" s="260">
        <v>0.8346523664806703</v>
      </c>
      <c r="D853" s="260">
        <v>0.8669082620781232</v>
      </c>
      <c r="E853" s="266">
        <f t="shared" si="61"/>
        <v>0.0322558955974529</v>
      </c>
      <c r="F853" s="267"/>
      <c r="G853" s="228"/>
    </row>
    <row r="854" spans="1:7" s="171" customFormat="1" ht="12.75" customHeight="1">
      <c r="A854" s="169">
        <v>32</v>
      </c>
      <c r="B854" s="257" t="s">
        <v>247</v>
      </c>
      <c r="C854" s="260">
        <v>0.8346433332889686</v>
      </c>
      <c r="D854" s="260">
        <v>0.866908056166041</v>
      </c>
      <c r="E854" s="266">
        <f t="shared" si="61"/>
        <v>0.032264722877072494</v>
      </c>
      <c r="F854" s="267"/>
      <c r="G854" s="228"/>
    </row>
    <row r="855" spans="1:7" s="171" customFormat="1" ht="12.75" customHeight="1">
      <c r="A855" s="169">
        <v>33</v>
      </c>
      <c r="B855" s="257" t="s">
        <v>248</v>
      </c>
      <c r="C855" s="260">
        <v>0.8339670205598582</v>
      </c>
      <c r="D855" s="260">
        <v>0.866880362105676</v>
      </c>
      <c r="E855" s="266">
        <f t="shared" si="61"/>
        <v>0.03291334154581782</v>
      </c>
      <c r="F855" s="267"/>
      <c r="G855" s="228"/>
    </row>
    <row r="856" spans="1:7" s="171" customFormat="1" ht="12.75" customHeight="1">
      <c r="A856" s="169">
        <v>34</v>
      </c>
      <c r="B856" s="257" t="s">
        <v>249</v>
      </c>
      <c r="C856" s="260">
        <v>0.8335323743692153</v>
      </c>
      <c r="D856" s="260">
        <v>0.8668646516859762</v>
      </c>
      <c r="E856" s="266">
        <f t="shared" si="61"/>
        <v>0.033332277316760806</v>
      </c>
      <c r="F856" s="267"/>
      <c r="G856" s="228"/>
    </row>
    <row r="857" spans="1:7" s="171" customFormat="1" ht="12.75" customHeight="1">
      <c r="A857" s="169">
        <v>35</v>
      </c>
      <c r="B857" s="257" t="s">
        <v>250</v>
      </c>
      <c r="C857" s="260">
        <v>0.8349541385581075</v>
      </c>
      <c r="D857" s="260">
        <v>0.8669210767993687</v>
      </c>
      <c r="E857" s="266">
        <f t="shared" si="61"/>
        <v>0.03196693824126118</v>
      </c>
      <c r="F857" s="267"/>
      <c r="G857" s="228"/>
    </row>
    <row r="858" spans="1:7" s="171" customFormat="1" ht="12.75" customHeight="1">
      <c r="A858" s="169">
        <v>36</v>
      </c>
      <c r="B858" s="257" t="s">
        <v>251</v>
      </c>
      <c r="C858" s="260">
        <v>0.8316984773519728</v>
      </c>
      <c r="D858" s="260">
        <v>0.8667881177928821</v>
      </c>
      <c r="E858" s="266">
        <f t="shared" si="61"/>
        <v>0.03508964044090934</v>
      </c>
      <c r="F858" s="267"/>
      <c r="G858" s="228"/>
    </row>
    <row r="859" spans="1:7" s="171" customFormat="1" ht="12.75" customHeight="1">
      <c r="A859" s="169">
        <v>37</v>
      </c>
      <c r="B859" s="257" t="s">
        <v>252</v>
      </c>
      <c r="C859" s="260">
        <v>0.8324231067703752</v>
      </c>
      <c r="D859" s="260">
        <v>0.8668170828160399</v>
      </c>
      <c r="E859" s="266">
        <f t="shared" si="61"/>
        <v>0.03439397604566463</v>
      </c>
      <c r="F859" s="267"/>
      <c r="G859" s="228"/>
    </row>
    <row r="860" spans="1:7" s="171" customFormat="1" ht="12.75" customHeight="1">
      <c r="A860" s="169">
        <v>38</v>
      </c>
      <c r="B860" s="257" t="s">
        <v>253</v>
      </c>
      <c r="C860" s="260">
        <v>0.8328923438630897</v>
      </c>
      <c r="D860" s="260">
        <v>0.8668363335993088</v>
      </c>
      <c r="E860" s="266">
        <f t="shared" si="61"/>
        <v>0.03394398973621904</v>
      </c>
      <c r="F860" s="267"/>
      <c r="G860" s="228"/>
    </row>
    <row r="861" spans="1:7" s="171" customFormat="1" ht="12.75" customHeight="1">
      <c r="A861" s="226"/>
      <c r="B861" s="227" t="s">
        <v>27</v>
      </c>
      <c r="C861" s="237">
        <v>0.8343928811297625</v>
      </c>
      <c r="D861" s="237">
        <v>0.8668980665432532</v>
      </c>
      <c r="E861" s="279">
        <f t="shared" si="61"/>
        <v>0.03250518541349068</v>
      </c>
      <c r="F861" s="280"/>
      <c r="G861" s="228"/>
    </row>
    <row r="862" spans="1:7" s="171" customFormat="1" ht="14.25" customHeight="1">
      <c r="A862" s="281"/>
      <c r="B862" s="282"/>
      <c r="C862" s="283"/>
      <c r="D862" s="283"/>
      <c r="E862" s="284"/>
      <c r="F862" s="285"/>
      <c r="G862" s="286" t="s">
        <v>12</v>
      </c>
    </row>
    <row r="863" s="171" customFormat="1" ht="14.25">
      <c r="A863" s="188" t="s">
        <v>174</v>
      </c>
    </row>
    <row r="864" s="171" customFormat="1" ht="11.25" customHeight="1"/>
    <row r="865" s="171" customFormat="1" ht="14.25" customHeight="1">
      <c r="F865" s="190" t="s">
        <v>63</v>
      </c>
    </row>
    <row r="866" spans="1:6" s="171" customFormat="1" ht="59.25" customHeight="1">
      <c r="A866" s="192" t="s">
        <v>30</v>
      </c>
      <c r="B866" s="192" t="s">
        <v>31</v>
      </c>
      <c r="C866" s="287" t="s">
        <v>175</v>
      </c>
      <c r="D866" s="287" t="s">
        <v>64</v>
      </c>
      <c r="E866" s="287" t="s">
        <v>65</v>
      </c>
      <c r="F866" s="192" t="s">
        <v>66</v>
      </c>
    </row>
    <row r="867" spans="1:6" s="171" customFormat="1" ht="15" customHeight="1">
      <c r="A867" s="250">
        <v>1</v>
      </c>
      <c r="B867" s="250">
        <v>2</v>
      </c>
      <c r="C867" s="288">
        <v>3</v>
      </c>
      <c r="D867" s="288">
        <v>4</v>
      </c>
      <c r="E867" s="288">
        <v>5</v>
      </c>
      <c r="F867" s="250">
        <v>6</v>
      </c>
    </row>
    <row r="868" spans="1:7" s="171" customFormat="1" ht="12.75" customHeight="1">
      <c r="A868" s="169">
        <v>1</v>
      </c>
      <c r="B868" s="257" t="s">
        <v>217</v>
      </c>
      <c r="C868" s="197">
        <v>85124895</v>
      </c>
      <c r="D868" s="289">
        <v>9952.66225</v>
      </c>
      <c r="E868" s="142">
        <v>9952.662250000001</v>
      </c>
      <c r="F868" s="260">
        <f aca="true" t="shared" si="62" ref="F868:F906">E868/D868</f>
        <v>1.0000000000000002</v>
      </c>
      <c r="G868" s="228"/>
    </row>
    <row r="869" spans="1:7" s="171" customFormat="1" ht="12.75" customHeight="1">
      <c r="A869" s="169">
        <v>2</v>
      </c>
      <c r="B869" s="257" t="s">
        <v>218</v>
      </c>
      <c r="C869" s="197">
        <v>62437734</v>
      </c>
      <c r="D869" s="289">
        <v>7238.02775</v>
      </c>
      <c r="E869" s="142">
        <v>7238.027749999999</v>
      </c>
      <c r="F869" s="260">
        <f t="shared" si="62"/>
        <v>0.9999999999999999</v>
      </c>
      <c r="G869" s="228"/>
    </row>
    <row r="870" spans="1:7" s="171" customFormat="1" ht="12.75" customHeight="1">
      <c r="A870" s="169">
        <v>3</v>
      </c>
      <c r="B870" s="257" t="s">
        <v>219</v>
      </c>
      <c r="C870" s="197">
        <v>47585432</v>
      </c>
      <c r="D870" s="289">
        <v>5607.1812</v>
      </c>
      <c r="E870" s="142">
        <v>5607.1812</v>
      </c>
      <c r="F870" s="260">
        <f t="shared" si="62"/>
        <v>1</v>
      </c>
      <c r="G870" s="228"/>
    </row>
    <row r="871" spans="1:7" s="171" customFormat="1" ht="12.75" customHeight="1">
      <c r="A871" s="169">
        <v>4</v>
      </c>
      <c r="B871" s="257" t="s">
        <v>220</v>
      </c>
      <c r="C871" s="197">
        <v>37298975</v>
      </c>
      <c r="D871" s="289">
        <v>4415.43455</v>
      </c>
      <c r="E871" s="142">
        <v>4415.43455</v>
      </c>
      <c r="F871" s="260">
        <f t="shared" si="62"/>
        <v>1</v>
      </c>
      <c r="G871" s="228"/>
    </row>
    <row r="872" spans="1:7" s="171" customFormat="1" ht="12.75" customHeight="1">
      <c r="A872" s="169">
        <v>5</v>
      </c>
      <c r="B872" s="257" t="s">
        <v>221</v>
      </c>
      <c r="C872" s="197">
        <v>60200873</v>
      </c>
      <c r="D872" s="289">
        <v>7103.6237</v>
      </c>
      <c r="E872" s="142">
        <v>7103.6237</v>
      </c>
      <c r="F872" s="260">
        <f t="shared" si="62"/>
        <v>1</v>
      </c>
      <c r="G872" s="228"/>
    </row>
    <row r="873" spans="1:7" s="171" customFormat="1" ht="12.75" customHeight="1">
      <c r="A873" s="169">
        <v>6</v>
      </c>
      <c r="B873" s="257" t="s">
        <v>222</v>
      </c>
      <c r="C873" s="197">
        <v>41389154</v>
      </c>
      <c r="D873" s="289">
        <v>4892.7589</v>
      </c>
      <c r="E873" s="142">
        <v>4892.7589</v>
      </c>
      <c r="F873" s="260">
        <f t="shared" si="62"/>
        <v>1</v>
      </c>
      <c r="G873" s="228"/>
    </row>
    <row r="874" spans="1:7" s="171" customFormat="1" ht="12.75" customHeight="1">
      <c r="A874" s="169">
        <v>7</v>
      </c>
      <c r="B874" s="257" t="s">
        <v>223</v>
      </c>
      <c r="C874" s="197">
        <v>82258569</v>
      </c>
      <c r="D874" s="289">
        <v>9469.431499999999</v>
      </c>
      <c r="E874" s="142">
        <v>9469.4315</v>
      </c>
      <c r="F874" s="260">
        <f t="shared" si="62"/>
        <v>1.0000000000000002</v>
      </c>
      <c r="G874" s="228"/>
    </row>
    <row r="875" spans="1:7" s="171" customFormat="1" ht="12.75" customHeight="1">
      <c r="A875" s="169">
        <v>8</v>
      </c>
      <c r="B875" s="257" t="s">
        <v>224</v>
      </c>
      <c r="C875" s="197">
        <v>20823656</v>
      </c>
      <c r="D875" s="289">
        <v>2435.6043</v>
      </c>
      <c r="E875" s="142">
        <v>2435.6043</v>
      </c>
      <c r="F875" s="260">
        <f t="shared" si="62"/>
        <v>1</v>
      </c>
      <c r="G875" s="228"/>
    </row>
    <row r="876" spans="1:7" s="171" customFormat="1" ht="12.75" customHeight="1">
      <c r="A876" s="169">
        <v>9</v>
      </c>
      <c r="B876" s="257" t="s">
        <v>225</v>
      </c>
      <c r="C876" s="197">
        <v>14904908</v>
      </c>
      <c r="D876" s="289">
        <v>1744.21835</v>
      </c>
      <c r="E876" s="142">
        <v>1744.21835</v>
      </c>
      <c r="F876" s="260">
        <f t="shared" si="62"/>
        <v>1</v>
      </c>
      <c r="G876" s="228"/>
    </row>
    <row r="877" spans="1:7" s="171" customFormat="1" ht="12.75" customHeight="1">
      <c r="A877" s="169">
        <v>10</v>
      </c>
      <c r="B877" s="257" t="s">
        <v>226</v>
      </c>
      <c r="C877" s="197">
        <v>50307952</v>
      </c>
      <c r="D877" s="289">
        <v>5809.2834</v>
      </c>
      <c r="E877" s="142">
        <v>5809.2834</v>
      </c>
      <c r="F877" s="260">
        <f t="shared" si="62"/>
        <v>1</v>
      </c>
      <c r="G877" s="228"/>
    </row>
    <row r="878" spans="1:7" s="171" customFormat="1" ht="12.75" customHeight="1">
      <c r="A878" s="169">
        <v>11</v>
      </c>
      <c r="B878" s="257" t="s">
        <v>210</v>
      </c>
      <c r="C878" s="197">
        <v>61829486</v>
      </c>
      <c r="D878" s="289">
        <v>7329.46795</v>
      </c>
      <c r="E878" s="142">
        <v>7329.46795</v>
      </c>
      <c r="F878" s="260">
        <f t="shared" si="62"/>
        <v>1</v>
      </c>
      <c r="G878" s="228"/>
    </row>
    <row r="879" spans="1:7" s="171" customFormat="1" ht="12.75" customHeight="1">
      <c r="A879" s="169">
        <v>12</v>
      </c>
      <c r="B879" s="257" t="s">
        <v>227</v>
      </c>
      <c r="C879" s="197">
        <v>107785626</v>
      </c>
      <c r="D879" s="289">
        <v>12803.11135</v>
      </c>
      <c r="E879" s="142">
        <v>12803.11135</v>
      </c>
      <c r="F879" s="291">
        <f t="shared" si="62"/>
        <v>1</v>
      </c>
      <c r="G879" s="228"/>
    </row>
    <row r="880" spans="1:7" s="171" customFormat="1" ht="12.75" customHeight="1">
      <c r="A880" s="169">
        <v>13</v>
      </c>
      <c r="B880" s="257" t="s">
        <v>228</v>
      </c>
      <c r="C880" s="197">
        <v>62755298</v>
      </c>
      <c r="D880" s="289">
        <v>7481.8947499999995</v>
      </c>
      <c r="E880" s="142">
        <v>7481.8947499999995</v>
      </c>
      <c r="F880" s="291">
        <f t="shared" si="62"/>
        <v>1</v>
      </c>
      <c r="G880" s="228"/>
    </row>
    <row r="881" spans="1:7" s="171" customFormat="1" ht="12.75" customHeight="1">
      <c r="A881" s="169">
        <v>14</v>
      </c>
      <c r="B881" s="257" t="s">
        <v>229</v>
      </c>
      <c r="C881" s="197">
        <v>58364690</v>
      </c>
      <c r="D881" s="289">
        <v>6817.72595</v>
      </c>
      <c r="E881" s="142">
        <v>6817.72595</v>
      </c>
      <c r="F881" s="291">
        <f t="shared" si="62"/>
        <v>1</v>
      </c>
      <c r="G881" s="228"/>
    </row>
    <row r="882" spans="1:7" s="171" customFormat="1" ht="12.75" customHeight="1">
      <c r="A882" s="169">
        <v>15</v>
      </c>
      <c r="B882" s="257" t="s">
        <v>230</v>
      </c>
      <c r="C882" s="197">
        <v>108326692</v>
      </c>
      <c r="D882" s="289">
        <v>12716.9494</v>
      </c>
      <c r="E882" s="142">
        <v>12716.949400000001</v>
      </c>
      <c r="F882" s="291">
        <f t="shared" si="62"/>
        <v>1.0000000000000002</v>
      </c>
      <c r="G882" s="228"/>
    </row>
    <row r="883" spans="1:7" s="171" customFormat="1" ht="12.75" customHeight="1">
      <c r="A883" s="169">
        <v>16</v>
      </c>
      <c r="B883" s="257" t="s">
        <v>231</v>
      </c>
      <c r="C883" s="197">
        <v>91417894</v>
      </c>
      <c r="D883" s="289">
        <v>10671.256150000001</v>
      </c>
      <c r="E883" s="142">
        <v>10671.25615</v>
      </c>
      <c r="F883" s="291">
        <f t="shared" si="62"/>
        <v>0.9999999999999998</v>
      </c>
      <c r="G883" s="228"/>
    </row>
    <row r="884" spans="1:7" s="171" customFormat="1" ht="12.75" customHeight="1">
      <c r="A884" s="169">
        <v>17</v>
      </c>
      <c r="B884" s="257" t="s">
        <v>232</v>
      </c>
      <c r="C884" s="197">
        <v>19130772</v>
      </c>
      <c r="D884" s="289">
        <v>2227.44475</v>
      </c>
      <c r="E884" s="142">
        <v>2227.44475</v>
      </c>
      <c r="F884" s="291">
        <f t="shared" si="62"/>
        <v>1</v>
      </c>
      <c r="G884" s="228"/>
    </row>
    <row r="885" spans="1:7" s="171" customFormat="1" ht="12.75" customHeight="1">
      <c r="A885" s="169">
        <v>18</v>
      </c>
      <c r="B885" s="257" t="s">
        <v>233</v>
      </c>
      <c r="C885" s="197">
        <v>66793279</v>
      </c>
      <c r="D885" s="289">
        <v>7814.63205</v>
      </c>
      <c r="E885" s="142">
        <v>7814.63205</v>
      </c>
      <c r="F885" s="291">
        <f t="shared" si="62"/>
        <v>1</v>
      </c>
      <c r="G885" s="228"/>
    </row>
    <row r="886" spans="1:7" s="171" customFormat="1" ht="12.75" customHeight="1">
      <c r="A886" s="169">
        <v>19</v>
      </c>
      <c r="B886" s="257" t="s">
        <v>234</v>
      </c>
      <c r="C886" s="197">
        <v>139132346</v>
      </c>
      <c r="D886" s="289">
        <v>16109.9624</v>
      </c>
      <c r="E886" s="142">
        <v>16109.9624</v>
      </c>
      <c r="F886" s="291">
        <f t="shared" si="62"/>
        <v>1</v>
      </c>
      <c r="G886" s="228"/>
    </row>
    <row r="887" spans="1:7" s="171" customFormat="1" ht="12.75" customHeight="1">
      <c r="A887" s="169">
        <v>20</v>
      </c>
      <c r="B887" s="257" t="s">
        <v>235</v>
      </c>
      <c r="C887" s="197">
        <v>102784738</v>
      </c>
      <c r="D887" s="289">
        <v>11726.37125</v>
      </c>
      <c r="E887" s="142">
        <v>11726.37125</v>
      </c>
      <c r="F887" s="291">
        <f t="shared" si="62"/>
        <v>1</v>
      </c>
      <c r="G887" s="228"/>
    </row>
    <row r="888" spans="1:7" s="171" customFormat="1" ht="12.75" customHeight="1">
      <c r="A888" s="169">
        <v>21</v>
      </c>
      <c r="B888" s="257" t="s">
        <v>236</v>
      </c>
      <c r="C888" s="197">
        <v>97665227</v>
      </c>
      <c r="D888" s="289">
        <v>11317.54415</v>
      </c>
      <c r="E888" s="142">
        <v>11317.54415</v>
      </c>
      <c r="F888" s="291">
        <f t="shared" si="62"/>
        <v>1</v>
      </c>
      <c r="G888" s="228"/>
    </row>
    <row r="889" spans="1:7" s="171" customFormat="1" ht="12.75" customHeight="1">
      <c r="A889" s="169">
        <v>22</v>
      </c>
      <c r="B889" s="257" t="s">
        <v>237</v>
      </c>
      <c r="C889" s="197">
        <v>122488878</v>
      </c>
      <c r="D889" s="289">
        <v>14223.135849999999</v>
      </c>
      <c r="E889" s="142">
        <v>14223.13585</v>
      </c>
      <c r="F889" s="291">
        <f t="shared" si="62"/>
        <v>1.0000000000000002</v>
      </c>
      <c r="G889" s="228"/>
    </row>
    <row r="890" spans="1:7" s="171" customFormat="1" ht="12.75" customHeight="1">
      <c r="A890" s="169">
        <v>23</v>
      </c>
      <c r="B890" s="257" t="s">
        <v>238</v>
      </c>
      <c r="C890" s="197">
        <v>93881796</v>
      </c>
      <c r="D890" s="289">
        <v>10989.035100000001</v>
      </c>
      <c r="E890" s="142">
        <v>10989.035100000001</v>
      </c>
      <c r="F890" s="291">
        <f t="shared" si="62"/>
        <v>1</v>
      </c>
      <c r="G890" s="228"/>
    </row>
    <row r="891" spans="1:7" s="171" customFormat="1" ht="12.75" customHeight="1">
      <c r="A891" s="169">
        <v>24</v>
      </c>
      <c r="B891" s="257" t="s">
        <v>239</v>
      </c>
      <c r="C891" s="197">
        <v>81044877</v>
      </c>
      <c r="D891" s="289">
        <v>9137.2913</v>
      </c>
      <c r="E891" s="142">
        <v>9137.2913</v>
      </c>
      <c r="F891" s="291">
        <f t="shared" si="62"/>
        <v>1</v>
      </c>
      <c r="G891" s="228"/>
    </row>
    <row r="892" spans="1:7" s="171" customFormat="1" ht="12.75" customHeight="1">
      <c r="A892" s="169">
        <v>25</v>
      </c>
      <c r="B892" s="257" t="s">
        <v>240</v>
      </c>
      <c r="C892" s="197">
        <v>48781761</v>
      </c>
      <c r="D892" s="289">
        <v>5593.04715</v>
      </c>
      <c r="E892" s="142">
        <v>5593.04715</v>
      </c>
      <c r="F892" s="291">
        <f t="shared" si="62"/>
        <v>1</v>
      </c>
      <c r="G892" s="228"/>
    </row>
    <row r="893" spans="1:7" s="171" customFormat="1" ht="12.75" customHeight="1">
      <c r="A893" s="169">
        <v>26</v>
      </c>
      <c r="B893" s="257" t="s">
        <v>241</v>
      </c>
      <c r="C893" s="197">
        <v>63782950</v>
      </c>
      <c r="D893" s="289">
        <v>7059.13825</v>
      </c>
      <c r="E893" s="142">
        <v>7059.13825</v>
      </c>
      <c r="F893" s="291">
        <f t="shared" si="62"/>
        <v>1</v>
      </c>
      <c r="G893" s="228"/>
    </row>
    <row r="894" spans="1:7" s="171" customFormat="1" ht="12.75" customHeight="1">
      <c r="A894" s="169">
        <v>27</v>
      </c>
      <c r="B894" s="257" t="s">
        <v>242</v>
      </c>
      <c r="C894" s="197">
        <v>76509992</v>
      </c>
      <c r="D894" s="289">
        <v>8712.15745</v>
      </c>
      <c r="E894" s="142">
        <v>8712.15745</v>
      </c>
      <c r="F894" s="291">
        <f t="shared" si="62"/>
        <v>1</v>
      </c>
      <c r="G894" s="228"/>
    </row>
    <row r="895" spans="1:7" s="171" customFormat="1" ht="12.75" customHeight="1">
      <c r="A895" s="169">
        <v>28</v>
      </c>
      <c r="B895" s="257" t="s">
        <v>243</v>
      </c>
      <c r="C895" s="197">
        <v>66728854</v>
      </c>
      <c r="D895" s="289">
        <v>7767.715200000001</v>
      </c>
      <c r="E895" s="142">
        <v>7767.715200000001</v>
      </c>
      <c r="F895" s="291">
        <f t="shared" si="62"/>
        <v>1</v>
      </c>
      <c r="G895" s="228"/>
    </row>
    <row r="896" spans="1:7" s="171" customFormat="1" ht="12.75" customHeight="1">
      <c r="A896" s="169">
        <v>29</v>
      </c>
      <c r="B896" s="257" t="s">
        <v>244</v>
      </c>
      <c r="C896" s="197">
        <v>48809056</v>
      </c>
      <c r="D896" s="289">
        <v>5672.86255</v>
      </c>
      <c r="E896" s="142">
        <v>5672.86255</v>
      </c>
      <c r="F896" s="291">
        <f t="shared" si="62"/>
        <v>1</v>
      </c>
      <c r="G896" s="228"/>
    </row>
    <row r="897" spans="1:7" s="171" customFormat="1" ht="12.75" customHeight="1">
      <c r="A897" s="169">
        <v>30</v>
      </c>
      <c r="B897" s="257" t="s">
        <v>245</v>
      </c>
      <c r="C897" s="197">
        <v>29403657</v>
      </c>
      <c r="D897" s="289">
        <v>3457.88485</v>
      </c>
      <c r="E897" s="142">
        <v>3457.88485</v>
      </c>
      <c r="F897" s="260">
        <f t="shared" si="62"/>
        <v>1</v>
      </c>
      <c r="G897" s="228"/>
    </row>
    <row r="898" spans="1:7" s="171" customFormat="1" ht="12.75" customHeight="1">
      <c r="A898" s="169">
        <v>31</v>
      </c>
      <c r="B898" s="257" t="s">
        <v>246</v>
      </c>
      <c r="C898" s="197">
        <v>14570221</v>
      </c>
      <c r="D898" s="289">
        <v>1695.85465</v>
      </c>
      <c r="E898" s="142">
        <v>1695.85465</v>
      </c>
      <c r="F898" s="260">
        <f t="shared" si="62"/>
        <v>1</v>
      </c>
      <c r="G898" s="228"/>
    </row>
    <row r="899" spans="1:7" s="171" customFormat="1" ht="12.75" customHeight="1">
      <c r="A899" s="169">
        <v>32</v>
      </c>
      <c r="B899" s="257" t="s">
        <v>247</v>
      </c>
      <c r="C899" s="197">
        <v>22072342</v>
      </c>
      <c r="D899" s="289">
        <v>2568.79885</v>
      </c>
      <c r="E899" s="142">
        <v>2568.79885</v>
      </c>
      <c r="F899" s="260">
        <f t="shared" si="62"/>
        <v>1</v>
      </c>
      <c r="G899" s="228"/>
    </row>
    <row r="900" spans="1:7" s="171" customFormat="1" ht="12.75" customHeight="1">
      <c r="A900" s="169">
        <v>33</v>
      </c>
      <c r="B900" s="257" t="s">
        <v>248</v>
      </c>
      <c r="C900" s="197">
        <v>48139959</v>
      </c>
      <c r="D900" s="289">
        <v>5563.40415</v>
      </c>
      <c r="E900" s="142">
        <v>5563.40415</v>
      </c>
      <c r="F900" s="260">
        <f t="shared" si="62"/>
        <v>1</v>
      </c>
      <c r="G900" s="228"/>
    </row>
    <row r="901" spans="1:7" s="171" customFormat="1" ht="12.75" customHeight="1">
      <c r="A901" s="169">
        <v>34</v>
      </c>
      <c r="B901" s="257" t="s">
        <v>249</v>
      </c>
      <c r="C901" s="197">
        <v>39842934</v>
      </c>
      <c r="D901" s="289">
        <v>4583.91715</v>
      </c>
      <c r="E901" s="142">
        <v>4583.91715</v>
      </c>
      <c r="F901" s="260">
        <f t="shared" si="62"/>
        <v>1</v>
      </c>
      <c r="G901" s="228"/>
    </row>
    <row r="902" spans="1:7" s="171" customFormat="1" ht="12.75" customHeight="1">
      <c r="A902" s="169">
        <v>35</v>
      </c>
      <c r="B902" s="257" t="s">
        <v>250</v>
      </c>
      <c r="C902" s="197">
        <v>73652392</v>
      </c>
      <c r="D902" s="289">
        <v>8599.52075</v>
      </c>
      <c r="E902" s="142">
        <v>8599.52075</v>
      </c>
      <c r="F902" s="260">
        <f t="shared" si="62"/>
        <v>1</v>
      </c>
      <c r="G902" s="228"/>
    </row>
    <row r="903" spans="1:7" s="171" customFormat="1" ht="12.75" customHeight="1">
      <c r="A903" s="169">
        <v>36</v>
      </c>
      <c r="B903" s="257" t="s">
        <v>251</v>
      </c>
      <c r="C903" s="197">
        <v>43448030</v>
      </c>
      <c r="D903" s="289">
        <v>4905.7262</v>
      </c>
      <c r="E903" s="142">
        <v>4905.7262</v>
      </c>
      <c r="F903" s="260">
        <f t="shared" si="62"/>
        <v>1</v>
      </c>
      <c r="G903" s="228"/>
    </row>
    <row r="904" spans="1:7" s="171" customFormat="1" ht="12.75" customHeight="1">
      <c r="A904" s="169">
        <v>37</v>
      </c>
      <c r="B904" s="257" t="s">
        <v>252</v>
      </c>
      <c r="C904" s="197">
        <v>53245642</v>
      </c>
      <c r="D904" s="289">
        <v>6056.5388</v>
      </c>
      <c r="E904" s="142">
        <v>6056.5388</v>
      </c>
      <c r="F904" s="260">
        <f t="shared" si="62"/>
        <v>1</v>
      </c>
      <c r="G904" s="228"/>
    </row>
    <row r="905" spans="1:8" s="171" customFormat="1" ht="12.75" customHeight="1">
      <c r="A905" s="169">
        <v>38</v>
      </c>
      <c r="B905" s="257" t="s">
        <v>253</v>
      </c>
      <c r="C905" s="197">
        <v>55537124</v>
      </c>
      <c r="D905" s="289">
        <v>6347.61205</v>
      </c>
      <c r="E905" s="142">
        <v>6347.61205</v>
      </c>
      <c r="F905" s="260">
        <f t="shared" si="62"/>
        <v>1</v>
      </c>
      <c r="G905" s="228"/>
      <c r="H905" s="171" t="s">
        <v>12</v>
      </c>
    </row>
    <row r="906" spans="1:7" s="171" customFormat="1" ht="12.75" customHeight="1">
      <c r="A906" s="226"/>
      <c r="B906" s="227" t="s">
        <v>27</v>
      </c>
      <c r="C906" s="245">
        <v>2400258661</v>
      </c>
      <c r="D906" s="152">
        <v>278618.22635</v>
      </c>
      <c r="E906" s="143">
        <v>278618.22635</v>
      </c>
      <c r="F906" s="237">
        <f t="shared" si="62"/>
        <v>1</v>
      </c>
      <c r="G906" s="228"/>
    </row>
    <row r="907" spans="1:7" s="171" customFormat="1" ht="6.75" customHeight="1">
      <c r="A907" s="290"/>
      <c r="B907" s="282"/>
      <c r="C907" s="283"/>
      <c r="D907" s="283"/>
      <c r="E907" s="284"/>
      <c r="F907" s="285"/>
      <c r="G907" s="286"/>
    </row>
    <row r="908" s="171" customFormat="1" ht="14.25">
      <c r="A908" s="188" t="s">
        <v>176</v>
      </c>
    </row>
    <row r="909" s="171" customFormat="1" ht="11.25" customHeight="1"/>
    <row r="910" s="171" customFormat="1" ht="14.25" customHeight="1">
      <c r="F910" s="190" t="s">
        <v>118</v>
      </c>
    </row>
    <row r="911" spans="1:6" s="171" customFormat="1" ht="57.75" customHeight="1">
      <c r="A911" s="192" t="s">
        <v>30</v>
      </c>
      <c r="B911" s="192" t="s">
        <v>31</v>
      </c>
      <c r="C911" s="287" t="s">
        <v>175</v>
      </c>
      <c r="D911" s="287" t="s">
        <v>67</v>
      </c>
      <c r="E911" s="287" t="s">
        <v>68</v>
      </c>
      <c r="F911" s="192" t="s">
        <v>66</v>
      </c>
    </row>
    <row r="912" spans="1:6" s="171" customFormat="1" ht="15" customHeight="1">
      <c r="A912" s="250">
        <v>1</v>
      </c>
      <c r="B912" s="250">
        <v>2</v>
      </c>
      <c r="C912" s="288">
        <v>3</v>
      </c>
      <c r="D912" s="288">
        <v>4</v>
      </c>
      <c r="E912" s="288">
        <v>5</v>
      </c>
      <c r="F912" s="250">
        <v>6</v>
      </c>
    </row>
    <row r="913" spans="1:7" s="171" customFormat="1" ht="12.75" customHeight="1">
      <c r="A913" s="169">
        <v>1</v>
      </c>
      <c r="B913" s="257" t="s">
        <v>217</v>
      </c>
      <c r="C913" s="197">
        <v>85124895</v>
      </c>
      <c r="D913" s="142">
        <v>4193.7124188</v>
      </c>
      <c r="E913" s="142">
        <v>4160.9533771</v>
      </c>
      <c r="F913" s="291">
        <f aca="true" t="shared" si="63" ref="F913:F951">E913/D913</f>
        <v>0.9921885340651532</v>
      </c>
      <c r="G913" s="228"/>
    </row>
    <row r="914" spans="1:7" s="171" customFormat="1" ht="12.75" customHeight="1">
      <c r="A914" s="169">
        <v>2</v>
      </c>
      <c r="B914" s="257" t="s">
        <v>218</v>
      </c>
      <c r="C914" s="197">
        <v>62437734</v>
      </c>
      <c r="D914" s="142">
        <v>3050.0173419</v>
      </c>
      <c r="E914" s="142">
        <v>3027.0921087999996</v>
      </c>
      <c r="F914" s="291">
        <f t="shared" si="63"/>
        <v>0.9924835728685664</v>
      </c>
      <c r="G914" s="228"/>
    </row>
    <row r="915" spans="1:7" s="171" customFormat="1" ht="12.75" customHeight="1">
      <c r="A915" s="169">
        <v>3</v>
      </c>
      <c r="B915" s="257" t="s">
        <v>219</v>
      </c>
      <c r="C915" s="197">
        <v>47585432</v>
      </c>
      <c r="D915" s="142">
        <v>2362.56311616</v>
      </c>
      <c r="E915" s="142">
        <v>2345.5896216</v>
      </c>
      <c r="F915" s="291">
        <f t="shared" si="63"/>
        <v>0.9928156439741649</v>
      </c>
      <c r="G915" s="228"/>
    </row>
    <row r="916" spans="1:7" s="171" customFormat="1" ht="12.75" customHeight="1">
      <c r="A916" s="169">
        <v>4</v>
      </c>
      <c r="B916" s="257" t="s">
        <v>220</v>
      </c>
      <c r="C916" s="197">
        <v>37298975</v>
      </c>
      <c r="D916" s="142">
        <v>1860.37368204</v>
      </c>
      <c r="E916" s="142">
        <v>1846.6211296</v>
      </c>
      <c r="F916" s="291">
        <f t="shared" si="63"/>
        <v>0.9926076397592769</v>
      </c>
      <c r="G916" s="228"/>
    </row>
    <row r="917" spans="1:7" s="171" customFormat="1" ht="12.75" customHeight="1">
      <c r="A917" s="169">
        <v>5</v>
      </c>
      <c r="B917" s="257" t="s">
        <v>221</v>
      </c>
      <c r="C917" s="197">
        <v>60200873</v>
      </c>
      <c r="D917" s="142">
        <v>2993.05786746</v>
      </c>
      <c r="E917" s="142">
        <v>2969.8352035999997</v>
      </c>
      <c r="F917" s="291">
        <f t="shared" si="63"/>
        <v>0.9922411577428979</v>
      </c>
      <c r="G917" s="228"/>
    </row>
    <row r="918" spans="1:7" s="171" customFormat="1" ht="12.75" customHeight="1">
      <c r="A918" s="169">
        <v>6</v>
      </c>
      <c r="B918" s="257" t="s">
        <v>222</v>
      </c>
      <c r="C918" s="197">
        <v>41389154</v>
      </c>
      <c r="D918" s="142">
        <v>2061.50417352</v>
      </c>
      <c r="E918" s="142">
        <v>2045.687798</v>
      </c>
      <c r="F918" s="291">
        <f t="shared" si="63"/>
        <v>0.9923277499395047</v>
      </c>
      <c r="G918" s="228"/>
    </row>
    <row r="919" spans="1:7" s="171" customFormat="1" ht="12.75" customHeight="1">
      <c r="A919" s="169">
        <v>7</v>
      </c>
      <c r="B919" s="257" t="s">
        <v>223</v>
      </c>
      <c r="C919" s="197">
        <v>82258569</v>
      </c>
      <c r="D919" s="142">
        <v>3990.4754828999994</v>
      </c>
      <c r="E919" s="142">
        <v>3955.2696209999995</v>
      </c>
      <c r="F919" s="291">
        <f t="shared" si="63"/>
        <v>0.9911775270764438</v>
      </c>
      <c r="G919" s="228"/>
    </row>
    <row r="920" spans="1:7" s="171" customFormat="1" ht="12.75" customHeight="1">
      <c r="A920" s="169">
        <v>8</v>
      </c>
      <c r="B920" s="257" t="s">
        <v>224</v>
      </c>
      <c r="C920" s="197">
        <v>20823656</v>
      </c>
      <c r="D920" s="142">
        <v>1026.2781776399997</v>
      </c>
      <c r="E920" s="142">
        <v>1014.6122030999999</v>
      </c>
      <c r="F920" s="291">
        <f t="shared" si="63"/>
        <v>0.9886327364313381</v>
      </c>
      <c r="G920" s="228"/>
    </row>
    <row r="921" spans="1:7" s="171" customFormat="1" ht="12.75" customHeight="1">
      <c r="A921" s="169">
        <v>9</v>
      </c>
      <c r="B921" s="257" t="s">
        <v>225</v>
      </c>
      <c r="C921" s="197">
        <v>14904908</v>
      </c>
      <c r="D921" s="142">
        <v>734.9501173799999</v>
      </c>
      <c r="E921" s="142">
        <v>727.8744666</v>
      </c>
      <c r="F921" s="291">
        <f t="shared" si="63"/>
        <v>0.9903726108579672</v>
      </c>
      <c r="G921" s="228"/>
    </row>
    <row r="922" spans="1:7" s="171" customFormat="1" ht="12.75" customHeight="1">
      <c r="A922" s="169">
        <v>10</v>
      </c>
      <c r="B922" s="257" t="s">
        <v>226</v>
      </c>
      <c r="C922" s="197">
        <v>50307952</v>
      </c>
      <c r="D922" s="142">
        <v>2448.02027352</v>
      </c>
      <c r="E922" s="142">
        <v>2431.9770472</v>
      </c>
      <c r="F922" s="291">
        <f t="shared" si="63"/>
        <v>0.993446448751451</v>
      </c>
      <c r="G922" s="228"/>
    </row>
    <row r="923" spans="1:7" s="171" customFormat="1" ht="12.75" customHeight="1">
      <c r="A923" s="169">
        <v>11</v>
      </c>
      <c r="B923" s="257" t="s">
        <v>210</v>
      </c>
      <c r="C923" s="197">
        <v>61829486</v>
      </c>
      <c r="D923" s="142">
        <v>3088.1300232599997</v>
      </c>
      <c r="E923" s="142">
        <v>3060.8212554</v>
      </c>
      <c r="F923" s="291">
        <f t="shared" si="63"/>
        <v>0.9911568594410507</v>
      </c>
      <c r="G923" s="228"/>
    </row>
    <row r="924" spans="1:7" s="171" customFormat="1" ht="12.75" customHeight="1">
      <c r="A924" s="169">
        <v>12</v>
      </c>
      <c r="B924" s="257" t="s">
        <v>227</v>
      </c>
      <c r="C924" s="197">
        <v>107785626</v>
      </c>
      <c r="D924" s="142">
        <v>5394.27872118</v>
      </c>
      <c r="E924" s="142">
        <v>5354.6038235</v>
      </c>
      <c r="F924" s="291">
        <f t="shared" si="63"/>
        <v>0.9926450041366567</v>
      </c>
      <c r="G924" s="228"/>
    </row>
    <row r="925" spans="1:7" s="171" customFormat="1" ht="12.75" customHeight="1">
      <c r="A925" s="169">
        <v>13</v>
      </c>
      <c r="B925" s="257" t="s">
        <v>228</v>
      </c>
      <c r="C925" s="197">
        <v>62755298</v>
      </c>
      <c r="D925" s="142">
        <v>3152.2441107</v>
      </c>
      <c r="E925" s="142">
        <v>3125.9842716</v>
      </c>
      <c r="F925" s="291">
        <f t="shared" si="63"/>
        <v>0.9916694779408538</v>
      </c>
      <c r="G925" s="228"/>
    </row>
    <row r="926" spans="1:7" s="171" customFormat="1" ht="12.75" customHeight="1">
      <c r="A926" s="169">
        <v>14</v>
      </c>
      <c r="B926" s="257" t="s">
        <v>229</v>
      </c>
      <c r="C926" s="197">
        <v>58364690</v>
      </c>
      <c r="D926" s="142">
        <v>2872.77303486</v>
      </c>
      <c r="E926" s="142">
        <v>2845.8282691</v>
      </c>
      <c r="F926" s="291">
        <f t="shared" si="63"/>
        <v>0.9906206423434656</v>
      </c>
      <c r="G926" s="228"/>
    </row>
    <row r="927" spans="1:7" s="171" customFormat="1" ht="12.75" customHeight="1">
      <c r="A927" s="169">
        <v>15</v>
      </c>
      <c r="B927" s="257" t="s">
        <v>230</v>
      </c>
      <c r="C927" s="197">
        <v>108326692</v>
      </c>
      <c r="D927" s="142">
        <v>5358.356416319999</v>
      </c>
      <c r="E927" s="142">
        <v>5313.646541</v>
      </c>
      <c r="F927" s="291">
        <f t="shared" si="63"/>
        <v>0.9916560467713895</v>
      </c>
      <c r="G927" s="228"/>
    </row>
    <row r="928" spans="1:7" s="171" customFormat="1" ht="12.75" customHeight="1">
      <c r="A928" s="169">
        <v>16</v>
      </c>
      <c r="B928" s="257" t="s">
        <v>231</v>
      </c>
      <c r="C928" s="197">
        <v>91417894</v>
      </c>
      <c r="D928" s="142">
        <v>4496.54744382</v>
      </c>
      <c r="E928" s="142">
        <v>4456.8333505</v>
      </c>
      <c r="F928" s="291">
        <f t="shared" si="63"/>
        <v>0.9911678696119214</v>
      </c>
      <c r="G928" s="228"/>
    </row>
    <row r="929" spans="1:7" s="171" customFormat="1" ht="12.75" customHeight="1">
      <c r="A929" s="169">
        <v>17</v>
      </c>
      <c r="B929" s="257" t="s">
        <v>232</v>
      </c>
      <c r="C929" s="197">
        <v>19130772</v>
      </c>
      <c r="D929" s="142">
        <v>938.5930929</v>
      </c>
      <c r="E929" s="142">
        <v>930.3826621</v>
      </c>
      <c r="F929" s="291">
        <f t="shared" si="63"/>
        <v>0.9912524065411221</v>
      </c>
      <c r="G929" s="228"/>
    </row>
    <row r="930" spans="1:7" s="171" customFormat="1" ht="12.75" customHeight="1">
      <c r="A930" s="169">
        <v>18</v>
      </c>
      <c r="B930" s="257" t="s">
        <v>233</v>
      </c>
      <c r="C930" s="197">
        <v>66793279</v>
      </c>
      <c r="D930" s="142">
        <v>3292.80588624</v>
      </c>
      <c r="E930" s="142">
        <v>3271.8635314</v>
      </c>
      <c r="F930" s="291">
        <f t="shared" si="63"/>
        <v>0.9936399667749884</v>
      </c>
      <c r="G930" s="228"/>
    </row>
    <row r="931" spans="1:7" s="171" customFormat="1" ht="12.75" customHeight="1">
      <c r="A931" s="169">
        <v>19</v>
      </c>
      <c r="B931" s="257" t="s">
        <v>234</v>
      </c>
      <c r="C931" s="197">
        <v>139132346</v>
      </c>
      <c r="D931" s="142">
        <v>6788.59195692</v>
      </c>
      <c r="E931" s="142">
        <v>6728.501786999999</v>
      </c>
      <c r="F931" s="291">
        <f t="shared" si="63"/>
        <v>0.991148360322534</v>
      </c>
      <c r="G931" s="228"/>
    </row>
    <row r="932" spans="1:7" s="171" customFormat="1" ht="12.75" customHeight="1">
      <c r="A932" s="169">
        <v>20</v>
      </c>
      <c r="B932" s="257" t="s">
        <v>235</v>
      </c>
      <c r="C932" s="197">
        <v>102784738</v>
      </c>
      <c r="D932" s="142">
        <v>4941.8397009</v>
      </c>
      <c r="E932" s="142">
        <v>4899.9139907</v>
      </c>
      <c r="F932" s="291">
        <f t="shared" si="63"/>
        <v>0.9915161735836222</v>
      </c>
      <c r="G932" s="228"/>
    </row>
    <row r="933" spans="1:7" s="171" customFormat="1" ht="12.75" customHeight="1">
      <c r="A933" s="169">
        <v>21</v>
      </c>
      <c r="B933" s="257" t="s">
        <v>236</v>
      </c>
      <c r="C933" s="197">
        <v>97665227</v>
      </c>
      <c r="D933" s="142">
        <v>4769.08705812</v>
      </c>
      <c r="E933" s="142">
        <v>4733.2006194000005</v>
      </c>
      <c r="F933" s="291">
        <f t="shared" si="63"/>
        <v>0.9924751973946674</v>
      </c>
      <c r="G933" s="228"/>
    </row>
    <row r="934" spans="1:7" s="171" customFormat="1" ht="12.75" customHeight="1">
      <c r="A934" s="169">
        <v>22</v>
      </c>
      <c r="B934" s="257" t="s">
        <v>237</v>
      </c>
      <c r="C934" s="197">
        <v>122488878</v>
      </c>
      <c r="D934" s="142">
        <v>5993.39595738</v>
      </c>
      <c r="E934" s="142">
        <v>5944.4053764</v>
      </c>
      <c r="F934" s="260">
        <f t="shared" si="63"/>
        <v>0.991825906159316</v>
      </c>
      <c r="G934" s="228"/>
    </row>
    <row r="935" spans="1:8" s="171" customFormat="1" ht="12.75" customHeight="1">
      <c r="A935" s="169">
        <v>23</v>
      </c>
      <c r="B935" s="257" t="s">
        <v>238</v>
      </c>
      <c r="C935" s="197">
        <v>93881796</v>
      </c>
      <c r="D935" s="142">
        <v>4630.37243868</v>
      </c>
      <c r="E935" s="142">
        <v>4582.2845188</v>
      </c>
      <c r="F935" s="260">
        <f t="shared" si="63"/>
        <v>0.9896146755975187</v>
      </c>
      <c r="G935" s="228"/>
      <c r="H935" s="171" t="s">
        <v>12</v>
      </c>
    </row>
    <row r="936" spans="1:7" s="171" customFormat="1" ht="12.75" customHeight="1">
      <c r="A936" s="169">
        <v>24</v>
      </c>
      <c r="B936" s="257" t="s">
        <v>239</v>
      </c>
      <c r="C936" s="197">
        <v>81044877</v>
      </c>
      <c r="D936" s="142">
        <v>3851.0110595399997</v>
      </c>
      <c r="E936" s="142">
        <v>3825.3173471</v>
      </c>
      <c r="F936" s="260">
        <f t="shared" si="63"/>
        <v>0.9933280605942822</v>
      </c>
      <c r="G936" s="228"/>
    </row>
    <row r="937" spans="1:7" s="171" customFormat="1" ht="12.75" customHeight="1">
      <c r="A937" s="169">
        <v>25</v>
      </c>
      <c r="B937" s="257" t="s">
        <v>240</v>
      </c>
      <c r="C937" s="197">
        <v>48781761</v>
      </c>
      <c r="D937" s="142">
        <v>2357.00267472</v>
      </c>
      <c r="E937" s="142">
        <v>2345.3678073</v>
      </c>
      <c r="F937" s="260">
        <f t="shared" si="63"/>
        <v>0.9950637020717925</v>
      </c>
      <c r="G937" s="228"/>
    </row>
    <row r="938" spans="1:7" s="171" customFormat="1" ht="12.75" customHeight="1">
      <c r="A938" s="169">
        <v>26</v>
      </c>
      <c r="B938" s="257" t="s">
        <v>241</v>
      </c>
      <c r="C938" s="197">
        <v>63782950</v>
      </c>
      <c r="D938" s="142">
        <v>2975.5019841</v>
      </c>
      <c r="E938" s="142">
        <v>2952.9015898</v>
      </c>
      <c r="F938" s="260">
        <f t="shared" si="63"/>
        <v>0.9924045104252095</v>
      </c>
      <c r="G938" s="228"/>
    </row>
    <row r="939" spans="1:7" s="171" customFormat="1" ht="12.75" customHeight="1">
      <c r="A939" s="169">
        <v>27</v>
      </c>
      <c r="B939" s="257" t="s">
        <v>242</v>
      </c>
      <c r="C939" s="197">
        <v>76509992</v>
      </c>
      <c r="D939" s="142">
        <v>3671.6045376599996</v>
      </c>
      <c r="E939" s="142">
        <v>3643.8599608</v>
      </c>
      <c r="F939" s="260">
        <f t="shared" si="63"/>
        <v>0.9924434735344123</v>
      </c>
      <c r="G939" s="228"/>
    </row>
    <row r="940" spans="1:7" s="171" customFormat="1" ht="12.75" customHeight="1">
      <c r="A940" s="169">
        <v>28</v>
      </c>
      <c r="B940" s="257" t="s">
        <v>243</v>
      </c>
      <c r="C940" s="197">
        <v>66728854</v>
      </c>
      <c r="D940" s="142">
        <v>3273.13778196</v>
      </c>
      <c r="E940" s="142">
        <v>3245.1764358</v>
      </c>
      <c r="F940" s="260">
        <f t="shared" si="63"/>
        <v>0.9914573268763356</v>
      </c>
      <c r="G940" s="228"/>
    </row>
    <row r="941" spans="1:7" s="171" customFormat="1" ht="12.75" customHeight="1">
      <c r="A941" s="169">
        <v>29</v>
      </c>
      <c r="B941" s="257" t="s">
        <v>244</v>
      </c>
      <c r="C941" s="197">
        <v>48809056</v>
      </c>
      <c r="D941" s="142">
        <v>2390.43755274</v>
      </c>
      <c r="E941" s="142">
        <v>2372.0505056</v>
      </c>
      <c r="F941" s="260">
        <f t="shared" si="63"/>
        <v>0.9923080830457488</v>
      </c>
      <c r="G941" s="228"/>
    </row>
    <row r="942" spans="1:7" s="171" customFormat="1" ht="12.75" customHeight="1">
      <c r="A942" s="169">
        <v>30</v>
      </c>
      <c r="B942" s="257" t="s">
        <v>245</v>
      </c>
      <c r="C942" s="197">
        <v>29403657</v>
      </c>
      <c r="D942" s="142">
        <v>1456.98327228</v>
      </c>
      <c r="E942" s="142">
        <v>1443.9269049999998</v>
      </c>
      <c r="F942" s="260">
        <f t="shared" si="63"/>
        <v>0.9910387665195576</v>
      </c>
      <c r="G942" s="228"/>
    </row>
    <row r="943" spans="1:7" s="171" customFormat="1" ht="12.75" customHeight="1">
      <c r="A943" s="169">
        <v>31</v>
      </c>
      <c r="B943" s="257" t="s">
        <v>246</v>
      </c>
      <c r="C943" s="197">
        <v>14570221</v>
      </c>
      <c r="D943" s="142">
        <v>714.5949937199999</v>
      </c>
      <c r="E943" s="142">
        <v>709.1487131</v>
      </c>
      <c r="F943" s="260">
        <f t="shared" si="63"/>
        <v>0.9923785071713868</v>
      </c>
      <c r="G943" s="228"/>
    </row>
    <row r="944" spans="1:7" s="171" customFormat="1" ht="12.75" customHeight="1">
      <c r="A944" s="169">
        <v>32</v>
      </c>
      <c r="B944" s="257" t="s">
        <v>247</v>
      </c>
      <c r="C944" s="197">
        <v>22072342</v>
      </c>
      <c r="D944" s="142">
        <v>1082.43466098</v>
      </c>
      <c r="E944" s="142">
        <v>1074.0788687</v>
      </c>
      <c r="F944" s="260">
        <f t="shared" si="63"/>
        <v>0.9922805573572127</v>
      </c>
      <c r="G944" s="228"/>
    </row>
    <row r="945" spans="1:7" s="171" customFormat="1" ht="12.75" customHeight="1">
      <c r="A945" s="169">
        <v>33</v>
      </c>
      <c r="B945" s="257" t="s">
        <v>248</v>
      </c>
      <c r="C945" s="197">
        <v>48139959</v>
      </c>
      <c r="D945" s="142">
        <v>2344.3956457199997</v>
      </c>
      <c r="E945" s="142">
        <v>2328.5297042</v>
      </c>
      <c r="F945" s="260">
        <f t="shared" si="63"/>
        <v>0.993232395927298</v>
      </c>
      <c r="G945" s="228"/>
    </row>
    <row r="946" spans="1:7" s="171" customFormat="1" ht="12.75" customHeight="1">
      <c r="A946" s="169">
        <v>34</v>
      </c>
      <c r="B946" s="257" t="s">
        <v>249</v>
      </c>
      <c r="C946" s="197">
        <v>39842934</v>
      </c>
      <c r="D946" s="142">
        <v>1931.69738262</v>
      </c>
      <c r="E946" s="142">
        <v>1907.0719067999999</v>
      </c>
      <c r="F946" s="260">
        <f t="shared" si="63"/>
        <v>0.9872518977136056</v>
      </c>
      <c r="G946" s="228"/>
    </row>
    <row r="947" spans="1:7" s="171" customFormat="1" ht="12.75" customHeight="1">
      <c r="A947" s="169">
        <v>35</v>
      </c>
      <c r="B947" s="257" t="s">
        <v>250</v>
      </c>
      <c r="C947" s="197">
        <v>73652392</v>
      </c>
      <c r="D947" s="142">
        <v>3623.5750077000002</v>
      </c>
      <c r="E947" s="142">
        <v>3591.0306915</v>
      </c>
      <c r="F947" s="260">
        <f t="shared" si="63"/>
        <v>0.9910187270497107</v>
      </c>
      <c r="G947" s="228"/>
    </row>
    <row r="948" spans="1:7" s="171" customFormat="1" ht="12.75" customHeight="1">
      <c r="A948" s="169">
        <v>36</v>
      </c>
      <c r="B948" s="257" t="s">
        <v>251</v>
      </c>
      <c r="C948" s="197">
        <v>43448030</v>
      </c>
      <c r="D948" s="142">
        <v>2067.5525415599996</v>
      </c>
      <c r="E948" s="142">
        <v>2049.6026023</v>
      </c>
      <c r="F948" s="291">
        <f t="shared" si="63"/>
        <v>0.991318266936783</v>
      </c>
      <c r="G948" s="228"/>
    </row>
    <row r="949" spans="1:7" s="171" customFormat="1" ht="12.75" customHeight="1">
      <c r="A949" s="169">
        <v>37</v>
      </c>
      <c r="B949" s="257" t="s">
        <v>252</v>
      </c>
      <c r="C949" s="197">
        <v>53245642</v>
      </c>
      <c r="D949" s="142">
        <v>2552.45214204</v>
      </c>
      <c r="E949" s="142">
        <v>2534.3013352999997</v>
      </c>
      <c r="F949" s="291">
        <f t="shared" si="63"/>
        <v>0.9928888748035473</v>
      </c>
      <c r="G949" s="228"/>
    </row>
    <row r="950" spans="1:7" s="171" customFormat="1" ht="12.75" customHeight="1">
      <c r="A950" s="169">
        <v>38</v>
      </c>
      <c r="B950" s="257" t="s">
        <v>253</v>
      </c>
      <c r="C950" s="197">
        <v>55537124</v>
      </c>
      <c r="D950" s="142">
        <v>2675.04106374</v>
      </c>
      <c r="E950" s="142">
        <v>2657.2875483999997</v>
      </c>
      <c r="F950" s="291">
        <f t="shared" si="63"/>
        <v>0.9933632737154401</v>
      </c>
      <c r="G950" s="228"/>
    </row>
    <row r="951" spans="1:8" s="171" customFormat="1" ht="12.75" customHeight="1">
      <c r="A951" s="226"/>
      <c r="B951" s="227" t="s">
        <v>27</v>
      </c>
      <c r="C951" s="245">
        <v>2400258661</v>
      </c>
      <c r="D951" s="143">
        <v>117405.39079368</v>
      </c>
      <c r="E951" s="143">
        <v>116453.4344952</v>
      </c>
      <c r="F951" s="237">
        <f t="shared" si="63"/>
        <v>0.9918917156014335</v>
      </c>
      <c r="G951" s="228"/>
      <c r="H951" s="171" t="s">
        <v>12</v>
      </c>
    </row>
    <row r="952" spans="1:8" s="171" customFormat="1" ht="13.5" customHeight="1">
      <c r="A952" s="281"/>
      <c r="B952" s="282"/>
      <c r="C952" s="283"/>
      <c r="D952" s="283"/>
      <c r="E952" s="284"/>
      <c r="F952" s="285"/>
      <c r="G952" s="286"/>
      <c r="H952" s="171" t="s">
        <v>12</v>
      </c>
    </row>
    <row r="953" spans="1:7" s="171" customFormat="1" ht="13.5" customHeight="1">
      <c r="A953" s="188" t="s">
        <v>69</v>
      </c>
      <c r="B953" s="292"/>
      <c r="C953" s="292"/>
      <c r="D953" s="293"/>
      <c r="E953" s="293"/>
      <c r="F953" s="293"/>
      <c r="G953" s="293"/>
    </row>
    <row r="954" spans="1:7" s="171" customFormat="1" ht="13.5" customHeight="1">
      <c r="A954" s="292"/>
      <c r="B954" s="292"/>
      <c r="C954" s="292"/>
      <c r="D954" s="293"/>
      <c r="E954" s="293"/>
      <c r="F954" s="293"/>
      <c r="G954" s="293"/>
    </row>
    <row r="955" spans="1:7" s="171" customFormat="1" ht="13.5" customHeight="1">
      <c r="A955" s="188" t="s">
        <v>139</v>
      </c>
      <c r="B955" s="292"/>
      <c r="C955" s="292"/>
      <c r="D955" s="293"/>
      <c r="E955" s="293"/>
      <c r="F955" s="293"/>
      <c r="G955" s="293"/>
    </row>
    <row r="956" spans="1:7" s="171" customFormat="1" ht="13.5" customHeight="1">
      <c r="A956" s="188" t="s">
        <v>160</v>
      </c>
      <c r="B956" s="292"/>
      <c r="C956" s="292"/>
      <c r="D956" s="293"/>
      <c r="E956" s="293"/>
      <c r="F956" s="293"/>
      <c r="G956" s="293"/>
    </row>
    <row r="957" spans="1:8" s="171" customFormat="1" ht="36.75" customHeight="1">
      <c r="A957" s="192" t="s">
        <v>37</v>
      </c>
      <c r="B957" s="192" t="s">
        <v>38</v>
      </c>
      <c r="C957" s="192" t="s">
        <v>138</v>
      </c>
      <c r="D957" s="192" t="s">
        <v>110</v>
      </c>
      <c r="E957" s="192" t="s">
        <v>112</v>
      </c>
      <c r="F957" s="294"/>
      <c r="G957" s="295"/>
      <c r="H957" s="171" t="s">
        <v>12</v>
      </c>
    </row>
    <row r="958" spans="1:7" s="171" customFormat="1" ht="14.25">
      <c r="A958" s="296">
        <v>1</v>
      </c>
      <c r="B958" s="296">
        <v>2</v>
      </c>
      <c r="C958" s="296">
        <v>3</v>
      </c>
      <c r="D958" s="296">
        <v>4</v>
      </c>
      <c r="E958" s="296" t="s">
        <v>111</v>
      </c>
      <c r="F958" s="297"/>
      <c r="G958" s="297"/>
    </row>
    <row r="959" spans="1:11" s="171" customFormat="1" ht="12.75" customHeight="1">
      <c r="A959" s="169">
        <v>1</v>
      </c>
      <c r="B959" s="257" t="s">
        <v>217</v>
      </c>
      <c r="C959" s="271">
        <v>10271</v>
      </c>
      <c r="D959" s="271">
        <v>9997</v>
      </c>
      <c r="E959" s="271">
        <f>D959-C959</f>
        <v>-274</v>
      </c>
      <c r="F959" s="298"/>
      <c r="G959" s="280"/>
      <c r="K959" s="189">
        <f>C959*0.1</f>
        <v>1027.1000000000001</v>
      </c>
    </row>
    <row r="960" spans="1:11" s="171" customFormat="1" ht="12.75" customHeight="1">
      <c r="A960" s="169">
        <v>2</v>
      </c>
      <c r="B960" s="257" t="s">
        <v>218</v>
      </c>
      <c r="C960" s="271">
        <v>6372</v>
      </c>
      <c r="D960" s="271">
        <v>6202</v>
      </c>
      <c r="E960" s="271">
        <f aca="true" t="shared" si="64" ref="E960:E997">D960-C960</f>
        <v>-170</v>
      </c>
      <c r="F960" s="298"/>
      <c r="G960" s="280"/>
      <c r="K960" s="189">
        <f aca="true" t="shared" si="65" ref="K960:K997">C960*0.1</f>
        <v>637.2</v>
      </c>
    </row>
    <row r="961" spans="1:11" s="171" customFormat="1" ht="12.75" customHeight="1">
      <c r="A961" s="169">
        <v>3</v>
      </c>
      <c r="B961" s="257" t="s">
        <v>219</v>
      </c>
      <c r="C961" s="271">
        <v>5955</v>
      </c>
      <c r="D961" s="271">
        <v>5796</v>
      </c>
      <c r="E961" s="271">
        <f t="shared" si="64"/>
        <v>-159</v>
      </c>
      <c r="F961" s="298"/>
      <c r="G961" s="280"/>
      <c r="K961" s="189">
        <f t="shared" si="65"/>
        <v>595.5</v>
      </c>
    </row>
    <row r="962" spans="1:11" s="171" customFormat="1" ht="12.75" customHeight="1">
      <c r="A962" s="169">
        <v>4</v>
      </c>
      <c r="B962" s="257" t="s">
        <v>220</v>
      </c>
      <c r="C962" s="271">
        <v>4133</v>
      </c>
      <c r="D962" s="271">
        <v>4022</v>
      </c>
      <c r="E962" s="271">
        <f t="shared" si="64"/>
        <v>-111</v>
      </c>
      <c r="F962" s="298"/>
      <c r="G962" s="280"/>
      <c r="K962" s="189">
        <f t="shared" si="65"/>
        <v>413.3</v>
      </c>
    </row>
    <row r="963" spans="1:11" s="171" customFormat="1" ht="12.75" customHeight="1">
      <c r="A963" s="169">
        <v>5</v>
      </c>
      <c r="B963" s="257" t="s">
        <v>221</v>
      </c>
      <c r="C963" s="271">
        <v>7064</v>
      </c>
      <c r="D963" s="271">
        <v>6875</v>
      </c>
      <c r="E963" s="271">
        <f t="shared" si="64"/>
        <v>-189</v>
      </c>
      <c r="F963" s="298"/>
      <c r="G963" s="280"/>
      <c r="K963" s="189">
        <f t="shared" si="65"/>
        <v>706.4000000000001</v>
      </c>
    </row>
    <row r="964" spans="1:11" s="171" customFormat="1" ht="12.75" customHeight="1">
      <c r="A964" s="169">
        <v>6</v>
      </c>
      <c r="B964" s="257" t="s">
        <v>222</v>
      </c>
      <c r="C964" s="271">
        <v>4391</v>
      </c>
      <c r="D964" s="271">
        <v>4274</v>
      </c>
      <c r="E964" s="271">
        <f t="shared" si="64"/>
        <v>-117</v>
      </c>
      <c r="F964" s="298"/>
      <c r="G964" s="280"/>
      <c r="K964" s="189">
        <f t="shared" si="65"/>
        <v>439.1</v>
      </c>
    </row>
    <row r="965" spans="1:11" s="171" customFormat="1" ht="12.75" customHeight="1">
      <c r="A965" s="169">
        <v>7</v>
      </c>
      <c r="B965" s="257" t="s">
        <v>223</v>
      </c>
      <c r="C965" s="271">
        <v>11094</v>
      </c>
      <c r="D965" s="271">
        <v>10798</v>
      </c>
      <c r="E965" s="271">
        <f t="shared" si="64"/>
        <v>-296</v>
      </c>
      <c r="F965" s="298"/>
      <c r="G965" s="280"/>
      <c r="K965" s="189">
        <f t="shared" si="65"/>
        <v>1109.4</v>
      </c>
    </row>
    <row r="966" spans="1:11" s="171" customFormat="1" ht="12.75" customHeight="1">
      <c r="A966" s="169">
        <v>8</v>
      </c>
      <c r="B966" s="257" t="s">
        <v>224</v>
      </c>
      <c r="C966" s="271">
        <v>2581</v>
      </c>
      <c r="D966" s="271">
        <v>2512</v>
      </c>
      <c r="E966" s="271">
        <f t="shared" si="64"/>
        <v>-69</v>
      </c>
      <c r="F966" s="298"/>
      <c r="G966" s="280"/>
      <c r="K966" s="189">
        <f t="shared" si="65"/>
        <v>258.1</v>
      </c>
    </row>
    <row r="967" spans="1:11" s="171" customFormat="1" ht="12.75" customHeight="1">
      <c r="A967" s="169">
        <v>9</v>
      </c>
      <c r="B967" s="257" t="s">
        <v>225</v>
      </c>
      <c r="C967" s="271">
        <v>2408</v>
      </c>
      <c r="D967" s="271">
        <v>2343</v>
      </c>
      <c r="E967" s="271">
        <f t="shared" si="64"/>
        <v>-65</v>
      </c>
      <c r="F967" s="298"/>
      <c r="G967" s="280"/>
      <c r="K967" s="189">
        <f t="shared" si="65"/>
        <v>240.8</v>
      </c>
    </row>
    <row r="968" spans="1:11" s="171" customFormat="1" ht="12.75" customHeight="1">
      <c r="A968" s="169">
        <v>10</v>
      </c>
      <c r="B968" s="257" t="s">
        <v>226</v>
      </c>
      <c r="C968" s="271">
        <v>4715</v>
      </c>
      <c r="D968" s="271">
        <v>4589</v>
      </c>
      <c r="E968" s="271">
        <f t="shared" si="64"/>
        <v>-126</v>
      </c>
      <c r="F968" s="298"/>
      <c r="G968" s="280"/>
      <c r="K968" s="189">
        <f t="shared" si="65"/>
        <v>471.5</v>
      </c>
    </row>
    <row r="969" spans="1:11" s="171" customFormat="1" ht="12.75" customHeight="1">
      <c r="A969" s="169">
        <v>11</v>
      </c>
      <c r="B969" s="257" t="s">
        <v>210</v>
      </c>
      <c r="C969" s="271">
        <v>7071</v>
      </c>
      <c r="D969" s="271">
        <v>6882</v>
      </c>
      <c r="E969" s="271">
        <f t="shared" si="64"/>
        <v>-189</v>
      </c>
      <c r="F969" s="298"/>
      <c r="G969" s="280"/>
      <c r="K969" s="189">
        <f t="shared" si="65"/>
        <v>707.1</v>
      </c>
    </row>
    <row r="970" spans="1:11" s="171" customFormat="1" ht="12.75" customHeight="1">
      <c r="A970" s="169">
        <v>12</v>
      </c>
      <c r="B970" s="257" t="s">
        <v>227</v>
      </c>
      <c r="C970" s="271">
        <v>9360</v>
      </c>
      <c r="D970" s="271">
        <v>9110</v>
      </c>
      <c r="E970" s="271">
        <f t="shared" si="64"/>
        <v>-250</v>
      </c>
      <c r="F970" s="298"/>
      <c r="G970" s="280"/>
      <c r="K970" s="189">
        <f t="shared" si="65"/>
        <v>936</v>
      </c>
    </row>
    <row r="971" spans="1:11" s="171" customFormat="1" ht="12.75" customHeight="1">
      <c r="A971" s="169">
        <v>13</v>
      </c>
      <c r="B971" s="257" t="s">
        <v>228</v>
      </c>
      <c r="C971" s="271">
        <v>6996</v>
      </c>
      <c r="D971" s="271">
        <v>6809</v>
      </c>
      <c r="E971" s="271">
        <f t="shared" si="64"/>
        <v>-187</v>
      </c>
      <c r="F971" s="298"/>
      <c r="G971" s="280"/>
      <c r="K971" s="189">
        <f t="shared" si="65"/>
        <v>699.6</v>
      </c>
    </row>
    <row r="972" spans="1:11" s="171" customFormat="1" ht="12.75" customHeight="1">
      <c r="A972" s="169">
        <v>14</v>
      </c>
      <c r="B972" s="257" t="s">
        <v>229</v>
      </c>
      <c r="C972" s="271">
        <v>5793</v>
      </c>
      <c r="D972" s="271">
        <v>5638</v>
      </c>
      <c r="E972" s="271">
        <f t="shared" si="64"/>
        <v>-155</v>
      </c>
      <c r="F972" s="298"/>
      <c r="G972" s="280"/>
      <c r="K972" s="189">
        <f t="shared" si="65"/>
        <v>579.3000000000001</v>
      </c>
    </row>
    <row r="973" spans="1:11" s="171" customFormat="1" ht="12.75" customHeight="1">
      <c r="A973" s="169">
        <v>15</v>
      </c>
      <c r="B973" s="257" t="s">
        <v>230</v>
      </c>
      <c r="C973" s="271">
        <v>9928</v>
      </c>
      <c r="D973" s="271">
        <v>9767</v>
      </c>
      <c r="E973" s="271">
        <f t="shared" si="64"/>
        <v>-161</v>
      </c>
      <c r="F973" s="298"/>
      <c r="G973" s="280"/>
      <c r="K973" s="189">
        <f t="shared" si="65"/>
        <v>992.8000000000001</v>
      </c>
    </row>
    <row r="974" spans="1:11" s="171" customFormat="1" ht="12.75" customHeight="1">
      <c r="A974" s="169">
        <v>16</v>
      </c>
      <c r="B974" s="257" t="s">
        <v>231</v>
      </c>
      <c r="C974" s="271">
        <v>7523</v>
      </c>
      <c r="D974" s="271">
        <v>7322</v>
      </c>
      <c r="E974" s="271">
        <f t="shared" si="64"/>
        <v>-201</v>
      </c>
      <c r="F974" s="298"/>
      <c r="G974" s="280"/>
      <c r="K974" s="189">
        <f t="shared" si="65"/>
        <v>752.3000000000001</v>
      </c>
    </row>
    <row r="975" spans="1:11" s="171" customFormat="1" ht="12.75" customHeight="1">
      <c r="A975" s="169">
        <v>17</v>
      </c>
      <c r="B975" s="257" t="s">
        <v>232</v>
      </c>
      <c r="C975" s="271">
        <v>1685</v>
      </c>
      <c r="D975" s="271">
        <v>1640</v>
      </c>
      <c r="E975" s="271">
        <f t="shared" si="64"/>
        <v>-45</v>
      </c>
      <c r="F975" s="298"/>
      <c r="G975" s="280"/>
      <c r="K975" s="189">
        <f t="shared" si="65"/>
        <v>168.5</v>
      </c>
    </row>
    <row r="976" spans="1:11" s="171" customFormat="1" ht="12.75" customHeight="1">
      <c r="A976" s="169">
        <v>18</v>
      </c>
      <c r="B976" s="257" t="s">
        <v>233</v>
      </c>
      <c r="C976" s="271">
        <v>6641</v>
      </c>
      <c r="D976" s="271">
        <v>6462</v>
      </c>
      <c r="E976" s="271">
        <f t="shared" si="64"/>
        <v>-179</v>
      </c>
      <c r="F976" s="298"/>
      <c r="G976" s="280"/>
      <c r="H976" s="171" t="s">
        <v>12</v>
      </c>
      <c r="K976" s="189">
        <f t="shared" si="65"/>
        <v>664.1</v>
      </c>
    </row>
    <row r="977" spans="1:11" s="171" customFormat="1" ht="12.75" customHeight="1">
      <c r="A977" s="169">
        <v>19</v>
      </c>
      <c r="B977" s="257" t="s">
        <v>234</v>
      </c>
      <c r="C977" s="271">
        <v>12145</v>
      </c>
      <c r="D977" s="271">
        <v>11821</v>
      </c>
      <c r="E977" s="271">
        <f t="shared" si="64"/>
        <v>-324</v>
      </c>
      <c r="F977" s="298"/>
      <c r="G977" s="280"/>
      <c r="K977" s="189">
        <f t="shared" si="65"/>
        <v>1214.5</v>
      </c>
    </row>
    <row r="978" spans="1:11" s="171" customFormat="1" ht="12.75" customHeight="1">
      <c r="A978" s="169">
        <v>20</v>
      </c>
      <c r="B978" s="257" t="s">
        <v>235</v>
      </c>
      <c r="C978" s="271">
        <v>8106</v>
      </c>
      <c r="D978" s="271">
        <v>7890</v>
      </c>
      <c r="E978" s="271">
        <f t="shared" si="64"/>
        <v>-216</v>
      </c>
      <c r="F978" s="298"/>
      <c r="G978" s="280"/>
      <c r="K978" s="189">
        <f t="shared" si="65"/>
        <v>810.6</v>
      </c>
    </row>
    <row r="979" spans="1:11" s="171" customFormat="1" ht="12.75" customHeight="1">
      <c r="A979" s="169">
        <v>21</v>
      </c>
      <c r="B979" s="257" t="s">
        <v>236</v>
      </c>
      <c r="C979" s="271">
        <v>8490</v>
      </c>
      <c r="D979" s="271">
        <v>8263</v>
      </c>
      <c r="E979" s="271">
        <f t="shared" si="64"/>
        <v>-227</v>
      </c>
      <c r="F979" s="298"/>
      <c r="G979" s="280"/>
      <c r="K979" s="189">
        <f t="shared" si="65"/>
        <v>849</v>
      </c>
    </row>
    <row r="980" spans="1:11" s="171" customFormat="1" ht="12.75" customHeight="1">
      <c r="A980" s="169">
        <v>22</v>
      </c>
      <c r="B980" s="257" t="s">
        <v>237</v>
      </c>
      <c r="C980" s="271">
        <v>11284</v>
      </c>
      <c r="D980" s="271">
        <v>10983</v>
      </c>
      <c r="E980" s="271">
        <f t="shared" si="64"/>
        <v>-301</v>
      </c>
      <c r="F980" s="298"/>
      <c r="G980" s="280"/>
      <c r="K980" s="189">
        <f t="shared" si="65"/>
        <v>1128.4</v>
      </c>
    </row>
    <row r="981" spans="1:11" s="171" customFormat="1" ht="12.75" customHeight="1">
      <c r="A981" s="169">
        <v>23</v>
      </c>
      <c r="B981" s="257" t="s">
        <v>238</v>
      </c>
      <c r="C981" s="271">
        <v>9519</v>
      </c>
      <c r="D981" s="271">
        <v>9265</v>
      </c>
      <c r="E981" s="271">
        <f t="shared" si="64"/>
        <v>-254</v>
      </c>
      <c r="F981" s="298"/>
      <c r="G981" s="280"/>
      <c r="K981" s="189">
        <f t="shared" si="65"/>
        <v>951.9000000000001</v>
      </c>
    </row>
    <row r="982" spans="1:11" s="171" customFormat="1" ht="12.75" customHeight="1">
      <c r="A982" s="169">
        <v>24</v>
      </c>
      <c r="B982" s="257" t="s">
        <v>239</v>
      </c>
      <c r="C982" s="271">
        <v>8044</v>
      </c>
      <c r="D982" s="271">
        <v>7829</v>
      </c>
      <c r="E982" s="271">
        <f t="shared" si="64"/>
        <v>-215</v>
      </c>
      <c r="F982" s="298"/>
      <c r="G982" s="280"/>
      <c r="K982" s="189">
        <f t="shared" si="65"/>
        <v>804.4000000000001</v>
      </c>
    </row>
    <row r="983" spans="1:11" s="171" customFormat="1" ht="12.75" customHeight="1">
      <c r="A983" s="169">
        <v>25</v>
      </c>
      <c r="B983" s="257" t="s">
        <v>240</v>
      </c>
      <c r="C983" s="271">
        <v>6169</v>
      </c>
      <c r="D983" s="271">
        <v>6004</v>
      </c>
      <c r="E983" s="271">
        <f t="shared" si="64"/>
        <v>-165</v>
      </c>
      <c r="F983" s="298"/>
      <c r="G983" s="280"/>
      <c r="K983" s="189">
        <f t="shared" si="65"/>
        <v>616.9000000000001</v>
      </c>
    </row>
    <row r="984" spans="1:11" s="171" customFormat="1" ht="12.75" customHeight="1">
      <c r="A984" s="169">
        <v>26</v>
      </c>
      <c r="B984" s="257" t="s">
        <v>241</v>
      </c>
      <c r="C984" s="271">
        <v>6484</v>
      </c>
      <c r="D984" s="271">
        <v>6311</v>
      </c>
      <c r="E984" s="271">
        <f t="shared" si="64"/>
        <v>-173</v>
      </c>
      <c r="F984" s="298"/>
      <c r="G984" s="280"/>
      <c r="K984" s="189"/>
    </row>
    <row r="985" spans="1:11" s="171" customFormat="1" ht="12.75" customHeight="1">
      <c r="A985" s="169">
        <v>27</v>
      </c>
      <c r="B985" s="257" t="s">
        <v>242</v>
      </c>
      <c r="C985" s="271">
        <v>7638</v>
      </c>
      <c r="D985" s="271">
        <v>7434</v>
      </c>
      <c r="E985" s="271">
        <f t="shared" si="64"/>
        <v>-204</v>
      </c>
      <c r="F985" s="298"/>
      <c r="G985" s="280"/>
      <c r="K985" s="189"/>
    </row>
    <row r="986" spans="1:11" s="171" customFormat="1" ht="12.75" customHeight="1">
      <c r="A986" s="169">
        <v>28</v>
      </c>
      <c r="B986" s="257" t="s">
        <v>243</v>
      </c>
      <c r="C986" s="271">
        <v>6206</v>
      </c>
      <c r="D986" s="271">
        <v>6040</v>
      </c>
      <c r="E986" s="271">
        <f t="shared" si="64"/>
        <v>-166</v>
      </c>
      <c r="F986" s="298"/>
      <c r="G986" s="280"/>
      <c r="K986" s="189"/>
    </row>
    <row r="987" spans="1:11" s="171" customFormat="1" ht="12.75" customHeight="1">
      <c r="A987" s="169">
        <v>29</v>
      </c>
      <c r="B987" s="257" t="s">
        <v>244</v>
      </c>
      <c r="C987" s="271">
        <v>6791</v>
      </c>
      <c r="D987" s="271">
        <v>6610</v>
      </c>
      <c r="E987" s="271">
        <f t="shared" si="64"/>
        <v>-181</v>
      </c>
      <c r="F987" s="298"/>
      <c r="G987" s="280"/>
      <c r="K987" s="189">
        <f t="shared" si="65"/>
        <v>679.1</v>
      </c>
    </row>
    <row r="988" spans="1:11" s="171" customFormat="1" ht="12.75" customHeight="1">
      <c r="A988" s="169">
        <v>30</v>
      </c>
      <c r="B988" s="257" t="s">
        <v>245</v>
      </c>
      <c r="C988" s="271">
        <v>5199</v>
      </c>
      <c r="D988" s="271">
        <v>5060</v>
      </c>
      <c r="E988" s="271">
        <f t="shared" si="64"/>
        <v>-139</v>
      </c>
      <c r="F988" s="298"/>
      <c r="G988" s="280"/>
      <c r="K988" s="189">
        <f t="shared" si="65"/>
        <v>519.9</v>
      </c>
    </row>
    <row r="989" spans="1:11" s="171" customFormat="1" ht="12.75" customHeight="1">
      <c r="A989" s="169">
        <v>31</v>
      </c>
      <c r="B989" s="257" t="s">
        <v>246</v>
      </c>
      <c r="C989" s="271">
        <v>2033</v>
      </c>
      <c r="D989" s="271">
        <v>1979</v>
      </c>
      <c r="E989" s="271">
        <f t="shared" si="64"/>
        <v>-54</v>
      </c>
      <c r="F989" s="298"/>
      <c r="G989" s="280"/>
      <c r="K989" s="189">
        <f t="shared" si="65"/>
        <v>203.3</v>
      </c>
    </row>
    <row r="990" spans="1:11" s="171" customFormat="1" ht="12.75" customHeight="1">
      <c r="A990" s="169">
        <v>32</v>
      </c>
      <c r="B990" s="257" t="s">
        <v>247</v>
      </c>
      <c r="C990" s="271">
        <v>2499</v>
      </c>
      <c r="D990" s="271">
        <v>2432</v>
      </c>
      <c r="E990" s="271">
        <f t="shared" si="64"/>
        <v>-67</v>
      </c>
      <c r="F990" s="298"/>
      <c r="G990" s="280" t="s">
        <v>12</v>
      </c>
      <c r="K990" s="189">
        <f t="shared" si="65"/>
        <v>249.9</v>
      </c>
    </row>
    <row r="991" spans="1:11" s="171" customFormat="1" ht="12.75" customHeight="1">
      <c r="A991" s="169">
        <v>33</v>
      </c>
      <c r="B991" s="257" t="s">
        <v>248</v>
      </c>
      <c r="C991" s="271">
        <v>5146</v>
      </c>
      <c r="D991" s="271">
        <v>5009</v>
      </c>
      <c r="E991" s="271">
        <f t="shared" si="64"/>
        <v>-137</v>
      </c>
      <c r="F991" s="298" t="s">
        <v>12</v>
      </c>
      <c r="G991" s="280"/>
      <c r="K991" s="189">
        <f t="shared" si="65"/>
        <v>514.6</v>
      </c>
    </row>
    <row r="992" spans="1:11" s="171" customFormat="1" ht="12.75" customHeight="1">
      <c r="A992" s="169">
        <v>34</v>
      </c>
      <c r="B992" s="257" t="s">
        <v>249</v>
      </c>
      <c r="C992" s="271">
        <v>3873</v>
      </c>
      <c r="D992" s="271">
        <v>3770</v>
      </c>
      <c r="E992" s="271">
        <f t="shared" si="64"/>
        <v>-103</v>
      </c>
      <c r="F992" s="298"/>
      <c r="G992" s="280"/>
      <c r="K992" s="189">
        <f t="shared" si="65"/>
        <v>387.3</v>
      </c>
    </row>
    <row r="993" spans="1:11" s="171" customFormat="1" ht="12.75" customHeight="1">
      <c r="A993" s="169">
        <v>35</v>
      </c>
      <c r="B993" s="257" t="s">
        <v>250</v>
      </c>
      <c r="C993" s="271">
        <v>5828</v>
      </c>
      <c r="D993" s="271">
        <v>5673</v>
      </c>
      <c r="E993" s="271">
        <f t="shared" si="64"/>
        <v>-155</v>
      </c>
      <c r="F993" s="298"/>
      <c r="G993" s="280" t="s">
        <v>12</v>
      </c>
      <c r="K993" s="189">
        <f t="shared" si="65"/>
        <v>582.8000000000001</v>
      </c>
    </row>
    <row r="994" spans="1:11" s="171" customFormat="1" ht="12.75" customHeight="1">
      <c r="A994" s="169">
        <v>36</v>
      </c>
      <c r="B994" s="257" t="s">
        <v>251</v>
      </c>
      <c r="C994" s="271">
        <v>4167</v>
      </c>
      <c r="D994" s="271">
        <v>4056</v>
      </c>
      <c r="E994" s="271">
        <f t="shared" si="64"/>
        <v>-111</v>
      </c>
      <c r="F994" s="298"/>
      <c r="G994" s="280"/>
      <c r="K994" s="189">
        <f t="shared" si="65"/>
        <v>416.70000000000005</v>
      </c>
    </row>
    <row r="995" spans="1:11" s="171" customFormat="1" ht="12.75" customHeight="1">
      <c r="A995" s="169">
        <v>37</v>
      </c>
      <c r="B995" s="257" t="s">
        <v>252</v>
      </c>
      <c r="C995" s="271">
        <v>6183</v>
      </c>
      <c r="D995" s="271">
        <v>6019</v>
      </c>
      <c r="E995" s="271">
        <f t="shared" si="64"/>
        <v>-164</v>
      </c>
      <c r="F995" s="298"/>
      <c r="G995" s="280"/>
      <c r="K995" s="189">
        <f t="shared" si="65"/>
        <v>618.3000000000001</v>
      </c>
    </row>
    <row r="996" spans="1:11" s="171" customFormat="1" ht="12.75" customHeight="1">
      <c r="A996" s="169">
        <v>38</v>
      </c>
      <c r="B996" s="257" t="s">
        <v>253</v>
      </c>
      <c r="C996" s="271">
        <v>5531</v>
      </c>
      <c r="D996" s="271">
        <v>5383</v>
      </c>
      <c r="E996" s="271">
        <f t="shared" si="64"/>
        <v>-148</v>
      </c>
      <c r="F996" s="298"/>
      <c r="G996" s="280"/>
      <c r="K996" s="189">
        <f t="shared" si="65"/>
        <v>553.1</v>
      </c>
    </row>
    <row r="997" spans="1:13" s="171" customFormat="1" ht="15" customHeight="1">
      <c r="A997" s="226"/>
      <c r="B997" s="227" t="s">
        <v>27</v>
      </c>
      <c r="C997" s="299">
        <v>245316</v>
      </c>
      <c r="D997" s="299">
        <v>238869</v>
      </c>
      <c r="E997" s="299">
        <f t="shared" si="64"/>
        <v>-6447</v>
      </c>
      <c r="F997" s="300"/>
      <c r="G997" s="301"/>
      <c r="K997" s="189">
        <f t="shared" si="65"/>
        <v>24531.600000000002</v>
      </c>
      <c r="M997" s="171">
        <f>D997/C997</f>
        <v>0.9737196106246637</v>
      </c>
    </row>
    <row r="998" spans="1:7" s="171" customFormat="1" ht="15" customHeight="1">
      <c r="A998" s="302"/>
      <c r="B998" s="303"/>
      <c r="C998" s="160"/>
      <c r="D998" s="304"/>
      <c r="E998" s="304"/>
      <c r="F998" s="304"/>
      <c r="G998" s="301"/>
    </row>
    <row r="999" spans="1:7" s="171" customFormat="1" ht="15" customHeight="1">
      <c r="A999" s="302"/>
      <c r="B999" s="303"/>
      <c r="C999" s="160"/>
      <c r="D999" s="304"/>
      <c r="E999" s="304"/>
      <c r="F999" s="304"/>
      <c r="G999" s="301"/>
    </row>
    <row r="1000" spans="1:7" s="171" customFormat="1" ht="13.5" customHeight="1">
      <c r="A1000" s="188" t="s">
        <v>70</v>
      </c>
      <c r="B1000" s="292"/>
      <c r="C1000" s="292"/>
      <c r="D1000" s="293"/>
      <c r="E1000" s="293"/>
      <c r="F1000" s="293"/>
      <c r="G1000" s="293"/>
    </row>
    <row r="1001" spans="1:7" s="171" customFormat="1" ht="13.5" customHeight="1">
      <c r="A1001" s="188" t="s">
        <v>161</v>
      </c>
      <c r="B1001" s="292"/>
      <c r="C1001" s="292"/>
      <c r="D1001" s="293"/>
      <c r="E1001" s="293"/>
      <c r="F1001" s="293"/>
      <c r="G1001" s="293"/>
    </row>
    <row r="1002" spans="1:7" s="171" customFormat="1" ht="42" customHeight="1">
      <c r="A1002" s="196" t="s">
        <v>37</v>
      </c>
      <c r="B1002" s="196" t="s">
        <v>38</v>
      </c>
      <c r="C1002" s="196" t="s">
        <v>140</v>
      </c>
      <c r="D1002" s="196" t="s">
        <v>189</v>
      </c>
      <c r="E1002" s="196" t="s">
        <v>71</v>
      </c>
      <c r="F1002" s="196" t="s">
        <v>72</v>
      </c>
      <c r="G1002" s="196" t="s">
        <v>73</v>
      </c>
    </row>
    <row r="1003" spans="1:7" s="171" customFormat="1" ht="14.25">
      <c r="A1003" s="296">
        <v>1</v>
      </c>
      <c r="B1003" s="296">
        <v>2</v>
      </c>
      <c r="C1003" s="296">
        <v>3</v>
      </c>
      <c r="D1003" s="296">
        <v>4</v>
      </c>
      <c r="E1003" s="296">
        <v>5</v>
      </c>
      <c r="F1003" s="296">
        <v>6</v>
      </c>
      <c r="G1003" s="296">
        <v>7</v>
      </c>
    </row>
    <row r="1004" spans="1:7" s="171" customFormat="1" ht="12.75" customHeight="1">
      <c r="A1004" s="169">
        <v>1</v>
      </c>
      <c r="B1004" s="257" t="s">
        <v>217</v>
      </c>
      <c r="C1004" s="168">
        <v>1027.1</v>
      </c>
      <c r="D1004" s="168">
        <v>88.38139958271755</v>
      </c>
      <c r="E1004" s="168">
        <v>938.7157098151297</v>
      </c>
      <c r="F1004" s="168">
        <f aca="true" t="shared" si="66" ref="F1004:F1018">D1004+E1004</f>
        <v>1027.0971093978471</v>
      </c>
      <c r="G1004" s="178">
        <f aca="true" t="shared" si="67" ref="G1004:G1018">F1004/C1004</f>
        <v>0.9999971856662907</v>
      </c>
    </row>
    <row r="1005" spans="1:7" s="171" customFormat="1" ht="12.75" customHeight="1">
      <c r="A1005" s="169">
        <v>2</v>
      </c>
      <c r="B1005" s="257" t="s">
        <v>218</v>
      </c>
      <c r="C1005" s="168">
        <v>637.1999999999999</v>
      </c>
      <c r="D1005" s="168">
        <v>54.83031967554224</v>
      </c>
      <c r="E1005" s="168">
        <v>582.3674915090016</v>
      </c>
      <c r="F1005" s="168">
        <f t="shared" si="66"/>
        <v>637.1978111845439</v>
      </c>
      <c r="G1005" s="178">
        <f t="shared" si="67"/>
        <v>0.9999965649474952</v>
      </c>
    </row>
    <row r="1006" spans="1:7" s="171" customFormat="1" ht="12.75" customHeight="1">
      <c r="A1006" s="169">
        <v>3</v>
      </c>
      <c r="B1006" s="257" t="s">
        <v>219</v>
      </c>
      <c r="C1006" s="168">
        <v>595.5</v>
      </c>
      <c r="D1006" s="168">
        <v>51.24234915790113</v>
      </c>
      <c r="E1006" s="168">
        <v>544.2558711483572</v>
      </c>
      <c r="F1006" s="168">
        <f t="shared" si="66"/>
        <v>595.4982203062583</v>
      </c>
      <c r="G1006" s="178">
        <f t="shared" si="67"/>
        <v>0.9999970114294849</v>
      </c>
    </row>
    <row r="1007" spans="1:7" s="171" customFormat="1" ht="12.75" customHeight="1">
      <c r="A1007" s="169">
        <v>4</v>
      </c>
      <c r="B1007" s="257" t="s">
        <v>220</v>
      </c>
      <c r="C1007" s="168">
        <v>413.3</v>
      </c>
      <c r="D1007" s="168">
        <v>35.56348993175787</v>
      </c>
      <c r="E1007" s="168">
        <v>377.7345957670168</v>
      </c>
      <c r="F1007" s="168">
        <f t="shared" si="66"/>
        <v>413.2980856987747</v>
      </c>
      <c r="G1007" s="178">
        <f t="shared" si="67"/>
        <v>0.9999953682525398</v>
      </c>
    </row>
    <row r="1008" spans="1:7" s="171" customFormat="1" ht="12.75" customHeight="1">
      <c r="A1008" s="169">
        <v>5</v>
      </c>
      <c r="B1008" s="257" t="s">
        <v>221</v>
      </c>
      <c r="C1008" s="168">
        <v>706.4</v>
      </c>
      <c r="D1008" s="168">
        <v>60.78528831464022</v>
      </c>
      <c r="E1008" s="168">
        <v>645.6126739780703</v>
      </c>
      <c r="F1008" s="168">
        <f t="shared" si="66"/>
        <v>706.3979622927105</v>
      </c>
      <c r="G1008" s="178">
        <f t="shared" si="67"/>
        <v>0.9999971153634067</v>
      </c>
    </row>
    <row r="1009" spans="1:7" s="171" customFormat="1" ht="12.75" customHeight="1">
      <c r="A1009" s="169">
        <v>6</v>
      </c>
      <c r="B1009" s="257" t="s">
        <v>222</v>
      </c>
      <c r="C1009" s="168">
        <v>439.1</v>
      </c>
      <c r="D1009" s="168">
        <v>37.78335257649529</v>
      </c>
      <c r="E1009" s="168">
        <v>401.3144472320997</v>
      </c>
      <c r="F1009" s="168">
        <f t="shared" si="66"/>
        <v>439.097799808595</v>
      </c>
      <c r="G1009" s="178">
        <f t="shared" si="67"/>
        <v>0.999994989315862</v>
      </c>
    </row>
    <row r="1010" spans="1:7" s="171" customFormat="1" ht="12.75" customHeight="1">
      <c r="A1010" s="169">
        <v>7</v>
      </c>
      <c r="B1010" s="257" t="s">
        <v>223</v>
      </c>
      <c r="C1010" s="168">
        <v>1109.4</v>
      </c>
      <c r="D1010" s="168">
        <v>95.4632075209776</v>
      </c>
      <c r="E1010" s="168">
        <v>1013.9336077363486</v>
      </c>
      <c r="F1010" s="168">
        <f t="shared" si="66"/>
        <v>1109.3968152573261</v>
      </c>
      <c r="G1010" s="178">
        <f t="shared" si="67"/>
        <v>0.9999971293107319</v>
      </c>
    </row>
    <row r="1011" spans="1:7" s="171" customFormat="1" ht="12.75" customHeight="1">
      <c r="A1011" s="169">
        <v>8</v>
      </c>
      <c r="B1011" s="257" t="s">
        <v>224</v>
      </c>
      <c r="C1011" s="168">
        <v>258.1</v>
      </c>
      <c r="D1011" s="168">
        <v>22.21049810974661</v>
      </c>
      <c r="E1011" s="168">
        <v>235.88990753730198</v>
      </c>
      <c r="F1011" s="168">
        <f t="shared" si="66"/>
        <v>258.1004056470486</v>
      </c>
      <c r="G1011" s="178">
        <f t="shared" si="67"/>
        <v>1.0000015716662092</v>
      </c>
    </row>
    <row r="1012" spans="1:7" s="171" customFormat="1" ht="12.75" customHeight="1">
      <c r="A1012" s="169">
        <v>9</v>
      </c>
      <c r="B1012" s="257" t="s">
        <v>225</v>
      </c>
      <c r="C1012" s="168">
        <v>240.8</v>
      </c>
      <c r="D1012" s="168">
        <v>20.721755949972113</v>
      </c>
      <c r="E1012" s="168">
        <v>220.07861192003477</v>
      </c>
      <c r="F1012" s="168">
        <f t="shared" si="66"/>
        <v>240.80036787000688</v>
      </c>
      <c r="G1012" s="178">
        <f t="shared" si="67"/>
        <v>1.0000015276993641</v>
      </c>
    </row>
    <row r="1013" spans="1:7" s="171" customFormat="1" ht="12.75" customHeight="1">
      <c r="A1013" s="169">
        <v>10</v>
      </c>
      <c r="B1013" s="257" t="s">
        <v>226</v>
      </c>
      <c r="C1013" s="168">
        <v>471.5</v>
      </c>
      <c r="D1013" s="168">
        <v>40.572570701999965</v>
      </c>
      <c r="E1013" s="168">
        <v>430.92635286649397</v>
      </c>
      <c r="F1013" s="168">
        <f t="shared" si="66"/>
        <v>471.4989235684939</v>
      </c>
      <c r="G1013" s="178">
        <f t="shared" si="67"/>
        <v>0.9999977170063498</v>
      </c>
    </row>
    <row r="1014" spans="1:7" s="171" customFormat="1" ht="12.75" customHeight="1">
      <c r="A1014" s="169">
        <v>11</v>
      </c>
      <c r="B1014" s="257" t="s">
        <v>210</v>
      </c>
      <c r="C1014" s="168">
        <v>707.0999999999999</v>
      </c>
      <c r="D1014" s="168">
        <v>60.845605458075624</v>
      </c>
      <c r="E1014" s="168">
        <v>646.2524373389232</v>
      </c>
      <c r="F1014" s="168">
        <f t="shared" si="66"/>
        <v>707.0980427969988</v>
      </c>
      <c r="G1014" s="178">
        <f t="shared" si="67"/>
        <v>0.999997232070427</v>
      </c>
    </row>
    <row r="1015" spans="1:7" s="171" customFormat="1" ht="12.75" customHeight="1">
      <c r="A1015" s="169">
        <v>12</v>
      </c>
      <c r="B1015" s="257" t="s">
        <v>227</v>
      </c>
      <c r="C1015" s="168">
        <v>936</v>
      </c>
      <c r="D1015" s="168">
        <v>80.54196996964592</v>
      </c>
      <c r="E1015" s="168">
        <v>855.4550721244594</v>
      </c>
      <c r="F1015" s="168">
        <f t="shared" si="66"/>
        <v>935.9970420941054</v>
      </c>
      <c r="G1015" s="178">
        <f t="shared" si="67"/>
        <v>0.9999968398441297</v>
      </c>
    </row>
    <row r="1016" spans="1:7" s="171" customFormat="1" ht="12.75" customHeight="1">
      <c r="A1016" s="169">
        <v>13</v>
      </c>
      <c r="B1016" s="257" t="s">
        <v>228</v>
      </c>
      <c r="C1016" s="168">
        <v>699.6</v>
      </c>
      <c r="D1016" s="168">
        <v>60.201303306396746</v>
      </c>
      <c r="E1016" s="168">
        <v>639.3978287735958</v>
      </c>
      <c r="F1016" s="168">
        <f t="shared" si="66"/>
        <v>699.5991320799926</v>
      </c>
      <c r="G1016" s="178">
        <f t="shared" si="67"/>
        <v>0.9999987594053639</v>
      </c>
    </row>
    <row r="1017" spans="1:7" s="171" customFormat="1" ht="12.75" customHeight="1">
      <c r="A1017" s="169">
        <v>14</v>
      </c>
      <c r="B1017" s="257" t="s">
        <v>229</v>
      </c>
      <c r="C1017" s="168">
        <v>579.3</v>
      </c>
      <c r="D1017" s="168">
        <v>49.847740095148794</v>
      </c>
      <c r="E1017" s="168">
        <v>529.4499183311601</v>
      </c>
      <c r="F1017" s="168">
        <f t="shared" si="66"/>
        <v>579.2976584263089</v>
      </c>
      <c r="G1017" s="178">
        <f t="shared" si="67"/>
        <v>0.9999959579256152</v>
      </c>
    </row>
    <row r="1018" spans="1:7" s="171" customFormat="1" ht="12.75" customHeight="1">
      <c r="A1018" s="169">
        <v>15</v>
      </c>
      <c r="B1018" s="257" t="s">
        <v>230</v>
      </c>
      <c r="C1018" s="168">
        <v>992.8000000000001</v>
      </c>
      <c r="D1018" s="168">
        <v>85.43041645301722</v>
      </c>
      <c r="E1018" s="168">
        <v>907.367302502231</v>
      </c>
      <c r="F1018" s="168">
        <f t="shared" si="66"/>
        <v>992.7977189552482</v>
      </c>
      <c r="G1018" s="178">
        <f t="shared" si="67"/>
        <v>0.999997702412619</v>
      </c>
    </row>
    <row r="1019" spans="1:7" s="171" customFormat="1" ht="12.75" customHeight="1">
      <c r="A1019" s="169">
        <v>16</v>
      </c>
      <c r="B1019" s="257" t="s">
        <v>231</v>
      </c>
      <c r="C1019" s="168">
        <v>752.3</v>
      </c>
      <c r="D1019" s="168">
        <v>64.73516169289374</v>
      </c>
      <c r="E1019" s="168">
        <v>687.5628745038318</v>
      </c>
      <c r="F1019" s="168">
        <f aca="true" t="shared" si="68" ref="F1019:F1030">D1019+E1019</f>
        <v>752.2980361967255</v>
      </c>
      <c r="G1019" s="178">
        <f aca="true" t="shared" si="69" ref="G1019:G1030">F1019/C1019</f>
        <v>0.9999973896008582</v>
      </c>
    </row>
    <row r="1020" spans="1:7" s="171" customFormat="1" ht="12.75" customHeight="1">
      <c r="A1020" s="169">
        <v>17</v>
      </c>
      <c r="B1020" s="257" t="s">
        <v>232</v>
      </c>
      <c r="C1020" s="168">
        <v>168.5</v>
      </c>
      <c r="D1020" s="168">
        <v>14.499017547283886</v>
      </c>
      <c r="E1020" s="168">
        <v>154.00019208591902</v>
      </c>
      <c r="F1020" s="168">
        <f t="shared" si="68"/>
        <v>168.49920963320292</v>
      </c>
      <c r="G1020" s="178">
        <f t="shared" si="69"/>
        <v>0.999995309395863</v>
      </c>
    </row>
    <row r="1021" spans="1:7" s="171" customFormat="1" ht="12.75" customHeight="1">
      <c r="A1021" s="169">
        <v>18</v>
      </c>
      <c r="B1021" s="257" t="s">
        <v>233</v>
      </c>
      <c r="C1021" s="168">
        <v>664.1</v>
      </c>
      <c r="D1021" s="168">
        <v>57.15342921457047</v>
      </c>
      <c r="E1021" s="168">
        <v>606.9526805119367</v>
      </c>
      <c r="F1021" s="168">
        <f t="shared" si="68"/>
        <v>664.1061097265072</v>
      </c>
      <c r="G1021" s="178">
        <f t="shared" si="69"/>
        <v>1.0000092000097984</v>
      </c>
    </row>
    <row r="1022" spans="1:7" s="171" customFormat="1" ht="12.75" customHeight="1">
      <c r="A1022" s="169">
        <v>19</v>
      </c>
      <c r="B1022" s="257" t="s">
        <v>234</v>
      </c>
      <c r="C1022" s="168">
        <v>1214.5</v>
      </c>
      <c r="D1022" s="168">
        <v>104.50898000275727</v>
      </c>
      <c r="E1022" s="168">
        <v>1109.9895126440756</v>
      </c>
      <c r="F1022" s="168">
        <f t="shared" si="68"/>
        <v>1214.4984926468328</v>
      </c>
      <c r="G1022" s="178">
        <f t="shared" si="69"/>
        <v>0.999998758869356</v>
      </c>
    </row>
    <row r="1023" spans="1:7" s="171" customFormat="1" ht="12.75" customHeight="1">
      <c r="A1023" s="169">
        <v>20</v>
      </c>
      <c r="B1023" s="257" t="s">
        <v>235</v>
      </c>
      <c r="C1023" s="168">
        <v>810.6</v>
      </c>
      <c r="D1023" s="168">
        <v>69.75155722687393</v>
      </c>
      <c r="E1023" s="168">
        <v>740.8460271208907</v>
      </c>
      <c r="F1023" s="168">
        <f t="shared" si="68"/>
        <v>810.5975843477646</v>
      </c>
      <c r="G1023" s="178">
        <f t="shared" si="69"/>
        <v>0.9999970199207557</v>
      </c>
    </row>
    <row r="1024" spans="1:7" s="171" customFormat="1" ht="12.75" customHeight="1">
      <c r="A1024" s="169">
        <v>21</v>
      </c>
      <c r="B1024" s="257" t="s">
        <v>236</v>
      </c>
      <c r="C1024" s="168">
        <v>849</v>
      </c>
      <c r="D1024" s="168">
        <v>73.05712845344858</v>
      </c>
      <c r="E1024" s="168">
        <v>775.9416190813249</v>
      </c>
      <c r="F1024" s="168">
        <f t="shared" si="68"/>
        <v>848.9987475347735</v>
      </c>
      <c r="G1024" s="178">
        <f t="shared" si="69"/>
        <v>0.9999985247759405</v>
      </c>
    </row>
    <row r="1025" spans="1:7" s="171" customFormat="1" ht="12.75" customHeight="1">
      <c r="A1025" s="169">
        <v>22</v>
      </c>
      <c r="B1025" s="257" t="s">
        <v>237</v>
      </c>
      <c r="C1025" s="168">
        <v>1128.4</v>
      </c>
      <c r="D1025" s="168">
        <v>97.09908515747156</v>
      </c>
      <c r="E1025" s="168">
        <v>1031.298613996957</v>
      </c>
      <c r="F1025" s="168">
        <f t="shared" si="68"/>
        <v>1128.3976991544287</v>
      </c>
      <c r="G1025" s="178">
        <f t="shared" si="69"/>
        <v>0.9999979609663493</v>
      </c>
    </row>
    <row r="1026" spans="1:7" s="171" customFormat="1" ht="12.75" customHeight="1">
      <c r="A1026" s="169">
        <v>23</v>
      </c>
      <c r="B1026" s="257" t="s">
        <v>238</v>
      </c>
      <c r="C1026" s="168">
        <v>951.9</v>
      </c>
      <c r="D1026" s="168">
        <v>81.91007784254961</v>
      </c>
      <c r="E1026" s="168">
        <v>869.9868410200208</v>
      </c>
      <c r="F1026" s="168">
        <f t="shared" si="68"/>
        <v>951.8969188625705</v>
      </c>
      <c r="G1026" s="178">
        <f t="shared" si="69"/>
        <v>0.9999967631711004</v>
      </c>
    </row>
    <row r="1027" spans="1:7" s="171" customFormat="1" ht="12.75" customHeight="1">
      <c r="A1027" s="169">
        <v>24</v>
      </c>
      <c r="B1027" s="257" t="s">
        <v>239</v>
      </c>
      <c r="C1027" s="168">
        <v>804.3999999999999</v>
      </c>
      <c r="D1027" s="168">
        <v>69.22057459832776</v>
      </c>
      <c r="E1027" s="168">
        <v>735.1795497596875</v>
      </c>
      <c r="F1027" s="168">
        <f t="shared" si="68"/>
        <v>804.4001243580152</v>
      </c>
      <c r="G1027" s="178">
        <f t="shared" si="69"/>
        <v>1.0000001545972343</v>
      </c>
    </row>
    <row r="1028" spans="1:7" s="171" customFormat="1" ht="12.75" customHeight="1">
      <c r="A1028" s="169">
        <v>25</v>
      </c>
      <c r="B1028" s="257" t="s">
        <v>240</v>
      </c>
      <c r="C1028" s="168">
        <v>616.9</v>
      </c>
      <c r="D1028" s="168">
        <v>53.08567941454993</v>
      </c>
      <c r="E1028" s="168">
        <v>563.81435141316</v>
      </c>
      <c r="F1028" s="168">
        <f t="shared" si="68"/>
        <v>616.90003082771</v>
      </c>
      <c r="G1028" s="178">
        <f t="shared" si="69"/>
        <v>1.0000000499719728</v>
      </c>
    </row>
    <row r="1029" spans="1:7" s="171" customFormat="1" ht="12.75" customHeight="1">
      <c r="A1029" s="169">
        <v>26</v>
      </c>
      <c r="B1029" s="257" t="s">
        <v>241</v>
      </c>
      <c r="C1029" s="168">
        <v>648.4</v>
      </c>
      <c r="D1029" s="168">
        <v>55.79539397050866</v>
      </c>
      <c r="E1029" s="168">
        <v>592.6037052826473</v>
      </c>
      <c r="F1029" s="168">
        <f t="shared" si="68"/>
        <v>648.399099253156</v>
      </c>
      <c r="G1029" s="178">
        <f t="shared" si="69"/>
        <v>0.9999986108160951</v>
      </c>
    </row>
    <row r="1030" spans="1:7" s="171" customFormat="1" ht="12.75" customHeight="1">
      <c r="A1030" s="169">
        <v>27</v>
      </c>
      <c r="B1030" s="257" t="s">
        <v>242</v>
      </c>
      <c r="C1030" s="168">
        <v>763.8</v>
      </c>
      <c r="D1030" s="168">
        <v>65.7267371777088</v>
      </c>
      <c r="E1030" s="168">
        <v>698.0732721991131</v>
      </c>
      <c r="F1030" s="168">
        <f t="shared" si="68"/>
        <v>763.8000093768219</v>
      </c>
      <c r="G1030" s="178">
        <f t="shared" si="69"/>
        <v>1.000000012276541</v>
      </c>
    </row>
    <row r="1031" spans="1:7" s="171" customFormat="1" ht="12.75" customHeight="1">
      <c r="A1031" s="169">
        <v>28</v>
      </c>
      <c r="B1031" s="257" t="s">
        <v>243</v>
      </c>
      <c r="C1031" s="168">
        <v>620.5999999999999</v>
      </c>
      <c r="D1031" s="168">
        <v>53.40189465920315</v>
      </c>
      <c r="E1031" s="168">
        <v>567.1959592525873</v>
      </c>
      <c r="F1031" s="168">
        <f aca="true" t="shared" si="70" ref="F1031:F1038">D1031+E1031</f>
        <v>620.5978539117905</v>
      </c>
      <c r="G1031" s="178">
        <f aca="true" t="shared" si="71" ref="G1031:G1038">F1031/C1031</f>
        <v>0.999996541913939</v>
      </c>
    </row>
    <row r="1032" spans="1:7" s="171" customFormat="1" ht="12.75" customHeight="1">
      <c r="A1032" s="169">
        <v>29</v>
      </c>
      <c r="B1032" s="257" t="s">
        <v>244</v>
      </c>
      <c r="C1032" s="168">
        <v>679.0999999999999</v>
      </c>
      <c r="D1032" s="168">
        <v>58.43747661929389</v>
      </c>
      <c r="E1032" s="168">
        <v>620.6619002737001</v>
      </c>
      <c r="F1032" s="168">
        <f t="shared" si="70"/>
        <v>679.099376892994</v>
      </c>
      <c r="G1032" s="178">
        <f t="shared" si="71"/>
        <v>0.9999990824517657</v>
      </c>
    </row>
    <row r="1033" spans="1:7" s="171" customFormat="1" ht="12.75" customHeight="1">
      <c r="A1033" s="169">
        <v>30</v>
      </c>
      <c r="B1033" s="257" t="s">
        <v>245</v>
      </c>
      <c r="C1033" s="168">
        <v>519.9000000000001</v>
      </c>
      <c r="D1033" s="168">
        <v>44.73721146414644</v>
      </c>
      <c r="E1033" s="168">
        <v>475.1614229140313</v>
      </c>
      <c r="F1033" s="168">
        <f t="shared" si="70"/>
        <v>519.8986343781777</v>
      </c>
      <c r="G1033" s="178">
        <f t="shared" si="71"/>
        <v>0.9999973732990529</v>
      </c>
    </row>
    <row r="1034" spans="1:7" s="171" customFormat="1" ht="12.75" customHeight="1">
      <c r="A1034" s="169">
        <v>31</v>
      </c>
      <c r="B1034" s="257" t="s">
        <v>246</v>
      </c>
      <c r="C1034" s="168">
        <v>203.29999999999998</v>
      </c>
      <c r="D1034" s="168">
        <v>17.495688292943413</v>
      </c>
      <c r="E1034" s="168">
        <v>185.80557172450747</v>
      </c>
      <c r="F1034" s="168">
        <f t="shared" si="70"/>
        <v>203.3012600174509</v>
      </c>
      <c r="G1034" s="178">
        <f t="shared" si="71"/>
        <v>1.0000061978231722</v>
      </c>
    </row>
    <row r="1035" spans="1:7" s="171" customFormat="1" ht="12.75" customHeight="1">
      <c r="A1035" s="169">
        <v>32</v>
      </c>
      <c r="B1035" s="257" t="s">
        <v>247</v>
      </c>
      <c r="C1035" s="168">
        <v>249.9</v>
      </c>
      <c r="D1035" s="168">
        <v>21.556004699609908</v>
      </c>
      <c r="E1035" s="168">
        <v>228.3955066689229</v>
      </c>
      <c r="F1035" s="168">
        <f t="shared" si="70"/>
        <v>249.9515113685328</v>
      </c>
      <c r="G1035" s="178">
        <f t="shared" si="71"/>
        <v>1.0002061279253014</v>
      </c>
    </row>
    <row r="1036" spans="1:7" s="171" customFormat="1" ht="12.75" customHeight="1">
      <c r="A1036" s="169">
        <v>33</v>
      </c>
      <c r="B1036" s="257" t="s">
        <v>248</v>
      </c>
      <c r="C1036" s="168">
        <v>514.5999999999999</v>
      </c>
      <c r="D1036" s="168">
        <v>44.28117550651187</v>
      </c>
      <c r="E1036" s="168">
        <v>470.31749994884416</v>
      </c>
      <c r="F1036" s="168">
        <f t="shared" si="70"/>
        <v>514.598675455356</v>
      </c>
      <c r="G1036" s="178">
        <f t="shared" si="71"/>
        <v>0.9999974260694833</v>
      </c>
    </row>
    <row r="1037" spans="1:7" s="171" customFormat="1" ht="12.75" customHeight="1">
      <c r="A1037" s="169">
        <v>34</v>
      </c>
      <c r="B1037" s="257" t="s">
        <v>249</v>
      </c>
      <c r="C1037" s="168">
        <v>387.3</v>
      </c>
      <c r="D1037" s="168">
        <v>33.32899775954424</v>
      </c>
      <c r="E1037" s="168">
        <v>353.9719532667708</v>
      </c>
      <c r="F1037" s="168">
        <f t="shared" si="70"/>
        <v>387.30095102631503</v>
      </c>
      <c r="G1037" s="178">
        <f t="shared" si="71"/>
        <v>1.0000024555288278</v>
      </c>
    </row>
    <row r="1038" spans="1:7" s="171" customFormat="1" ht="12.75" customHeight="1">
      <c r="A1038" s="169">
        <v>35</v>
      </c>
      <c r="B1038" s="257" t="s">
        <v>250</v>
      </c>
      <c r="C1038" s="168">
        <v>582.8</v>
      </c>
      <c r="D1038" s="168">
        <v>50.1493258123258</v>
      </c>
      <c r="E1038" s="168">
        <v>532.6487351354243</v>
      </c>
      <c r="F1038" s="168">
        <f t="shared" si="70"/>
        <v>582.7980609477502</v>
      </c>
      <c r="G1038" s="178">
        <f t="shared" si="71"/>
        <v>0.9999966728684802</v>
      </c>
    </row>
    <row r="1039" spans="1:7" s="171" customFormat="1" ht="12.75" customHeight="1">
      <c r="A1039" s="169">
        <v>36</v>
      </c>
      <c r="B1039" s="257" t="s">
        <v>251</v>
      </c>
      <c r="C1039" s="168">
        <v>416.7</v>
      </c>
      <c r="D1039" s="168">
        <v>35.85776088519677</v>
      </c>
      <c r="E1039" s="168">
        <v>380.8420170536995</v>
      </c>
      <c r="F1039" s="168">
        <f>D1039+E1039</f>
        <v>416.6997779388963</v>
      </c>
      <c r="G1039" s="178">
        <f>F1039/C1039</f>
        <v>0.9999994670959835</v>
      </c>
    </row>
    <row r="1040" spans="1:7" s="171" customFormat="1" ht="12.75" customHeight="1">
      <c r="A1040" s="169">
        <v>37</v>
      </c>
      <c r="B1040" s="257" t="s">
        <v>252</v>
      </c>
      <c r="C1040" s="168">
        <v>618.3000000000001</v>
      </c>
      <c r="D1040" s="168">
        <v>53.20631370142073</v>
      </c>
      <c r="E1040" s="168">
        <v>565.0938781348657</v>
      </c>
      <c r="F1040" s="168">
        <f>D1040+E1040</f>
        <v>618.3001918362864</v>
      </c>
      <c r="G1040" s="178">
        <f>F1040/C1040</f>
        <v>1.0000003102640893</v>
      </c>
    </row>
    <row r="1041" spans="1:7" s="171" customFormat="1" ht="12.75" customHeight="1">
      <c r="A1041" s="169">
        <v>38</v>
      </c>
      <c r="B1041" s="257" t="s">
        <v>253</v>
      </c>
      <c r="C1041" s="168">
        <v>553.1</v>
      </c>
      <c r="D1041" s="168">
        <v>47.59406149682462</v>
      </c>
      <c r="E1041" s="168">
        <v>505.50448742685995</v>
      </c>
      <c r="F1041" s="168">
        <f>D1041+E1041</f>
        <v>553.0985489236846</v>
      </c>
      <c r="G1041" s="178">
        <f>F1041/C1041</f>
        <v>0.9999973764666147</v>
      </c>
    </row>
    <row r="1042" spans="1:7" s="171" customFormat="1" ht="15" customHeight="1">
      <c r="A1042" s="226"/>
      <c r="B1042" s="227" t="s">
        <v>27</v>
      </c>
      <c r="C1042" s="143">
        <f>SUM(C1004:C1041)</f>
        <v>24531.599999999995</v>
      </c>
      <c r="D1042" s="143">
        <v>2111.0099999999998</v>
      </c>
      <c r="E1042" s="143">
        <v>22420.600000000002</v>
      </c>
      <c r="F1042" s="143">
        <f>D1042+E1042</f>
        <v>24531.61</v>
      </c>
      <c r="G1042" s="184">
        <f>F1042/C1042</f>
        <v>1.0000004076374964</v>
      </c>
    </row>
    <row r="1043" spans="1:7" s="171" customFormat="1" ht="13.5" customHeight="1">
      <c r="A1043" s="281"/>
      <c r="B1043" s="282"/>
      <c r="C1043" s="283"/>
      <c r="D1043" s="283"/>
      <c r="E1043" s="284"/>
      <c r="F1043" s="285"/>
      <c r="G1043" s="286"/>
    </row>
    <row r="1044" spans="1:7" s="171" customFormat="1" ht="13.5" customHeight="1">
      <c r="A1044" s="188" t="s">
        <v>74</v>
      </c>
      <c r="B1044" s="292"/>
      <c r="C1044" s="292"/>
      <c r="D1044" s="292"/>
      <c r="E1044" s="293"/>
      <c r="F1044" s="293"/>
      <c r="G1044" s="293"/>
    </row>
    <row r="1045" spans="1:7" s="171" customFormat="1" ht="13.5" customHeight="1">
      <c r="A1045" s="188" t="s">
        <v>160</v>
      </c>
      <c r="B1045" s="292"/>
      <c r="C1045" s="292"/>
      <c r="D1045" s="292"/>
      <c r="E1045" s="293"/>
      <c r="F1045" s="293"/>
      <c r="G1045" s="293"/>
    </row>
    <row r="1046" spans="1:7" s="171" customFormat="1" ht="57">
      <c r="A1046" s="196" t="s">
        <v>37</v>
      </c>
      <c r="B1046" s="196" t="s">
        <v>38</v>
      </c>
      <c r="C1046" s="196" t="s">
        <v>141</v>
      </c>
      <c r="D1046" s="196" t="s">
        <v>75</v>
      </c>
      <c r="E1046" s="196" t="s">
        <v>76</v>
      </c>
      <c r="F1046" s="196" t="s">
        <v>77</v>
      </c>
      <c r="G1046" s="295"/>
    </row>
    <row r="1047" spans="1:7" s="171" customFormat="1" ht="15">
      <c r="A1047" s="296">
        <v>1</v>
      </c>
      <c r="B1047" s="296">
        <v>2</v>
      </c>
      <c r="C1047" s="296">
        <v>3</v>
      </c>
      <c r="D1047" s="296">
        <v>4</v>
      </c>
      <c r="E1047" s="296">
        <v>5</v>
      </c>
      <c r="F1047" s="296">
        <v>6</v>
      </c>
      <c r="G1047" s="295"/>
    </row>
    <row r="1048" spans="1:7" s="171" customFormat="1" ht="12.75" customHeight="1">
      <c r="A1048" s="169">
        <v>1</v>
      </c>
      <c r="B1048" s="257" t="s">
        <v>217</v>
      </c>
      <c r="C1048" s="168">
        <v>1027.1</v>
      </c>
      <c r="D1048" s="168">
        <v>1027.0971093978471</v>
      </c>
      <c r="E1048" s="168">
        <v>915.6587754974393</v>
      </c>
      <c r="F1048" s="318">
        <f>E1048/C1048</f>
        <v>0.8914991485711609</v>
      </c>
      <c r="G1048" s="228"/>
    </row>
    <row r="1049" spans="1:7" s="171" customFormat="1" ht="12.75" customHeight="1">
      <c r="A1049" s="169">
        <v>2</v>
      </c>
      <c r="B1049" s="257" t="s">
        <v>218</v>
      </c>
      <c r="C1049" s="168">
        <v>637.1999999999999</v>
      </c>
      <c r="D1049" s="168">
        <v>637.1978111845439</v>
      </c>
      <c r="E1049" s="168">
        <v>568.0624986778155</v>
      </c>
      <c r="F1049" s="318">
        <f aca="true" t="shared" si="72" ref="F1049:F1086">E1049/C1049</f>
        <v>0.8914979577492397</v>
      </c>
      <c r="G1049" s="228"/>
    </row>
    <row r="1050" spans="1:7" s="171" customFormat="1" ht="12.75" customHeight="1">
      <c r="A1050" s="169">
        <v>3</v>
      </c>
      <c r="B1050" s="257" t="s">
        <v>219</v>
      </c>
      <c r="C1050" s="168">
        <v>595.5</v>
      </c>
      <c r="D1050" s="168">
        <v>595.4982203062583</v>
      </c>
      <c r="E1050" s="168">
        <v>530.8875439188971</v>
      </c>
      <c r="F1050" s="318">
        <f t="shared" si="72"/>
        <v>0.8914988143054527</v>
      </c>
      <c r="G1050" s="228"/>
    </row>
    <row r="1051" spans="1:7" s="171" customFormat="1" ht="12.75" customHeight="1">
      <c r="A1051" s="169">
        <v>4</v>
      </c>
      <c r="B1051" s="257" t="s">
        <v>220</v>
      </c>
      <c r="C1051" s="168">
        <v>413.3</v>
      </c>
      <c r="D1051" s="168">
        <v>413.2980856987747</v>
      </c>
      <c r="E1051" s="168">
        <v>368.45515708070775</v>
      </c>
      <c r="F1051" s="318">
        <f t="shared" si="72"/>
        <v>0.8914956619421914</v>
      </c>
      <c r="G1051" s="228"/>
    </row>
    <row r="1052" spans="1:7" s="171" customFormat="1" ht="12.75" customHeight="1">
      <c r="A1052" s="169">
        <v>5</v>
      </c>
      <c r="B1052" s="257" t="s">
        <v>221</v>
      </c>
      <c r="C1052" s="168">
        <v>706.4</v>
      </c>
      <c r="D1052" s="168">
        <v>706.3979622927105</v>
      </c>
      <c r="E1052" s="168">
        <v>629.7549032763704</v>
      </c>
      <c r="F1052" s="318">
        <f t="shared" si="72"/>
        <v>0.8914990136981462</v>
      </c>
      <c r="G1052" s="228"/>
    </row>
    <row r="1053" spans="1:7" s="171" customFormat="1" ht="12.75" customHeight="1">
      <c r="A1053" s="169">
        <v>6</v>
      </c>
      <c r="B1053" s="257" t="s">
        <v>222</v>
      </c>
      <c r="C1053" s="168">
        <v>439.1</v>
      </c>
      <c r="D1053" s="168">
        <v>439.097799808595</v>
      </c>
      <c r="E1053" s="168">
        <v>391.45542594476154</v>
      </c>
      <c r="F1053" s="318">
        <f t="shared" si="72"/>
        <v>0.8914949349687122</v>
      </c>
      <c r="G1053" s="228"/>
    </row>
    <row r="1054" spans="1:7" s="171" customFormat="1" ht="12.75" customHeight="1">
      <c r="A1054" s="169">
        <v>7</v>
      </c>
      <c r="B1054" s="257" t="s">
        <v>223</v>
      </c>
      <c r="C1054" s="168">
        <v>1109.4</v>
      </c>
      <c r="D1054" s="168">
        <v>1109.3968152573261</v>
      </c>
      <c r="E1054" s="168">
        <v>989.0290354813105</v>
      </c>
      <c r="F1054" s="318">
        <f t="shared" si="72"/>
        <v>0.8914990404554809</v>
      </c>
      <c r="G1054" s="228"/>
    </row>
    <row r="1055" spans="1:7" s="171" customFormat="1" ht="12.75" customHeight="1">
      <c r="A1055" s="169">
        <v>8</v>
      </c>
      <c r="B1055" s="257" t="s">
        <v>224</v>
      </c>
      <c r="C1055" s="168">
        <v>258.1</v>
      </c>
      <c r="D1055" s="168">
        <v>258.1004056470486</v>
      </c>
      <c r="E1055" s="168">
        <v>230.09810198980665</v>
      </c>
      <c r="F1055" s="318">
        <f t="shared" si="72"/>
        <v>0.8915075629205991</v>
      </c>
      <c r="G1055" s="228"/>
    </row>
    <row r="1056" spans="1:7" s="171" customFormat="1" ht="12.75" customHeight="1">
      <c r="A1056" s="169">
        <v>9</v>
      </c>
      <c r="B1056" s="257" t="s">
        <v>225</v>
      </c>
      <c r="C1056" s="168">
        <v>240.8</v>
      </c>
      <c r="D1056" s="168">
        <v>240.80036787000688</v>
      </c>
      <c r="E1056" s="168">
        <v>214.67500084016794</v>
      </c>
      <c r="F1056" s="318">
        <f t="shared" si="72"/>
        <v>0.891507478572126</v>
      </c>
      <c r="G1056" s="228"/>
    </row>
    <row r="1057" spans="1:7" s="171" customFormat="1" ht="12.75" customHeight="1">
      <c r="A1057" s="169">
        <v>10</v>
      </c>
      <c r="B1057" s="257" t="s">
        <v>226</v>
      </c>
      <c r="C1057" s="168">
        <v>471.5</v>
      </c>
      <c r="D1057" s="168">
        <v>471.4989235684939</v>
      </c>
      <c r="E1057" s="168">
        <v>420.34232917610785</v>
      </c>
      <c r="F1057" s="318">
        <f t="shared" si="72"/>
        <v>0.8915001679238767</v>
      </c>
      <c r="G1057" s="228"/>
    </row>
    <row r="1058" spans="1:7" s="171" customFormat="1" ht="12.75" customHeight="1">
      <c r="A1058" s="169">
        <v>11</v>
      </c>
      <c r="B1058" s="257" t="s">
        <v>210</v>
      </c>
      <c r="C1058" s="168">
        <v>707.0999999999999</v>
      </c>
      <c r="D1058" s="168">
        <v>707.0980427969988</v>
      </c>
      <c r="E1058" s="168">
        <v>630.3791109037575</v>
      </c>
      <c r="F1058" s="318">
        <f t="shared" si="72"/>
        <v>0.891499237595471</v>
      </c>
      <c r="G1058" s="228"/>
    </row>
    <row r="1059" spans="1:7" s="171" customFormat="1" ht="12.75" customHeight="1">
      <c r="A1059" s="169">
        <v>12</v>
      </c>
      <c r="B1059" s="257" t="s">
        <v>227</v>
      </c>
      <c r="C1059" s="168">
        <v>936</v>
      </c>
      <c r="D1059" s="168">
        <v>935.9970420941054</v>
      </c>
      <c r="E1059" s="168">
        <v>834.4425820783447</v>
      </c>
      <c r="F1059" s="318">
        <f t="shared" si="72"/>
        <v>0.8914984851264366</v>
      </c>
      <c r="G1059" s="228"/>
    </row>
    <row r="1060" spans="1:7" s="171" customFormat="1" ht="12.75" customHeight="1">
      <c r="A1060" s="169">
        <v>13</v>
      </c>
      <c r="B1060" s="257" t="s">
        <v>228</v>
      </c>
      <c r="C1060" s="168">
        <v>699.6</v>
      </c>
      <c r="D1060" s="168">
        <v>699.5991320799926</v>
      </c>
      <c r="E1060" s="168">
        <v>623.6949165375381</v>
      </c>
      <c r="F1060" s="318">
        <f t="shared" si="72"/>
        <v>0.891502167720895</v>
      </c>
      <c r="G1060" s="228"/>
    </row>
    <row r="1061" spans="1:7" s="171" customFormat="1" ht="12.75" customHeight="1">
      <c r="A1061" s="169">
        <v>14</v>
      </c>
      <c r="B1061" s="257" t="s">
        <v>229</v>
      </c>
      <c r="C1061" s="168">
        <v>579.3</v>
      </c>
      <c r="D1061" s="168">
        <v>579.2976584263089</v>
      </c>
      <c r="E1061" s="168">
        <v>516.444092303224</v>
      </c>
      <c r="F1061" s="318">
        <f t="shared" si="72"/>
        <v>0.8914967932042535</v>
      </c>
      <c r="G1061" s="228"/>
    </row>
    <row r="1062" spans="1:7" s="171" customFormat="1" ht="12.75" customHeight="1">
      <c r="A1062" s="169">
        <v>15</v>
      </c>
      <c r="B1062" s="257" t="s">
        <v>230</v>
      </c>
      <c r="C1062" s="168">
        <v>992.8000000000001</v>
      </c>
      <c r="D1062" s="168">
        <v>992.7977189552482</v>
      </c>
      <c r="E1062" s="168">
        <v>885.0813389189705</v>
      </c>
      <c r="F1062" s="318">
        <f t="shared" si="72"/>
        <v>0.8915001399264407</v>
      </c>
      <c r="G1062" s="228"/>
    </row>
    <row r="1063" spans="1:7" s="171" customFormat="1" ht="12.75" customHeight="1">
      <c r="A1063" s="169">
        <v>16</v>
      </c>
      <c r="B1063" s="257" t="s">
        <v>231</v>
      </c>
      <c r="C1063" s="168">
        <v>752.3</v>
      </c>
      <c r="D1063" s="168">
        <v>752.2980361967255</v>
      </c>
      <c r="E1063" s="168">
        <v>670.6751037996112</v>
      </c>
      <c r="F1063" s="318">
        <f t="shared" si="72"/>
        <v>0.8914995398107287</v>
      </c>
      <c r="G1063" s="228"/>
    </row>
    <row r="1064" spans="1:7" s="171" customFormat="1" ht="12.75" customHeight="1">
      <c r="A1064" s="169">
        <v>17</v>
      </c>
      <c r="B1064" s="257" t="s">
        <v>232</v>
      </c>
      <c r="C1064" s="168">
        <v>168.5</v>
      </c>
      <c r="D1064" s="168">
        <v>168.49920963320292</v>
      </c>
      <c r="E1064" s="168">
        <v>150.217000011256</v>
      </c>
      <c r="F1064" s="318">
        <f t="shared" si="72"/>
        <v>0.8914955490282256</v>
      </c>
      <c r="G1064" s="228"/>
    </row>
    <row r="1065" spans="1:7" s="171" customFormat="1" ht="12.75" customHeight="1">
      <c r="A1065" s="169">
        <v>18</v>
      </c>
      <c r="B1065" s="257" t="s">
        <v>233</v>
      </c>
      <c r="C1065" s="168">
        <v>664.1</v>
      </c>
      <c r="D1065" s="168">
        <v>664.1061097265072</v>
      </c>
      <c r="E1065" s="168">
        <v>592.059891402833</v>
      </c>
      <c r="F1065" s="318">
        <f t="shared" si="72"/>
        <v>0.8915221975648743</v>
      </c>
      <c r="G1065" s="228"/>
    </row>
    <row r="1066" spans="1:7" s="171" customFormat="1" ht="12.75" customHeight="1">
      <c r="A1066" s="169">
        <v>19</v>
      </c>
      <c r="B1066" s="257" t="s">
        <v>234</v>
      </c>
      <c r="C1066" s="168">
        <v>1214.5</v>
      </c>
      <c r="D1066" s="168">
        <v>1214.4984926468328</v>
      </c>
      <c r="E1066" s="168">
        <v>1082.7293814481473</v>
      </c>
      <c r="F1066" s="318">
        <f t="shared" si="72"/>
        <v>0.8915021666925873</v>
      </c>
      <c r="G1066" s="228"/>
    </row>
    <row r="1067" spans="1:7" s="171" customFormat="1" ht="12.75" customHeight="1">
      <c r="A1067" s="169">
        <v>20</v>
      </c>
      <c r="B1067" s="257" t="s">
        <v>235</v>
      </c>
      <c r="C1067" s="168">
        <v>810.6</v>
      </c>
      <c r="D1067" s="168">
        <v>810.5975843477646</v>
      </c>
      <c r="E1067" s="168">
        <v>722.6489520807811</v>
      </c>
      <c r="F1067" s="318">
        <f t="shared" si="72"/>
        <v>0.8914988305955849</v>
      </c>
      <c r="G1067" s="228"/>
    </row>
    <row r="1068" spans="1:7" s="171" customFormat="1" ht="12.75" customHeight="1">
      <c r="A1068" s="169">
        <v>21</v>
      </c>
      <c r="B1068" s="257" t="s">
        <v>236</v>
      </c>
      <c r="C1068" s="168">
        <v>849</v>
      </c>
      <c r="D1068" s="168">
        <v>848.9987475347735</v>
      </c>
      <c r="E1068" s="168">
        <v>756.8849582378027</v>
      </c>
      <c r="F1068" s="318">
        <f t="shared" si="72"/>
        <v>0.8915017175945851</v>
      </c>
      <c r="G1068" s="228"/>
    </row>
    <row r="1069" spans="1:7" s="171" customFormat="1" ht="12.75" customHeight="1">
      <c r="A1069" s="169">
        <v>22</v>
      </c>
      <c r="B1069" s="257" t="s">
        <v>237</v>
      </c>
      <c r="C1069" s="168">
        <v>1128.4</v>
      </c>
      <c r="D1069" s="168">
        <v>1128.3976991544287</v>
      </c>
      <c r="E1069" s="168">
        <v>1005.9693176065321</v>
      </c>
      <c r="F1069" s="318">
        <f t="shared" si="72"/>
        <v>0.8915006359504891</v>
      </c>
      <c r="G1069" s="228"/>
    </row>
    <row r="1070" spans="1:7" s="171" customFormat="1" ht="12.75" customHeight="1">
      <c r="A1070" s="169">
        <v>23</v>
      </c>
      <c r="B1070" s="257" t="s">
        <v>238</v>
      </c>
      <c r="C1070" s="168">
        <v>951.9</v>
      </c>
      <c r="D1070" s="168">
        <v>951.8969188625705</v>
      </c>
      <c r="E1070" s="168">
        <v>848.6172679732092</v>
      </c>
      <c r="F1070" s="318">
        <f t="shared" si="72"/>
        <v>0.8914983380325762</v>
      </c>
      <c r="G1070" s="228"/>
    </row>
    <row r="1071" spans="1:7" s="171" customFormat="1" ht="12.75" customHeight="1">
      <c r="A1071" s="169">
        <v>24</v>
      </c>
      <c r="B1071" s="257" t="s">
        <v>239</v>
      </c>
      <c r="C1071" s="168">
        <v>804.3999999999999</v>
      </c>
      <c r="D1071" s="168">
        <v>804.4001243580152</v>
      </c>
      <c r="E1071" s="168">
        <v>717.1264967835663</v>
      </c>
      <c r="F1071" s="318">
        <f t="shared" si="72"/>
        <v>0.8915048443356122</v>
      </c>
      <c r="G1071" s="228"/>
    </row>
    <row r="1072" spans="1:7" ht="12.75" customHeight="1">
      <c r="A1072" s="169">
        <v>25</v>
      </c>
      <c r="B1072" s="257" t="s">
        <v>240</v>
      </c>
      <c r="C1072" s="168">
        <v>616.9</v>
      </c>
      <c r="D1072" s="168">
        <v>616.90003082771</v>
      </c>
      <c r="E1072" s="168">
        <v>549.9692146470886</v>
      </c>
      <c r="F1072" s="318">
        <f t="shared" si="72"/>
        <v>0.8915046436166131</v>
      </c>
      <c r="G1072" s="31"/>
    </row>
    <row r="1073" spans="1:7" ht="12.75" customHeight="1">
      <c r="A1073" s="169">
        <v>26</v>
      </c>
      <c r="B1073" s="257" t="s">
        <v>241</v>
      </c>
      <c r="C1073" s="168">
        <v>648.4</v>
      </c>
      <c r="D1073" s="168">
        <v>648.399099253156</v>
      </c>
      <c r="E1073" s="168">
        <v>578.049820716009</v>
      </c>
      <c r="F1073" s="318">
        <f t="shared" si="72"/>
        <v>0.8915018826588664</v>
      </c>
      <c r="G1073" s="31"/>
    </row>
    <row r="1074" spans="1:7" ht="12.75" customHeight="1">
      <c r="A1074" s="169">
        <v>27</v>
      </c>
      <c r="B1074" s="257" t="s">
        <v>242</v>
      </c>
      <c r="C1074" s="168">
        <v>763.8</v>
      </c>
      <c r="D1074" s="168">
        <v>763.8000093768219</v>
      </c>
      <c r="E1074" s="168">
        <v>680.9311915586136</v>
      </c>
      <c r="F1074" s="318">
        <f t="shared" si="72"/>
        <v>0.8915045712995727</v>
      </c>
      <c r="G1074" s="31"/>
    </row>
    <row r="1075" spans="1:7" ht="12.75" customHeight="1">
      <c r="A1075" s="169">
        <v>28</v>
      </c>
      <c r="B1075" s="257" t="s">
        <v>243</v>
      </c>
      <c r="C1075" s="168">
        <v>620.5999999999999</v>
      </c>
      <c r="D1075" s="168">
        <v>620.5978539117905</v>
      </c>
      <c r="E1075" s="168">
        <v>553.2636051555638</v>
      </c>
      <c r="F1075" s="318">
        <f t="shared" si="72"/>
        <v>0.8914979135603672</v>
      </c>
      <c r="G1075" s="31"/>
    </row>
    <row r="1076" spans="1:7" ht="12.75" customHeight="1">
      <c r="A1076" s="169">
        <v>29</v>
      </c>
      <c r="B1076" s="257" t="s">
        <v>244</v>
      </c>
      <c r="C1076" s="168">
        <v>679.0999999999999</v>
      </c>
      <c r="D1076" s="168">
        <v>679.099376892994</v>
      </c>
      <c r="E1076" s="168">
        <v>605.4195429717726</v>
      </c>
      <c r="F1076" s="318">
        <f t="shared" si="72"/>
        <v>0.8915027874713188</v>
      </c>
      <c r="G1076" s="31"/>
    </row>
    <row r="1077" spans="1:7" ht="12.75" customHeight="1">
      <c r="A1077" s="169">
        <v>30</v>
      </c>
      <c r="B1077" s="257" t="s">
        <v>245</v>
      </c>
      <c r="C1077" s="168">
        <v>519.9000000000001</v>
      </c>
      <c r="D1077" s="168">
        <v>519.8986343781777</v>
      </c>
      <c r="E1077" s="168">
        <v>463.4905944880886</v>
      </c>
      <c r="F1077" s="318">
        <f t="shared" si="72"/>
        <v>0.8914995085364272</v>
      </c>
      <c r="G1077" s="31"/>
    </row>
    <row r="1078" spans="1:7" ht="12.75" customHeight="1">
      <c r="A1078" s="169">
        <v>31</v>
      </c>
      <c r="B1078" s="257" t="s">
        <v>246</v>
      </c>
      <c r="C1078" s="168">
        <v>203.29999999999998</v>
      </c>
      <c r="D1078" s="168">
        <v>203.3012600174509</v>
      </c>
      <c r="E1078" s="168">
        <v>181.24529184557224</v>
      </c>
      <c r="F1078" s="318">
        <f t="shared" si="72"/>
        <v>0.8915164380008473</v>
      </c>
      <c r="G1078" s="31"/>
    </row>
    <row r="1079" spans="1:7" ht="12.75" customHeight="1">
      <c r="A1079" s="169">
        <v>32</v>
      </c>
      <c r="B1079" s="257" t="s">
        <v>247</v>
      </c>
      <c r="C1079" s="168">
        <v>249.9</v>
      </c>
      <c r="D1079" s="168">
        <v>249.9515113685328</v>
      </c>
      <c r="E1079" s="168">
        <v>222.88580879469072</v>
      </c>
      <c r="F1079" s="318">
        <f t="shared" si="72"/>
        <v>0.8918999951768336</v>
      </c>
      <c r="G1079" s="31" t="s">
        <v>12</v>
      </c>
    </row>
    <row r="1080" spans="1:7" ht="12.75" customHeight="1">
      <c r="A1080" s="169">
        <v>33</v>
      </c>
      <c r="B1080" s="257" t="s">
        <v>248</v>
      </c>
      <c r="C1080" s="168">
        <v>514.5999999999999</v>
      </c>
      <c r="D1080" s="168">
        <v>514.598675455356</v>
      </c>
      <c r="E1080" s="168">
        <v>458.76569918980033</v>
      </c>
      <c r="F1080" s="318">
        <f t="shared" si="72"/>
        <v>0.8914996097741944</v>
      </c>
      <c r="G1080" s="31"/>
    </row>
    <row r="1081" spans="1:7" ht="12.75" customHeight="1">
      <c r="A1081" s="169">
        <v>34</v>
      </c>
      <c r="B1081" s="257" t="s">
        <v>249</v>
      </c>
      <c r="C1081" s="168">
        <v>387.3</v>
      </c>
      <c r="D1081" s="168">
        <v>387.30095102631503</v>
      </c>
      <c r="E1081" s="168">
        <v>345.2815358451143</v>
      </c>
      <c r="F1081" s="318">
        <f t="shared" si="72"/>
        <v>0.8915092585724614</v>
      </c>
      <c r="G1081" s="31"/>
    </row>
    <row r="1082" spans="1:12" ht="12.75" customHeight="1">
      <c r="A1082" s="169">
        <v>35</v>
      </c>
      <c r="B1082" s="257" t="s">
        <v>250</v>
      </c>
      <c r="C1082" s="168">
        <v>582.8</v>
      </c>
      <c r="D1082" s="168">
        <v>582.7980609477502</v>
      </c>
      <c r="E1082" s="168">
        <v>519.5651304401595</v>
      </c>
      <c r="F1082" s="318">
        <f t="shared" si="72"/>
        <v>0.8914981647909395</v>
      </c>
      <c r="G1082" s="31"/>
      <c r="L1082" s="10" t="s">
        <v>12</v>
      </c>
    </row>
    <row r="1083" spans="1:8" ht="12.75" customHeight="1">
      <c r="A1083" s="169">
        <v>36</v>
      </c>
      <c r="B1083" s="257" t="s">
        <v>251</v>
      </c>
      <c r="C1083" s="168">
        <v>416.7</v>
      </c>
      <c r="D1083" s="168">
        <v>416.6997779388963</v>
      </c>
      <c r="E1083" s="168">
        <v>371.48951903187344</v>
      </c>
      <c r="F1083" s="318">
        <f t="shared" si="72"/>
        <v>0.8915035253944648</v>
      </c>
      <c r="G1083" s="31"/>
      <c r="H1083" s="10" t="s">
        <v>12</v>
      </c>
    </row>
    <row r="1084" spans="1:7" ht="12.75" customHeight="1">
      <c r="A1084" s="169">
        <v>37</v>
      </c>
      <c r="B1084" s="257" t="s">
        <v>252</v>
      </c>
      <c r="C1084" s="168">
        <v>618.3000000000001</v>
      </c>
      <c r="D1084" s="168">
        <v>618.3001918362864</v>
      </c>
      <c r="E1084" s="168">
        <v>551.2176299018629</v>
      </c>
      <c r="F1084" s="318">
        <f t="shared" si="72"/>
        <v>0.8915051429756798</v>
      </c>
      <c r="G1084" s="31"/>
    </row>
    <row r="1085" spans="1:7" ht="12.75" customHeight="1">
      <c r="A1085" s="169">
        <v>38</v>
      </c>
      <c r="B1085" s="257" t="s">
        <v>253</v>
      </c>
      <c r="C1085" s="168">
        <v>553.1</v>
      </c>
      <c r="D1085" s="168">
        <v>553.0985489236846</v>
      </c>
      <c r="E1085" s="168">
        <v>493.08838153259177</v>
      </c>
      <c r="F1085" s="194">
        <f t="shared" si="72"/>
        <v>0.8914995146132557</v>
      </c>
      <c r="G1085" s="31"/>
    </row>
    <row r="1086" spans="1:8" ht="14.25" customHeight="1">
      <c r="A1086" s="34"/>
      <c r="B1086" s="1" t="s">
        <v>27</v>
      </c>
      <c r="C1086" s="150">
        <v>24531.599999999995</v>
      </c>
      <c r="D1086" s="150">
        <v>24531.61</v>
      </c>
      <c r="E1086" s="150">
        <v>21870.052148087765</v>
      </c>
      <c r="F1086" s="156">
        <f t="shared" si="72"/>
        <v>0.8915053297823122</v>
      </c>
      <c r="G1086" s="31"/>
      <c r="H1086" s="10" t="s">
        <v>12</v>
      </c>
    </row>
    <row r="1087" spans="1:7" ht="13.5" customHeight="1">
      <c r="A1087" s="103"/>
      <c r="B1087" s="3"/>
      <c r="C1087" s="4"/>
      <c r="D1087" s="104"/>
      <c r="E1087" s="105"/>
      <c r="F1087" s="104"/>
      <c r="G1087" s="128"/>
    </row>
    <row r="1088" spans="1:7" ht="13.5" customHeight="1">
      <c r="A1088" s="47" t="s">
        <v>78</v>
      </c>
      <c r="B1088" s="100"/>
      <c r="C1088" s="100"/>
      <c r="D1088" s="100"/>
      <c r="E1088" s="101"/>
      <c r="F1088" s="101"/>
      <c r="G1088" s="101"/>
    </row>
    <row r="1089" spans="1:7" ht="13.5" customHeight="1">
      <c r="A1089" s="47" t="s">
        <v>160</v>
      </c>
      <c r="B1089" s="100"/>
      <c r="C1089" s="100"/>
      <c r="D1089" s="100"/>
      <c r="E1089" s="101"/>
      <c r="F1089" s="101"/>
      <c r="G1089" s="101"/>
    </row>
    <row r="1090" spans="1:7" ht="69" customHeight="1">
      <c r="A1090" s="16" t="s">
        <v>37</v>
      </c>
      <c r="B1090" s="16" t="s">
        <v>38</v>
      </c>
      <c r="C1090" s="16" t="s">
        <v>141</v>
      </c>
      <c r="D1090" s="16" t="s">
        <v>75</v>
      </c>
      <c r="E1090" s="16" t="s">
        <v>193</v>
      </c>
      <c r="F1090" s="16" t="s">
        <v>142</v>
      </c>
      <c r="G1090" s="106"/>
    </row>
    <row r="1091" spans="1:7" ht="14.25" customHeight="1">
      <c r="A1091" s="102">
        <v>1</v>
      </c>
      <c r="B1091" s="102">
        <v>2</v>
      </c>
      <c r="C1091" s="102">
        <v>3</v>
      </c>
      <c r="D1091" s="102">
        <v>4</v>
      </c>
      <c r="E1091" s="102">
        <v>5</v>
      </c>
      <c r="F1091" s="102">
        <v>6</v>
      </c>
      <c r="G1091" s="106"/>
    </row>
    <row r="1092" spans="1:7" ht="12.75" customHeight="1">
      <c r="A1092" s="169">
        <v>1</v>
      </c>
      <c r="B1092" s="257" t="s">
        <v>217</v>
      </c>
      <c r="C1092" s="168">
        <v>1027.1</v>
      </c>
      <c r="D1092" s="168">
        <v>1027.0971093978471</v>
      </c>
      <c r="E1092" s="154">
        <v>111.43833390040791</v>
      </c>
      <c r="F1092" s="319">
        <f>E1092/C1092</f>
        <v>0.1084980370951299</v>
      </c>
      <c r="G1092" s="31"/>
    </row>
    <row r="1093" spans="1:7" ht="12.75" customHeight="1">
      <c r="A1093" s="169">
        <v>2</v>
      </c>
      <c r="B1093" s="257" t="s">
        <v>218</v>
      </c>
      <c r="C1093" s="168">
        <v>637.1999999999999</v>
      </c>
      <c r="D1093" s="168">
        <v>637.1978111845439</v>
      </c>
      <c r="E1093" s="154">
        <v>69.13531250672841</v>
      </c>
      <c r="F1093" s="319">
        <f aca="true" t="shared" si="73" ref="F1093:F1129">E1093/C1093</f>
        <v>0.10849860719825552</v>
      </c>
      <c r="G1093" s="31"/>
    </row>
    <row r="1094" spans="1:7" ht="12.75" customHeight="1">
      <c r="A1094" s="169">
        <v>3</v>
      </c>
      <c r="B1094" s="257" t="s">
        <v>219</v>
      </c>
      <c r="C1094" s="168">
        <v>595.5</v>
      </c>
      <c r="D1094" s="168">
        <v>595.4982203062583</v>
      </c>
      <c r="E1094" s="154">
        <v>64.6106763873612</v>
      </c>
      <c r="F1094" s="319">
        <f t="shared" si="73"/>
        <v>0.10849819712403223</v>
      </c>
      <c r="G1094" s="31"/>
    </row>
    <row r="1095" spans="1:7" ht="12.75" customHeight="1">
      <c r="A1095" s="169">
        <v>4</v>
      </c>
      <c r="B1095" s="257" t="s">
        <v>220</v>
      </c>
      <c r="C1095" s="168">
        <v>413.3</v>
      </c>
      <c r="D1095" s="168">
        <v>413.2980856987747</v>
      </c>
      <c r="E1095" s="154">
        <v>44.84292861806693</v>
      </c>
      <c r="F1095" s="319">
        <f t="shared" si="73"/>
        <v>0.10849970631034823</v>
      </c>
      <c r="G1095" s="31"/>
    </row>
    <row r="1096" spans="1:7" ht="12.75" customHeight="1">
      <c r="A1096" s="169">
        <v>5</v>
      </c>
      <c r="B1096" s="257" t="s">
        <v>221</v>
      </c>
      <c r="C1096" s="168">
        <v>706.4</v>
      </c>
      <c r="D1096" s="168">
        <v>706.3979622927105</v>
      </c>
      <c r="E1096" s="154">
        <v>76.64305901634022</v>
      </c>
      <c r="F1096" s="319">
        <f t="shared" si="73"/>
        <v>0.10849810166526079</v>
      </c>
      <c r="G1096" s="31"/>
    </row>
    <row r="1097" spans="1:7" ht="12.75" customHeight="1">
      <c r="A1097" s="169">
        <v>6</v>
      </c>
      <c r="B1097" s="257" t="s">
        <v>222</v>
      </c>
      <c r="C1097" s="168">
        <v>439.1</v>
      </c>
      <c r="D1097" s="168">
        <v>439.097799808595</v>
      </c>
      <c r="E1097" s="154">
        <v>47.64237386383349</v>
      </c>
      <c r="F1097" s="319">
        <f t="shared" si="73"/>
        <v>0.10850005434714982</v>
      </c>
      <c r="G1097" s="31"/>
    </row>
    <row r="1098" spans="1:7" ht="12.75" customHeight="1">
      <c r="A1098" s="169">
        <v>7</v>
      </c>
      <c r="B1098" s="257" t="s">
        <v>223</v>
      </c>
      <c r="C1098" s="168">
        <v>1109.4</v>
      </c>
      <c r="D1098" s="168">
        <v>1109.3968152573261</v>
      </c>
      <c r="E1098" s="154">
        <v>120.36777977601567</v>
      </c>
      <c r="F1098" s="319">
        <f t="shared" si="73"/>
        <v>0.10849808885525118</v>
      </c>
      <c r="G1098" s="31"/>
    </row>
    <row r="1099" spans="1:7" ht="12.75" customHeight="1">
      <c r="A1099" s="169">
        <v>8</v>
      </c>
      <c r="B1099" s="257" t="s">
        <v>224</v>
      </c>
      <c r="C1099" s="168">
        <v>258.1</v>
      </c>
      <c r="D1099" s="168">
        <v>258.1004056470486</v>
      </c>
      <c r="E1099" s="154">
        <v>28.0023036572419</v>
      </c>
      <c r="F1099" s="319">
        <f t="shared" si="73"/>
        <v>0.10849400874560983</v>
      </c>
      <c r="G1099" s="31"/>
    </row>
    <row r="1100" spans="1:7" ht="12.75" customHeight="1">
      <c r="A1100" s="169">
        <v>9</v>
      </c>
      <c r="B1100" s="257" t="s">
        <v>225</v>
      </c>
      <c r="C1100" s="168">
        <v>240.8</v>
      </c>
      <c r="D1100" s="168">
        <v>240.80036787000688</v>
      </c>
      <c r="E1100" s="154">
        <v>26.125367029838955</v>
      </c>
      <c r="F1100" s="319">
        <f t="shared" si="73"/>
        <v>0.10849404912723819</v>
      </c>
      <c r="G1100" s="31"/>
    </row>
    <row r="1101" spans="1:7" ht="12.75" customHeight="1">
      <c r="A1101" s="169">
        <v>10</v>
      </c>
      <c r="B1101" s="257" t="s">
        <v>226</v>
      </c>
      <c r="C1101" s="168">
        <v>471.5</v>
      </c>
      <c r="D1101" s="168">
        <v>471.4989235684939</v>
      </c>
      <c r="E1101" s="154">
        <v>51.15659439238615</v>
      </c>
      <c r="F1101" s="319">
        <f t="shared" si="73"/>
        <v>0.10849754908247328</v>
      </c>
      <c r="G1101" s="31"/>
    </row>
    <row r="1102" spans="1:7" ht="12.75" customHeight="1">
      <c r="A1102" s="169">
        <v>11</v>
      </c>
      <c r="B1102" s="257" t="s">
        <v>210</v>
      </c>
      <c r="C1102" s="168">
        <v>707.0999999999999</v>
      </c>
      <c r="D1102" s="168">
        <v>707.0980427969988</v>
      </c>
      <c r="E1102" s="154">
        <v>76.71893189324136</v>
      </c>
      <c r="F1102" s="319">
        <f t="shared" si="73"/>
        <v>0.10849799447495598</v>
      </c>
      <c r="G1102" s="31"/>
    </row>
    <row r="1103" spans="1:7" ht="12.75" customHeight="1">
      <c r="A1103" s="169">
        <v>12</v>
      </c>
      <c r="B1103" s="257" t="s">
        <v>227</v>
      </c>
      <c r="C1103" s="168">
        <v>936</v>
      </c>
      <c r="D1103" s="168">
        <v>935.9970420941054</v>
      </c>
      <c r="E1103" s="154">
        <v>101.5544600157607</v>
      </c>
      <c r="F1103" s="319">
        <f t="shared" si="73"/>
        <v>0.10849835471769305</v>
      </c>
      <c r="G1103" s="31"/>
    </row>
    <row r="1104" spans="1:7" ht="12.75" customHeight="1">
      <c r="A1104" s="169">
        <v>13</v>
      </c>
      <c r="B1104" s="257" t="s">
        <v>228</v>
      </c>
      <c r="C1104" s="168">
        <v>699.6</v>
      </c>
      <c r="D1104" s="168">
        <v>699.5991320799926</v>
      </c>
      <c r="E1104" s="154">
        <v>75.90421554245452</v>
      </c>
      <c r="F1104" s="319">
        <f t="shared" si="73"/>
        <v>0.10849659168446901</v>
      </c>
      <c r="G1104" s="31"/>
    </row>
    <row r="1105" spans="1:7" ht="12.75" customHeight="1">
      <c r="A1105" s="169">
        <v>14</v>
      </c>
      <c r="B1105" s="257" t="s">
        <v>229</v>
      </c>
      <c r="C1105" s="168">
        <v>579.3</v>
      </c>
      <c r="D1105" s="168">
        <v>579.2976584263089</v>
      </c>
      <c r="E1105" s="154">
        <v>62.85356612308488</v>
      </c>
      <c r="F1105" s="319">
        <f t="shared" si="73"/>
        <v>0.1084991647213618</v>
      </c>
      <c r="G1105" s="31"/>
    </row>
    <row r="1106" spans="1:7" ht="12.75" customHeight="1">
      <c r="A1106" s="169">
        <v>15</v>
      </c>
      <c r="B1106" s="257" t="s">
        <v>230</v>
      </c>
      <c r="C1106" s="168">
        <v>992.8000000000001</v>
      </c>
      <c r="D1106" s="168">
        <v>992.7977189552482</v>
      </c>
      <c r="E1106" s="154">
        <v>107.71638003627767</v>
      </c>
      <c r="F1106" s="319">
        <f t="shared" si="73"/>
        <v>0.10849756248617815</v>
      </c>
      <c r="G1106" s="31"/>
    </row>
    <row r="1107" spans="1:7" ht="12.75" customHeight="1">
      <c r="A1107" s="169">
        <v>16</v>
      </c>
      <c r="B1107" s="257" t="s">
        <v>231</v>
      </c>
      <c r="C1107" s="168">
        <v>752.3</v>
      </c>
      <c r="D1107" s="168">
        <v>752.2980361967255</v>
      </c>
      <c r="E1107" s="154">
        <v>81.62293239711435</v>
      </c>
      <c r="F1107" s="319">
        <f t="shared" si="73"/>
        <v>0.10849784979012941</v>
      </c>
      <c r="G1107" s="31"/>
    </row>
    <row r="1108" spans="1:7" ht="12.75" customHeight="1">
      <c r="A1108" s="169">
        <v>17</v>
      </c>
      <c r="B1108" s="257" t="s">
        <v>232</v>
      </c>
      <c r="C1108" s="168">
        <v>168.5</v>
      </c>
      <c r="D1108" s="168">
        <v>168.49920963320292</v>
      </c>
      <c r="E1108" s="154">
        <v>18.282209621946894</v>
      </c>
      <c r="F1108" s="319">
        <f t="shared" si="73"/>
        <v>0.10849976036763735</v>
      </c>
      <c r="G1108" s="31"/>
    </row>
    <row r="1109" spans="1:7" ht="12.75" customHeight="1">
      <c r="A1109" s="169">
        <v>18</v>
      </c>
      <c r="B1109" s="257" t="s">
        <v>233</v>
      </c>
      <c r="C1109" s="168">
        <v>664.1</v>
      </c>
      <c r="D1109" s="168">
        <v>664.1061097265072</v>
      </c>
      <c r="E1109" s="154">
        <v>72.04621832367405</v>
      </c>
      <c r="F1109" s="319">
        <f t="shared" si="73"/>
        <v>0.10848700244492404</v>
      </c>
      <c r="G1109" s="31"/>
    </row>
    <row r="1110" spans="1:7" ht="12.75" customHeight="1">
      <c r="A1110" s="169">
        <v>19</v>
      </c>
      <c r="B1110" s="257" t="s">
        <v>234</v>
      </c>
      <c r="C1110" s="168">
        <v>1214.5</v>
      </c>
      <c r="D1110" s="168">
        <v>1214.4984926468328</v>
      </c>
      <c r="E1110" s="154">
        <v>131.7691111986858</v>
      </c>
      <c r="F1110" s="319">
        <f t="shared" si="73"/>
        <v>0.10849659217676888</v>
      </c>
      <c r="G1110" s="31"/>
    </row>
    <row r="1111" spans="1:7" ht="12.75" customHeight="1">
      <c r="A1111" s="169">
        <v>20</v>
      </c>
      <c r="B1111" s="257" t="s">
        <v>235</v>
      </c>
      <c r="C1111" s="168">
        <v>810.6</v>
      </c>
      <c r="D1111" s="168">
        <v>810.5975843477646</v>
      </c>
      <c r="E1111" s="154">
        <v>87.94863226698342</v>
      </c>
      <c r="F1111" s="319">
        <f t="shared" si="73"/>
        <v>0.10849818932517076</v>
      </c>
      <c r="G1111" s="31"/>
    </row>
    <row r="1112" spans="1:7" ht="12.75" customHeight="1">
      <c r="A1112" s="169">
        <v>21</v>
      </c>
      <c r="B1112" s="257" t="s">
        <v>236</v>
      </c>
      <c r="C1112" s="168">
        <v>849</v>
      </c>
      <c r="D1112" s="168">
        <v>848.9987475347735</v>
      </c>
      <c r="E1112" s="154">
        <v>92.11378929697067</v>
      </c>
      <c r="F1112" s="319">
        <f t="shared" si="73"/>
        <v>0.10849680718135532</v>
      </c>
      <c r="G1112" s="31"/>
    </row>
    <row r="1113" spans="1:8" ht="12.75" customHeight="1">
      <c r="A1113" s="169">
        <v>22</v>
      </c>
      <c r="B1113" s="257" t="s">
        <v>237</v>
      </c>
      <c r="C1113" s="168">
        <v>1128.4</v>
      </c>
      <c r="D1113" s="168">
        <v>1128.3976991544287</v>
      </c>
      <c r="E1113" s="154">
        <v>122.42838154789663</v>
      </c>
      <c r="F1113" s="319">
        <f t="shared" si="73"/>
        <v>0.10849732501586018</v>
      </c>
      <c r="G1113" s="31"/>
      <c r="H1113" s="10" t="s">
        <v>12</v>
      </c>
    </row>
    <row r="1114" spans="1:7" ht="12.75" customHeight="1">
      <c r="A1114" s="169">
        <v>23</v>
      </c>
      <c r="B1114" s="257" t="s">
        <v>238</v>
      </c>
      <c r="C1114" s="168">
        <v>951.9</v>
      </c>
      <c r="D1114" s="168">
        <v>951.8969188625705</v>
      </c>
      <c r="E1114" s="154">
        <v>103.27965088936136</v>
      </c>
      <c r="F1114" s="319">
        <f t="shared" si="73"/>
        <v>0.1084984251385244</v>
      </c>
      <c r="G1114" s="31"/>
    </row>
    <row r="1115" spans="1:7" ht="12.75" customHeight="1">
      <c r="A1115" s="169">
        <v>24</v>
      </c>
      <c r="B1115" s="257" t="s">
        <v>239</v>
      </c>
      <c r="C1115" s="168">
        <v>804.3999999999999</v>
      </c>
      <c r="D1115" s="168">
        <v>804.4001243580152</v>
      </c>
      <c r="E1115" s="154">
        <v>87.27362757444905</v>
      </c>
      <c r="F1115" s="319">
        <f t="shared" si="73"/>
        <v>0.10849531026162242</v>
      </c>
      <c r="G1115" s="31"/>
    </row>
    <row r="1116" spans="1:7" ht="12.75" customHeight="1">
      <c r="A1116" s="169">
        <v>25</v>
      </c>
      <c r="B1116" s="257" t="s">
        <v>240</v>
      </c>
      <c r="C1116" s="168">
        <v>616.9</v>
      </c>
      <c r="D1116" s="168">
        <v>616.90003082771</v>
      </c>
      <c r="E1116" s="154">
        <v>66.93081618062124</v>
      </c>
      <c r="F1116" s="319">
        <f t="shared" si="73"/>
        <v>0.10849540635535944</v>
      </c>
      <c r="G1116" s="31"/>
    </row>
    <row r="1117" spans="1:7" ht="12.75" customHeight="1">
      <c r="A1117" s="169">
        <v>26</v>
      </c>
      <c r="B1117" s="257" t="s">
        <v>241</v>
      </c>
      <c r="C1117" s="168">
        <v>648.4</v>
      </c>
      <c r="D1117" s="168">
        <v>648.399099253156</v>
      </c>
      <c r="E1117" s="154">
        <v>70.34927853714684</v>
      </c>
      <c r="F1117" s="319">
        <f t="shared" si="73"/>
        <v>0.10849672815722833</v>
      </c>
      <c r="G1117" s="31"/>
    </row>
    <row r="1118" spans="1:7" ht="12.75" customHeight="1">
      <c r="A1118" s="169">
        <v>27</v>
      </c>
      <c r="B1118" s="257" t="s">
        <v>242</v>
      </c>
      <c r="C1118" s="168">
        <v>763.8</v>
      </c>
      <c r="D1118" s="168">
        <v>763.8000093768219</v>
      </c>
      <c r="E1118" s="154">
        <v>82.86881781820844</v>
      </c>
      <c r="F1118" s="319">
        <f t="shared" si="73"/>
        <v>0.10849544097696838</v>
      </c>
      <c r="G1118" s="31"/>
    </row>
    <row r="1119" spans="1:7" ht="12.75" customHeight="1">
      <c r="A1119" s="169">
        <v>28</v>
      </c>
      <c r="B1119" s="257" t="s">
        <v>243</v>
      </c>
      <c r="C1119" s="168">
        <v>620.5999999999999</v>
      </c>
      <c r="D1119" s="168">
        <v>620.5978539117905</v>
      </c>
      <c r="E1119" s="154">
        <v>67.3342487562266</v>
      </c>
      <c r="F1119" s="319">
        <f t="shared" si="73"/>
        <v>0.10849862835357173</v>
      </c>
      <c r="G1119" s="31"/>
    </row>
    <row r="1120" spans="1:7" ht="12.75" customHeight="1">
      <c r="A1120" s="169">
        <v>29</v>
      </c>
      <c r="B1120" s="257" t="s">
        <v>244</v>
      </c>
      <c r="C1120" s="168">
        <v>679.0999999999999</v>
      </c>
      <c r="D1120" s="168">
        <v>679.099376892994</v>
      </c>
      <c r="E1120" s="154">
        <v>73.6798339212215</v>
      </c>
      <c r="F1120" s="319">
        <f t="shared" si="73"/>
        <v>0.10849629498044693</v>
      </c>
      <c r="G1120" s="31"/>
    </row>
    <row r="1121" spans="1:7" ht="12.75" customHeight="1">
      <c r="A1121" s="169">
        <v>30</v>
      </c>
      <c r="B1121" s="257" t="s">
        <v>245</v>
      </c>
      <c r="C1121" s="168">
        <v>519.9000000000001</v>
      </c>
      <c r="D1121" s="168">
        <v>519.8986343781777</v>
      </c>
      <c r="E1121" s="154">
        <v>56.4080398900892</v>
      </c>
      <c r="F1121" s="319">
        <f t="shared" si="73"/>
        <v>0.10849786476262586</v>
      </c>
      <c r="G1121" s="31"/>
    </row>
    <row r="1122" spans="1:7" ht="12.75" customHeight="1">
      <c r="A1122" s="169">
        <v>31</v>
      </c>
      <c r="B1122" s="257" t="s">
        <v>246</v>
      </c>
      <c r="C1122" s="168">
        <v>203.29999999999998</v>
      </c>
      <c r="D1122" s="168">
        <v>203.3012600174509</v>
      </c>
      <c r="E1122" s="154">
        <v>22.055968171878636</v>
      </c>
      <c r="F1122" s="319">
        <f t="shared" si="73"/>
        <v>0.10848975982232482</v>
      </c>
      <c r="G1122" s="31"/>
    </row>
    <row r="1123" spans="1:10" ht="12.75" customHeight="1">
      <c r="A1123" s="169">
        <v>32</v>
      </c>
      <c r="B1123" s="257" t="s">
        <v>247</v>
      </c>
      <c r="C1123" s="168">
        <v>249.9</v>
      </c>
      <c r="D1123" s="168">
        <v>249.9515113685328</v>
      </c>
      <c r="E1123" s="154">
        <v>27.065702573842135</v>
      </c>
      <c r="F1123" s="319">
        <f t="shared" si="73"/>
        <v>0.10830613274846793</v>
      </c>
      <c r="G1123" s="31"/>
      <c r="J1123" s="10" t="s">
        <v>12</v>
      </c>
    </row>
    <row r="1124" spans="1:7" ht="12.75" customHeight="1">
      <c r="A1124" s="169">
        <v>33</v>
      </c>
      <c r="B1124" s="257" t="s">
        <v>248</v>
      </c>
      <c r="C1124" s="168">
        <v>514.5999999999999</v>
      </c>
      <c r="D1124" s="168">
        <v>514.598675455356</v>
      </c>
      <c r="E1124" s="154">
        <v>55.83297626555568</v>
      </c>
      <c r="F1124" s="319">
        <f t="shared" si="73"/>
        <v>0.10849781629528894</v>
      </c>
      <c r="G1124" s="31"/>
    </row>
    <row r="1125" spans="1:7" ht="12.75" customHeight="1">
      <c r="A1125" s="169">
        <v>34</v>
      </c>
      <c r="B1125" s="257" t="s">
        <v>249</v>
      </c>
      <c r="C1125" s="168">
        <v>387.3</v>
      </c>
      <c r="D1125" s="168">
        <v>387.30095102631503</v>
      </c>
      <c r="E1125" s="154">
        <v>42.01941518120068</v>
      </c>
      <c r="F1125" s="155">
        <f t="shared" si="73"/>
        <v>0.10849319695636632</v>
      </c>
      <c r="G1125" s="31"/>
    </row>
    <row r="1126" spans="1:7" ht="12.75" customHeight="1">
      <c r="A1126" s="169">
        <v>35</v>
      </c>
      <c r="B1126" s="257" t="s">
        <v>250</v>
      </c>
      <c r="C1126" s="168">
        <v>582.8</v>
      </c>
      <c r="D1126" s="168">
        <v>582.7980609477502</v>
      </c>
      <c r="E1126" s="154">
        <v>63.23293050759065</v>
      </c>
      <c r="F1126" s="155">
        <f t="shared" si="73"/>
        <v>0.10849850807754059</v>
      </c>
      <c r="G1126" s="31"/>
    </row>
    <row r="1127" spans="1:8" ht="12.75" customHeight="1">
      <c r="A1127" s="169">
        <v>36</v>
      </c>
      <c r="B1127" s="257" t="s">
        <v>251</v>
      </c>
      <c r="C1127" s="168">
        <v>416.7</v>
      </c>
      <c r="D1127" s="168">
        <v>416.6997779388963</v>
      </c>
      <c r="E1127" s="154">
        <v>45.21025890702283</v>
      </c>
      <c r="F1127" s="155">
        <f t="shared" si="73"/>
        <v>0.10849594170151868</v>
      </c>
      <c r="G1127" s="31"/>
      <c r="H1127" s="10" t="s">
        <v>12</v>
      </c>
    </row>
    <row r="1128" spans="1:7" ht="12.75" customHeight="1">
      <c r="A1128" s="169">
        <v>37</v>
      </c>
      <c r="B1128" s="257" t="s">
        <v>252</v>
      </c>
      <c r="C1128" s="168">
        <v>618.3000000000001</v>
      </c>
      <c r="D1128" s="168">
        <v>618.3001918362864</v>
      </c>
      <c r="E1128" s="154">
        <v>67.08256193442351</v>
      </c>
      <c r="F1128" s="155">
        <f t="shared" si="73"/>
        <v>0.10849516728840936</v>
      </c>
      <c r="G1128" s="31"/>
    </row>
    <row r="1129" spans="1:7" ht="12.75" customHeight="1">
      <c r="A1129" s="169">
        <v>38</v>
      </c>
      <c r="B1129" s="257" t="s">
        <v>253</v>
      </c>
      <c r="C1129" s="168">
        <v>553.1</v>
      </c>
      <c r="D1129" s="168">
        <v>553.0985489236846</v>
      </c>
      <c r="E1129" s="154">
        <v>60.010167391092814</v>
      </c>
      <c r="F1129" s="155">
        <f t="shared" si="73"/>
        <v>0.10849786185335891</v>
      </c>
      <c r="G1129" s="31"/>
    </row>
    <row r="1130" spans="1:7" ht="12.75" customHeight="1">
      <c r="A1130" s="34"/>
      <c r="B1130" s="1" t="s">
        <v>27</v>
      </c>
      <c r="C1130" s="150">
        <v>24531.599999999995</v>
      </c>
      <c r="D1130" s="150">
        <v>24531.61</v>
      </c>
      <c r="E1130" s="150">
        <v>2661.5578519122387</v>
      </c>
      <c r="F1130" s="156">
        <f>E1130/C1130</f>
        <v>0.10849507785518431</v>
      </c>
      <c r="G1130" s="31"/>
    </row>
    <row r="1131" spans="1:7" ht="12.75" customHeight="1">
      <c r="A1131" s="40"/>
      <c r="B1131" s="2"/>
      <c r="C1131" s="161"/>
      <c r="D1131" s="161"/>
      <c r="E1131" s="161"/>
      <c r="F1131" s="162"/>
      <c r="G1131" s="31"/>
    </row>
    <row r="1132" ht="24" customHeight="1">
      <c r="A1132" s="47" t="s">
        <v>79</v>
      </c>
    </row>
    <row r="1133" ht="9" customHeight="1"/>
    <row r="1134" ht="14.25">
      <c r="A1134" s="9" t="s">
        <v>80</v>
      </c>
    </row>
    <row r="1135" spans="1:7" ht="30" customHeight="1">
      <c r="A1135" s="169" t="s">
        <v>20</v>
      </c>
      <c r="B1135" s="169"/>
      <c r="C1135" s="170" t="s">
        <v>34</v>
      </c>
      <c r="D1135" s="170" t="s">
        <v>35</v>
      </c>
      <c r="E1135" s="170" t="s">
        <v>6</v>
      </c>
      <c r="F1135" s="170" t="s">
        <v>28</v>
      </c>
      <c r="G1135" s="171"/>
    </row>
    <row r="1136" spans="1:7" ht="13.5" customHeight="1">
      <c r="A1136" s="236">
        <v>1</v>
      </c>
      <c r="B1136" s="236">
        <v>2</v>
      </c>
      <c r="C1136" s="236">
        <v>3</v>
      </c>
      <c r="D1136" s="236">
        <v>4</v>
      </c>
      <c r="E1136" s="236" t="s">
        <v>36</v>
      </c>
      <c r="F1136" s="236">
        <v>6</v>
      </c>
      <c r="G1136" s="171"/>
    </row>
    <row r="1137" spans="1:7" ht="27" customHeight="1">
      <c r="A1137" s="172">
        <v>1</v>
      </c>
      <c r="B1137" s="173" t="s">
        <v>172</v>
      </c>
      <c r="C1137" s="177">
        <v>2038.14</v>
      </c>
      <c r="D1137" s="177">
        <v>2038.14</v>
      </c>
      <c r="E1137" s="174">
        <f>C1137-D1137</f>
        <v>0</v>
      </c>
      <c r="F1137" s="178">
        <f>E1137/C1137</f>
        <v>0</v>
      </c>
      <c r="G1137" s="179"/>
    </row>
    <row r="1138" spans="1:7" ht="42.75">
      <c r="A1138" s="172">
        <v>2</v>
      </c>
      <c r="B1138" s="173" t="s">
        <v>189</v>
      </c>
      <c r="C1138" s="177">
        <v>6.13</v>
      </c>
      <c r="D1138" s="177">
        <v>6.13</v>
      </c>
      <c r="E1138" s="174">
        <f>C1138-D1138</f>
        <v>0</v>
      </c>
      <c r="F1138" s="178">
        <v>0</v>
      </c>
      <c r="G1138" s="171"/>
    </row>
    <row r="1139" spans="1:12" ht="28.5">
      <c r="A1139" s="172">
        <v>3</v>
      </c>
      <c r="B1139" s="173" t="s">
        <v>177</v>
      </c>
      <c r="C1139" s="177">
        <v>2032.01</v>
      </c>
      <c r="D1139" s="177">
        <v>2032.01</v>
      </c>
      <c r="E1139" s="174">
        <f>C1139-D1139</f>
        <v>0</v>
      </c>
      <c r="F1139" s="178">
        <f>E1139/C1139</f>
        <v>0</v>
      </c>
      <c r="G1139" s="171"/>
      <c r="L1139" s="10" t="s">
        <v>12</v>
      </c>
    </row>
    <row r="1140" spans="1:7" ht="15.75" customHeight="1">
      <c r="A1140" s="172">
        <v>4</v>
      </c>
      <c r="B1140" s="180" t="s">
        <v>81</v>
      </c>
      <c r="C1140" s="181">
        <f>SUM(C1138:C1139)</f>
        <v>2038.14</v>
      </c>
      <c r="D1140" s="181">
        <f>SUM(D1138:D1139)</f>
        <v>2038.14</v>
      </c>
      <c r="E1140" s="174">
        <f>C1140-D1140</f>
        <v>0</v>
      </c>
      <c r="F1140" s="178">
        <f>E1140/C1140</f>
        <v>0</v>
      </c>
      <c r="G1140" s="171" t="s">
        <v>12</v>
      </c>
    </row>
    <row r="1141" spans="1:6" ht="15.75" customHeight="1">
      <c r="A1141" s="32"/>
      <c r="B1141" s="117"/>
      <c r="C1141" s="164"/>
      <c r="D1141" s="164"/>
      <c r="E1141" s="65"/>
      <c r="F1141" s="65"/>
    </row>
    <row r="1142" s="107" customFormat="1" ht="14.25">
      <c r="A1142" s="9" t="s">
        <v>178</v>
      </c>
    </row>
    <row r="1143" spans="5:7" ht="14.25">
      <c r="E1143" s="67" t="s">
        <v>116</v>
      </c>
      <c r="F1143" s="256" t="s">
        <v>198</v>
      </c>
      <c r="G1143" s="129"/>
    </row>
    <row r="1144" spans="1:7" ht="28.5">
      <c r="A1144" s="88" t="s">
        <v>20</v>
      </c>
      <c r="B1144" s="88" t="s">
        <v>82</v>
      </c>
      <c r="C1144" s="88" t="s">
        <v>143</v>
      </c>
      <c r="D1144" s="88" t="s">
        <v>42</v>
      </c>
      <c r="E1144" s="88" t="s">
        <v>83</v>
      </c>
      <c r="F1144" s="88" t="s">
        <v>84</v>
      </c>
      <c r="G1144" s="64" t="s">
        <v>12</v>
      </c>
    </row>
    <row r="1145" spans="1:7" ht="14.25">
      <c r="A1145" s="109">
        <v>1</v>
      </c>
      <c r="B1145" s="109">
        <v>2</v>
      </c>
      <c r="C1145" s="109">
        <v>3</v>
      </c>
      <c r="D1145" s="109">
        <v>4</v>
      </c>
      <c r="E1145" s="109">
        <v>5</v>
      </c>
      <c r="F1145" s="109">
        <v>6</v>
      </c>
      <c r="G1145" s="130"/>
    </row>
    <row r="1146" spans="1:7" ht="28.5">
      <c r="A1146" s="110">
        <v>1</v>
      </c>
      <c r="B1146" s="111" t="s">
        <v>85</v>
      </c>
      <c r="C1146" s="112">
        <f>C1137/2</f>
        <v>1019.07</v>
      </c>
      <c r="D1146" s="112">
        <f>D1137/2</f>
        <v>1019.07</v>
      </c>
      <c r="E1146" s="112">
        <v>490.25</v>
      </c>
      <c r="F1146" s="113">
        <f>E1146/C1146</f>
        <v>0.4810758829128519</v>
      </c>
      <c r="G1146" s="131"/>
    </row>
    <row r="1147" spans="1:9" ht="89.25" customHeight="1">
      <c r="A1147" s="110">
        <v>2</v>
      </c>
      <c r="B1147" s="111" t="s">
        <v>86</v>
      </c>
      <c r="C1147" s="112">
        <f>C1146</f>
        <v>1019.07</v>
      </c>
      <c r="D1147" s="112">
        <f>D1146</f>
        <v>1019.07</v>
      </c>
      <c r="E1147" s="112">
        <v>1426.8</v>
      </c>
      <c r="F1147" s="113">
        <f>E1147/C1147</f>
        <v>1.400100091259678</v>
      </c>
      <c r="G1147" s="132"/>
      <c r="H1147" s="10" t="s">
        <v>12</v>
      </c>
      <c r="I1147" s="10" t="s">
        <v>12</v>
      </c>
    </row>
    <row r="1148" spans="1:7" ht="15">
      <c r="A1148" s="346" t="s">
        <v>10</v>
      </c>
      <c r="B1148" s="346"/>
      <c r="C1148" s="114">
        <f>SUM(C1146:C1147)</f>
        <v>2038.14</v>
      </c>
      <c r="D1148" s="114">
        <f>SUM(D1146:D1147)</f>
        <v>2038.14</v>
      </c>
      <c r="E1148" s="114">
        <f>SUM(E1146:E1147)</f>
        <v>1917.05</v>
      </c>
      <c r="F1148" s="113">
        <f>E1148/C1148</f>
        <v>0.9405879870862649</v>
      </c>
      <c r="G1148" s="133"/>
    </row>
    <row r="1149" spans="1:7" s="126" customFormat="1" ht="22.5" customHeight="1">
      <c r="A1149" s="347"/>
      <c r="B1149" s="347"/>
      <c r="C1149" s="347"/>
      <c r="D1149" s="347"/>
      <c r="E1149" s="347"/>
      <c r="F1149" s="347"/>
      <c r="G1149" s="347"/>
    </row>
    <row r="1150" spans="1:7" ht="14.25">
      <c r="A1150" s="117" t="s">
        <v>87</v>
      </c>
      <c r="B1150" s="26"/>
      <c r="C1150" s="26"/>
      <c r="D1150" s="115"/>
      <c r="E1150" s="26"/>
      <c r="F1150" s="26"/>
      <c r="G1150" s="116"/>
    </row>
    <row r="1151" spans="1:7" ht="14.25">
      <c r="A1151" s="117"/>
      <c r="B1151" s="26"/>
      <c r="C1151" s="26"/>
      <c r="D1151" s="115"/>
      <c r="E1151" s="26"/>
      <c r="F1151" s="26"/>
      <c r="G1151" s="116"/>
    </row>
    <row r="1152" ht="14.25">
      <c r="A1152" s="9" t="s">
        <v>88</v>
      </c>
    </row>
    <row r="1153" spans="1:6" ht="30" customHeight="1">
      <c r="A1153" s="18" t="s">
        <v>20</v>
      </c>
      <c r="B1153" s="88" t="s">
        <v>82</v>
      </c>
      <c r="C1153" s="52" t="s">
        <v>34</v>
      </c>
      <c r="D1153" s="52" t="s">
        <v>35</v>
      </c>
      <c r="E1153" s="52" t="s">
        <v>6</v>
      </c>
      <c r="F1153" s="52" t="s">
        <v>28</v>
      </c>
    </row>
    <row r="1154" spans="1:7" ht="13.5" customHeight="1">
      <c r="A1154" s="169">
        <v>1</v>
      </c>
      <c r="B1154" s="169">
        <v>2</v>
      </c>
      <c r="C1154" s="169">
        <v>3</v>
      </c>
      <c r="D1154" s="169">
        <v>4</v>
      </c>
      <c r="E1154" s="169" t="s">
        <v>36</v>
      </c>
      <c r="F1154" s="169">
        <v>6</v>
      </c>
      <c r="G1154" s="171"/>
    </row>
    <row r="1155" spans="1:7" ht="27" customHeight="1">
      <c r="A1155" s="172">
        <v>1</v>
      </c>
      <c r="B1155" s="173" t="s">
        <v>172</v>
      </c>
      <c r="C1155" s="174">
        <v>2280.68</v>
      </c>
      <c r="D1155" s="174">
        <v>2280.68</v>
      </c>
      <c r="E1155" s="174">
        <f>C1155-D1155</f>
        <v>0</v>
      </c>
      <c r="F1155" s="182">
        <v>0</v>
      </c>
      <c r="G1155" s="171"/>
    </row>
    <row r="1156" spans="1:11" ht="42.75">
      <c r="A1156" s="172">
        <v>2</v>
      </c>
      <c r="B1156" s="173" t="s">
        <v>189</v>
      </c>
      <c r="C1156" s="174">
        <v>291.49</v>
      </c>
      <c r="D1156" s="174">
        <v>291.49</v>
      </c>
      <c r="E1156" s="174">
        <f>C1156-D1156</f>
        <v>0</v>
      </c>
      <c r="F1156" s="178">
        <v>0</v>
      </c>
      <c r="G1156" s="171"/>
      <c r="H1156" s="10" t="s">
        <v>12</v>
      </c>
      <c r="K1156" s="10" t="s">
        <v>12</v>
      </c>
    </row>
    <row r="1157" spans="1:7" ht="28.5">
      <c r="A1157" s="172">
        <v>3</v>
      </c>
      <c r="B1157" s="173" t="s">
        <v>177</v>
      </c>
      <c r="C1157" s="174">
        <v>1989.19</v>
      </c>
      <c r="D1157" s="174">
        <v>1989.19</v>
      </c>
      <c r="E1157" s="174">
        <f>C1157-D1157</f>
        <v>0</v>
      </c>
      <c r="F1157" s="178">
        <f>E1157/C1157</f>
        <v>0</v>
      </c>
      <c r="G1157" s="171"/>
    </row>
    <row r="1158" spans="1:7" ht="15.75" customHeight="1">
      <c r="A1158" s="172">
        <v>4</v>
      </c>
      <c r="B1158" s="180" t="s">
        <v>81</v>
      </c>
      <c r="C1158" s="183">
        <f>SUM(C1156:C1157)</f>
        <v>2280.6800000000003</v>
      </c>
      <c r="D1158" s="183">
        <f>SUM(D1156:D1157)</f>
        <v>2280.6800000000003</v>
      </c>
      <c r="E1158" s="174">
        <f>C1158-D1158</f>
        <v>0</v>
      </c>
      <c r="F1158" s="184">
        <f>E1158/C1158</f>
        <v>0</v>
      </c>
      <c r="G1158" s="171"/>
    </row>
    <row r="1159" spans="1:6" ht="15.75" customHeight="1">
      <c r="A1159" s="32"/>
      <c r="B1159" s="117"/>
      <c r="C1159" s="85"/>
      <c r="D1159" s="85"/>
      <c r="E1159" s="65"/>
      <c r="F1159" s="38"/>
    </row>
    <row r="1160" s="107" customFormat="1" ht="14.25">
      <c r="A1160" s="9" t="s">
        <v>179</v>
      </c>
    </row>
    <row r="1161" spans="6:8" ht="14.25">
      <c r="F1161" s="108"/>
      <c r="G1161" s="67" t="s">
        <v>116</v>
      </c>
      <c r="H1161" s="163"/>
    </row>
    <row r="1162" spans="1:8" ht="57">
      <c r="A1162" s="88" t="s">
        <v>195</v>
      </c>
      <c r="B1162" s="88" t="s">
        <v>89</v>
      </c>
      <c r="C1162" s="88" t="s">
        <v>90</v>
      </c>
      <c r="D1162" s="88" t="s">
        <v>91</v>
      </c>
      <c r="E1162" s="88" t="s">
        <v>92</v>
      </c>
      <c r="F1162" s="88" t="s">
        <v>6</v>
      </c>
      <c r="G1162" s="88" t="s">
        <v>84</v>
      </c>
      <c r="H1162" s="88" t="s">
        <v>93</v>
      </c>
    </row>
    <row r="1163" spans="1:8" ht="14.25">
      <c r="A1163" s="119">
        <v>1</v>
      </c>
      <c r="B1163" s="119">
        <v>2</v>
      </c>
      <c r="C1163" s="119">
        <v>3</v>
      </c>
      <c r="D1163" s="119">
        <v>4</v>
      </c>
      <c r="E1163" s="119">
        <v>5</v>
      </c>
      <c r="F1163" s="119" t="s">
        <v>94</v>
      </c>
      <c r="G1163" s="119">
        <v>7</v>
      </c>
      <c r="H1163" s="120" t="s">
        <v>95</v>
      </c>
    </row>
    <row r="1164" spans="1:8" ht="18" customHeight="1">
      <c r="A1164" s="121">
        <f>C1155</f>
        <v>2280.68</v>
      </c>
      <c r="B1164" s="121">
        <f>D1158</f>
        <v>2280.6800000000003</v>
      </c>
      <c r="C1164" s="122">
        <f>C482</f>
        <v>294085.586</v>
      </c>
      <c r="D1164" s="122">
        <f>(C1164*750)/100000</f>
        <v>2205.641895</v>
      </c>
      <c r="E1164" s="242">
        <v>2205.64</v>
      </c>
      <c r="F1164" s="122">
        <f>D1164-E1164</f>
        <v>0.0018950000003314926</v>
      </c>
      <c r="G1164" s="113">
        <f>E1164/A1164</f>
        <v>0.9670975323149237</v>
      </c>
      <c r="H1164" s="122">
        <f>B1164-E1164</f>
        <v>75.04000000000042</v>
      </c>
    </row>
    <row r="1165" spans="1:8" ht="21" customHeight="1">
      <c r="A1165" s="134"/>
      <c r="B1165" s="134"/>
      <c r="C1165" s="135"/>
      <c r="D1165" s="135"/>
      <c r="E1165" s="136"/>
      <c r="F1165" s="135"/>
      <c r="G1165" s="137"/>
      <c r="H1165" s="135"/>
    </row>
    <row r="1166" spans="1:8" s="125" customFormat="1" ht="12.75">
      <c r="A1166" s="202" t="s">
        <v>180</v>
      </c>
      <c r="B1166" s="203"/>
      <c r="C1166" s="203"/>
      <c r="D1166" s="203"/>
      <c r="E1166" s="203"/>
      <c r="F1166" s="203"/>
      <c r="G1166" s="203"/>
      <c r="H1166" s="203"/>
    </row>
    <row r="1167" spans="1:8" s="125" customFormat="1" ht="14.25" customHeight="1">
      <c r="A1167" s="202"/>
      <c r="B1167" s="203"/>
      <c r="C1167" s="203"/>
      <c r="D1167" s="203"/>
      <c r="E1167" s="203"/>
      <c r="F1167" s="203"/>
      <c r="G1167" s="203"/>
      <c r="H1167" s="203"/>
    </row>
    <row r="1168" spans="1:8" s="125" customFormat="1" ht="12.75">
      <c r="A1168" s="204" t="s">
        <v>108</v>
      </c>
      <c r="B1168" s="203"/>
      <c r="C1168" s="203"/>
      <c r="D1168" s="203"/>
      <c r="E1168" s="203"/>
      <c r="F1168" s="203"/>
      <c r="G1168" s="203"/>
      <c r="H1168" s="203"/>
    </row>
    <row r="1169" spans="1:8" s="125" customFormat="1" ht="12.75">
      <c r="A1169" s="204"/>
      <c r="B1169" s="203"/>
      <c r="C1169" s="203"/>
      <c r="D1169" s="203"/>
      <c r="E1169" s="203"/>
      <c r="F1169" s="203"/>
      <c r="G1169" s="203"/>
      <c r="H1169" s="203"/>
    </row>
    <row r="1170" spans="1:14" s="125" customFormat="1" ht="12.75">
      <c r="A1170" s="205" t="s">
        <v>125</v>
      </c>
      <c r="B1170" s="203"/>
      <c r="C1170" s="203"/>
      <c r="D1170" s="203"/>
      <c r="E1170" s="203"/>
      <c r="F1170" s="203"/>
      <c r="G1170" s="203"/>
      <c r="H1170" s="203"/>
      <c r="L1170" s="320" t="s">
        <v>144</v>
      </c>
      <c r="M1170" s="321">
        <v>16050</v>
      </c>
      <c r="N1170" s="321">
        <v>9629.75</v>
      </c>
    </row>
    <row r="1171" spans="1:14" s="125" customFormat="1" ht="12.75">
      <c r="A1171" s="343" t="s">
        <v>196</v>
      </c>
      <c r="B1171" s="344"/>
      <c r="C1171" s="344"/>
      <c r="D1171" s="344"/>
      <c r="E1171" s="345"/>
      <c r="G1171" s="241"/>
      <c r="L1171" s="320" t="s">
        <v>205</v>
      </c>
      <c r="M1171" s="321">
        <v>15059</v>
      </c>
      <c r="N1171" s="321">
        <v>9035.4</v>
      </c>
    </row>
    <row r="1172" spans="1:14" s="125" customFormat="1" ht="12.75">
      <c r="A1172" s="240" t="s">
        <v>121</v>
      </c>
      <c r="B1172" s="239" t="s">
        <v>122</v>
      </c>
      <c r="C1172" s="239" t="s">
        <v>123</v>
      </c>
      <c r="D1172" s="239" t="s">
        <v>124</v>
      </c>
      <c r="E1172" s="238" t="s">
        <v>145</v>
      </c>
      <c r="G1172" s="241"/>
      <c r="L1172" s="320" t="s">
        <v>147</v>
      </c>
      <c r="M1172" s="321">
        <v>12103</v>
      </c>
      <c r="N1172" s="321">
        <v>7261.8</v>
      </c>
    </row>
    <row r="1173" spans="1:14" s="125" customFormat="1" ht="12.75">
      <c r="A1173" s="327" t="s">
        <v>146</v>
      </c>
      <c r="B1173" s="320" t="s">
        <v>144</v>
      </c>
      <c r="D1173" s="360">
        <v>16050</v>
      </c>
      <c r="E1173" s="360">
        <v>9629.75</v>
      </c>
      <c r="G1173" s="241"/>
      <c r="L1173" s="320" t="s">
        <v>211</v>
      </c>
      <c r="M1173" s="321">
        <v>0</v>
      </c>
      <c r="N1173" s="321">
        <v>0</v>
      </c>
    </row>
    <row r="1174" spans="1:14" s="125" customFormat="1" ht="12.75">
      <c r="A1174" s="328"/>
      <c r="B1174" s="320" t="s">
        <v>205</v>
      </c>
      <c r="D1174" s="360">
        <v>15059</v>
      </c>
      <c r="E1174" s="360">
        <v>9035.4</v>
      </c>
      <c r="G1174" s="241"/>
      <c r="L1174" s="320" t="s">
        <v>212</v>
      </c>
      <c r="M1174" s="321">
        <v>0</v>
      </c>
      <c r="N1174" s="321">
        <v>0</v>
      </c>
    </row>
    <row r="1175" spans="1:14" s="125" customFormat="1" ht="12.75">
      <c r="A1175" s="328"/>
      <c r="B1175" s="320" t="s">
        <v>147</v>
      </c>
      <c r="D1175" s="360">
        <v>12103</v>
      </c>
      <c r="E1175" s="360">
        <v>7261.8</v>
      </c>
      <c r="G1175" s="241"/>
      <c r="L1175" s="320" t="s">
        <v>206</v>
      </c>
      <c r="M1175" s="321">
        <v>3790</v>
      </c>
      <c r="N1175" s="321">
        <v>7328.21</v>
      </c>
    </row>
    <row r="1176" spans="1:14" s="125" customFormat="1" ht="12.75">
      <c r="A1176" s="328"/>
      <c r="B1176" s="320" t="s">
        <v>206</v>
      </c>
      <c r="D1176" s="360">
        <v>3790</v>
      </c>
      <c r="E1176" s="360">
        <v>7328.21</v>
      </c>
      <c r="G1176" s="241"/>
      <c r="L1176" s="320" t="s">
        <v>214</v>
      </c>
      <c r="M1176" s="321">
        <v>18975</v>
      </c>
      <c r="N1176" s="321">
        <v>11384.8</v>
      </c>
    </row>
    <row r="1177" spans="1:14" s="125" customFormat="1" ht="12.75">
      <c r="A1177" s="328"/>
      <c r="B1177" s="320" t="s">
        <v>214</v>
      </c>
      <c r="D1177" s="360">
        <v>18975</v>
      </c>
      <c r="E1177" s="360">
        <v>11384.8</v>
      </c>
      <c r="G1177" s="241"/>
      <c r="L1177" s="320" t="s">
        <v>213</v>
      </c>
      <c r="M1177" s="321">
        <v>573</v>
      </c>
      <c r="N1177" s="321">
        <v>553.13</v>
      </c>
    </row>
    <row r="1178" spans="1:7" s="125" customFormat="1" ht="14.25" customHeight="1">
      <c r="A1178" s="328"/>
      <c r="B1178" s="320" t="s">
        <v>213</v>
      </c>
      <c r="D1178" s="360">
        <v>573</v>
      </c>
      <c r="E1178" s="360">
        <v>553.13</v>
      </c>
      <c r="G1178" s="241"/>
    </row>
    <row r="1179" spans="1:7" s="125" customFormat="1" ht="14.25" customHeight="1" thickBot="1">
      <c r="A1179" s="329"/>
      <c r="B1179" s="269" t="s">
        <v>207</v>
      </c>
      <c r="C1179" s="268"/>
      <c r="D1179" s="268">
        <f>SUM(D1173:D1178)</f>
        <v>66550</v>
      </c>
      <c r="E1179" s="268">
        <f>SUM(E1173:E1178)</f>
        <v>45193.090000000004</v>
      </c>
      <c r="G1179" s="241"/>
    </row>
    <row r="1180" spans="1:8" s="125" customFormat="1" ht="13.5" customHeight="1">
      <c r="A1180" s="204"/>
      <c r="B1180" s="203"/>
      <c r="C1180" s="203"/>
      <c r="D1180" s="203"/>
      <c r="E1180" s="203"/>
      <c r="F1180" s="203"/>
      <c r="G1180" s="203"/>
      <c r="H1180" s="203"/>
    </row>
    <row r="1181" spans="1:8" s="125" customFormat="1" ht="12.75">
      <c r="A1181" s="204"/>
      <c r="B1181" s="203"/>
      <c r="C1181" s="203"/>
      <c r="D1181" s="203"/>
      <c r="E1181" s="203"/>
      <c r="F1181" s="203"/>
      <c r="G1181" s="203"/>
      <c r="H1181" s="203"/>
    </row>
    <row r="1182" spans="1:8" s="165" customFormat="1" ht="12.75">
      <c r="A1182" s="206" t="s">
        <v>126</v>
      </c>
      <c r="B1182" s="207"/>
      <c r="C1182" s="207"/>
      <c r="D1182" s="207"/>
      <c r="E1182" s="207"/>
      <c r="F1182" s="207"/>
      <c r="G1182" s="207"/>
      <c r="H1182" s="208"/>
    </row>
    <row r="1183" spans="1:8" s="165" customFormat="1" ht="12.75">
      <c r="A1183" s="335" t="s">
        <v>99</v>
      </c>
      <c r="B1183" s="337" t="s">
        <v>100</v>
      </c>
      <c r="C1183" s="338"/>
      <c r="D1183" s="339" t="s">
        <v>101</v>
      </c>
      <c r="E1183" s="339"/>
      <c r="F1183" s="339" t="s">
        <v>102</v>
      </c>
      <c r="G1183" s="339"/>
      <c r="H1183" s="208"/>
    </row>
    <row r="1184" spans="1:8" s="165" customFormat="1" ht="12.75">
      <c r="A1184" s="336"/>
      <c r="B1184" s="275" t="s">
        <v>103</v>
      </c>
      <c r="C1184" s="276" t="s">
        <v>104</v>
      </c>
      <c r="D1184" s="277" t="s">
        <v>103</v>
      </c>
      <c r="E1184" s="234" t="s">
        <v>104</v>
      </c>
      <c r="F1184" s="234" t="s">
        <v>103</v>
      </c>
      <c r="G1184" s="234" t="s">
        <v>104</v>
      </c>
      <c r="H1184" s="208"/>
    </row>
    <row r="1185" spans="1:8" s="165" customFormat="1" ht="13.5" thickBot="1">
      <c r="A1185" s="209" t="s">
        <v>109</v>
      </c>
      <c r="B1185" s="322">
        <v>66550</v>
      </c>
      <c r="C1185" s="322">
        <v>45193.090000000004</v>
      </c>
      <c r="D1185" s="323">
        <v>66550</v>
      </c>
      <c r="E1185" s="323">
        <v>45193.090000000004</v>
      </c>
      <c r="F1185" s="210">
        <f>(B1185-D1185)/B1185</f>
        <v>0</v>
      </c>
      <c r="G1185" s="210">
        <f>(C1185-E1185)/C1185</f>
        <v>0</v>
      </c>
      <c r="H1185" s="208"/>
    </row>
    <row r="1186" spans="1:8" s="165" customFormat="1" ht="12.75">
      <c r="A1186" s="211"/>
      <c r="B1186" s="207"/>
      <c r="C1186" s="207"/>
      <c r="D1186" s="207"/>
      <c r="E1186" s="207"/>
      <c r="F1186" s="207"/>
      <c r="G1186" s="207"/>
      <c r="H1186" s="208"/>
    </row>
    <row r="1187" spans="1:8" s="165" customFormat="1" ht="12.75">
      <c r="A1187" s="206" t="s">
        <v>162</v>
      </c>
      <c r="B1187" s="207"/>
      <c r="C1187" s="207"/>
      <c r="D1187" s="207"/>
      <c r="E1187" s="207"/>
      <c r="F1187" s="207"/>
      <c r="G1187" s="207"/>
      <c r="H1187" s="208"/>
    </row>
    <row r="1188" spans="1:8" s="165" customFormat="1" ht="25.5" customHeight="1">
      <c r="A1188" s="330" t="s">
        <v>181</v>
      </c>
      <c r="B1188" s="330"/>
      <c r="C1188" s="330" t="s">
        <v>194</v>
      </c>
      <c r="D1188" s="330"/>
      <c r="E1188" s="330" t="s">
        <v>105</v>
      </c>
      <c r="F1188" s="330"/>
      <c r="G1188" s="207"/>
      <c r="H1188" s="208"/>
    </row>
    <row r="1189" spans="1:8" s="165" customFormat="1" ht="25.5">
      <c r="A1189" s="251" t="s">
        <v>208</v>
      </c>
      <c r="B1189" s="251" t="s">
        <v>209</v>
      </c>
      <c r="C1189" s="251" t="s">
        <v>208</v>
      </c>
      <c r="D1189" s="251" t="s">
        <v>209</v>
      </c>
      <c r="E1189" s="251" t="s">
        <v>208</v>
      </c>
      <c r="F1189" s="251" t="s">
        <v>209</v>
      </c>
      <c r="G1189" s="207"/>
      <c r="H1189" s="208" t="s">
        <v>12</v>
      </c>
    </row>
    <row r="1190" spans="1:8" s="165" customFormat="1" ht="12.75">
      <c r="A1190" s="212">
        <v>1</v>
      </c>
      <c r="B1190" s="212">
        <v>2</v>
      </c>
      <c r="C1190" s="212">
        <v>3</v>
      </c>
      <c r="D1190" s="212">
        <v>4</v>
      </c>
      <c r="E1190" s="212">
        <v>5</v>
      </c>
      <c r="F1190" s="212">
        <v>6</v>
      </c>
      <c r="G1190" s="213"/>
      <c r="H1190" s="214"/>
    </row>
    <row r="1191" spans="1:8" s="165" customFormat="1" ht="12.75">
      <c r="A1191" s="268">
        <v>66550</v>
      </c>
      <c r="B1191" s="268">
        <v>45193.090000000004</v>
      </c>
      <c r="C1191" s="270">
        <v>58363</v>
      </c>
      <c r="D1191" s="243">
        <v>40311.54</v>
      </c>
      <c r="E1191" s="215">
        <f>C1191/A1191</f>
        <v>0.8769797145003757</v>
      </c>
      <c r="F1191" s="215">
        <f>D1191/B1191</f>
        <v>0.8919845932198927</v>
      </c>
      <c r="G1191" s="207"/>
      <c r="H1191" s="208"/>
    </row>
    <row r="1192" spans="1:8" s="165" customFormat="1" ht="12.75">
      <c r="A1192" s="216"/>
      <c r="B1192" s="217"/>
      <c r="C1192" s="218"/>
      <c r="D1192" s="218"/>
      <c r="E1192" s="219"/>
      <c r="F1192" s="220"/>
      <c r="G1192" s="221" t="s">
        <v>12</v>
      </c>
      <c r="H1192" s="208" t="s">
        <v>12</v>
      </c>
    </row>
    <row r="1193" spans="1:8" s="165" customFormat="1" ht="12.75">
      <c r="A1193" s="222"/>
      <c r="B1193" s="207"/>
      <c r="C1193" s="207"/>
      <c r="D1193" s="207"/>
      <c r="E1193" s="207"/>
      <c r="F1193" s="207"/>
      <c r="G1193" s="207"/>
      <c r="H1193" s="208"/>
    </row>
    <row r="1194" spans="1:8" s="165" customFormat="1" ht="12.75">
      <c r="A1194" s="206"/>
      <c r="B1194" s="207"/>
      <c r="C1194" s="207"/>
      <c r="D1194" s="207"/>
      <c r="E1194" s="207"/>
      <c r="F1194" s="207"/>
      <c r="G1194" s="207"/>
      <c r="H1194" s="208"/>
    </row>
    <row r="1195" spans="1:11" s="165" customFormat="1" ht="12.75">
      <c r="A1195" s="206" t="s">
        <v>119</v>
      </c>
      <c r="B1195" s="207"/>
      <c r="C1195" s="207"/>
      <c r="D1195" s="207"/>
      <c r="E1195" s="207"/>
      <c r="F1195" s="207"/>
      <c r="G1195" s="207"/>
      <c r="H1195" s="208"/>
      <c r="K1195" s="165">
        <v>27024</v>
      </c>
    </row>
    <row r="1196" spans="1:11" s="165" customFormat="1" ht="12.75">
      <c r="A1196" s="335" t="s">
        <v>99</v>
      </c>
      <c r="B1196" s="337" t="s">
        <v>100</v>
      </c>
      <c r="C1196" s="338"/>
      <c r="D1196" s="339" t="s">
        <v>101</v>
      </c>
      <c r="E1196" s="339"/>
      <c r="F1196" s="339" t="s">
        <v>102</v>
      </c>
      <c r="G1196" s="339"/>
      <c r="H1196" s="208"/>
      <c r="K1196" s="165">
        <v>26820</v>
      </c>
    </row>
    <row r="1197" spans="1:11" s="165" customFormat="1" ht="12.75">
      <c r="A1197" s="336"/>
      <c r="B1197" s="261" t="s">
        <v>103</v>
      </c>
      <c r="C1197" s="262" t="s">
        <v>104</v>
      </c>
      <c r="D1197" s="263" t="s">
        <v>103</v>
      </c>
      <c r="E1197" s="263" t="s">
        <v>104</v>
      </c>
      <c r="F1197" s="263" t="s">
        <v>103</v>
      </c>
      <c r="G1197" s="263" t="s">
        <v>104</v>
      </c>
      <c r="H1197" s="208"/>
      <c r="K1197" s="165">
        <v>8940</v>
      </c>
    </row>
    <row r="1198" spans="1:11" s="165" customFormat="1" ht="12.75">
      <c r="A1198" s="223" t="s">
        <v>215</v>
      </c>
      <c r="B1198" s="324">
        <v>71956</v>
      </c>
      <c r="C1198" s="325">
        <v>3597.8</v>
      </c>
      <c r="D1198" s="324">
        <v>71956</v>
      </c>
      <c r="E1198" s="325">
        <v>3597.8</v>
      </c>
      <c r="F1198" s="210">
        <f>(B1198-D1198)/B1198</f>
        <v>0</v>
      </c>
      <c r="G1198" s="210">
        <f>(C1198-E1198)/C1198</f>
        <v>0</v>
      </c>
      <c r="H1198" s="208"/>
      <c r="K1198" s="165">
        <v>4777</v>
      </c>
    </row>
    <row r="1199" spans="1:12" s="165" customFormat="1" ht="12.75">
      <c r="A1199" s="223" t="s">
        <v>216</v>
      </c>
      <c r="B1199" s="271">
        <v>67561</v>
      </c>
      <c r="C1199" s="168">
        <v>3378.05</v>
      </c>
      <c r="D1199" s="271">
        <v>67561</v>
      </c>
      <c r="E1199" s="168">
        <v>3378.05</v>
      </c>
      <c r="F1199" s="210">
        <f>(B1199-D1199)/B1199</f>
        <v>0</v>
      </c>
      <c r="G1199" s="210">
        <f>(C1199-E1199)/C1199</f>
        <v>0</v>
      </c>
      <c r="H1199" s="208"/>
      <c r="K1199" s="165">
        <f>SUM(K1195:K1198)</f>
        <v>67561</v>
      </c>
      <c r="L1199" s="165">
        <f>K1199*0.05</f>
        <v>3378.05</v>
      </c>
    </row>
    <row r="1200" spans="1:8" s="165" customFormat="1" ht="12.75">
      <c r="A1200" s="211"/>
      <c r="B1200" s="207"/>
      <c r="C1200" s="207"/>
      <c r="D1200" s="207"/>
      <c r="E1200" s="207"/>
      <c r="F1200" s="207"/>
      <c r="G1200" s="207"/>
      <c r="H1200" s="208"/>
    </row>
    <row r="1201" spans="1:8" s="165" customFormat="1" ht="12.75">
      <c r="A1201" s="206" t="s">
        <v>163</v>
      </c>
      <c r="B1201" s="207"/>
      <c r="C1201" s="207"/>
      <c r="D1201" s="207"/>
      <c r="E1201" s="207"/>
      <c r="F1201" s="207"/>
      <c r="G1201" s="207"/>
      <c r="H1201" s="208"/>
    </row>
    <row r="1202" spans="1:8" s="165" customFormat="1" ht="24" customHeight="1">
      <c r="A1202" s="333" t="s">
        <v>260</v>
      </c>
      <c r="B1202" s="331" t="s">
        <v>197</v>
      </c>
      <c r="C1202" s="332"/>
      <c r="D1202" s="331" t="s">
        <v>148</v>
      </c>
      <c r="E1202" s="332"/>
      <c r="F1202" s="330" t="s">
        <v>105</v>
      </c>
      <c r="G1202" s="330"/>
      <c r="H1202" s="208"/>
    </row>
    <row r="1203" spans="1:8" s="165" customFormat="1" ht="15" customHeight="1">
      <c r="A1203" s="334"/>
      <c r="B1203" s="264" t="s">
        <v>103</v>
      </c>
      <c r="C1203" s="264" t="s">
        <v>106</v>
      </c>
      <c r="D1203" s="264" t="s">
        <v>103</v>
      </c>
      <c r="E1203" s="264" t="s">
        <v>106</v>
      </c>
      <c r="F1203" s="278" t="s">
        <v>103</v>
      </c>
      <c r="G1203" s="278" t="s">
        <v>107</v>
      </c>
      <c r="H1203" s="208"/>
    </row>
    <row r="1204" spans="1:8" s="165" customFormat="1" ht="12.75">
      <c r="A1204" s="212">
        <v>1</v>
      </c>
      <c r="B1204" s="212">
        <v>2</v>
      </c>
      <c r="C1204" s="212">
        <v>3</v>
      </c>
      <c r="D1204" s="212">
        <v>4</v>
      </c>
      <c r="E1204" s="212">
        <v>5</v>
      </c>
      <c r="F1204" s="212">
        <v>6</v>
      </c>
      <c r="G1204" s="212">
        <v>7</v>
      </c>
      <c r="H1204" s="214"/>
    </row>
    <row r="1205" spans="1:8" s="125" customFormat="1" ht="12.75">
      <c r="A1205" s="125" t="s">
        <v>261</v>
      </c>
      <c r="B1205" s="324">
        <v>71956</v>
      </c>
      <c r="C1205" s="325">
        <v>3597.8</v>
      </c>
      <c r="D1205" s="324">
        <v>71956</v>
      </c>
      <c r="E1205" s="325">
        <v>3597.8</v>
      </c>
      <c r="F1205" s="274">
        <f>D1205/B1205</f>
        <v>1</v>
      </c>
      <c r="G1205" s="326">
        <v>1</v>
      </c>
      <c r="H1205" s="224"/>
    </row>
    <row r="1206" spans="1:11" s="125" customFormat="1" ht="12.75">
      <c r="A1206" s="125" t="s">
        <v>262</v>
      </c>
      <c r="B1206" s="271">
        <v>67561</v>
      </c>
      <c r="C1206" s="168">
        <v>3378.05</v>
      </c>
      <c r="D1206" s="272">
        <v>67561</v>
      </c>
      <c r="E1206" s="273">
        <v>3378.05</v>
      </c>
      <c r="F1206" s="274">
        <f>E1206/C1206</f>
        <v>1</v>
      </c>
      <c r="G1206" s="274">
        <v>1</v>
      </c>
      <c r="H1206" s="225"/>
      <c r="K1206" s="125" t="s">
        <v>12</v>
      </c>
    </row>
    <row r="1207" spans="1:7" ht="14.25">
      <c r="A1207" s="207"/>
      <c r="B1207" s="207"/>
      <c r="C1207" s="207"/>
      <c r="D1207" s="207"/>
      <c r="E1207" s="171"/>
      <c r="F1207" s="171"/>
      <c r="G1207" s="171"/>
    </row>
    <row r="1208" ht="14.25">
      <c r="F1208" s="10" t="s">
        <v>12</v>
      </c>
    </row>
  </sheetData>
  <sheetProtection/>
  <mergeCells count="37">
    <mergeCell ref="A13:B13"/>
    <mergeCell ref="A78:H78"/>
    <mergeCell ref="A1:H1"/>
    <mergeCell ref="A2:H2"/>
    <mergeCell ref="A3:H3"/>
    <mergeCell ref="A5:H5"/>
    <mergeCell ref="A7:H7"/>
    <mergeCell ref="A9:H9"/>
    <mergeCell ref="F1196:G1196"/>
    <mergeCell ref="A1148:B1148"/>
    <mergeCell ref="A1149:G1149"/>
    <mergeCell ref="A1183:A1184"/>
    <mergeCell ref="B1183:C1183"/>
    <mergeCell ref="A21:D21"/>
    <mergeCell ref="A26:D26"/>
    <mergeCell ref="A34:C34"/>
    <mergeCell ref="A35:G35"/>
    <mergeCell ref="A27:E27"/>
    <mergeCell ref="C1188:D1188"/>
    <mergeCell ref="E1188:F1188"/>
    <mergeCell ref="A122:H122"/>
    <mergeCell ref="A166:G166"/>
    <mergeCell ref="A209:F209"/>
    <mergeCell ref="A253:G253"/>
    <mergeCell ref="A296:F296"/>
    <mergeCell ref="D1183:E1183"/>
    <mergeCell ref="F1183:G1183"/>
    <mergeCell ref="A1171:E1171"/>
    <mergeCell ref="A1173:A1179"/>
    <mergeCell ref="A1188:B1188"/>
    <mergeCell ref="F1202:G1202"/>
    <mergeCell ref="D1202:E1202"/>
    <mergeCell ref="B1202:C1202"/>
    <mergeCell ref="A1202:A1203"/>
    <mergeCell ref="A1196:A1197"/>
    <mergeCell ref="B1196:C1196"/>
    <mergeCell ref="D1196:E1196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38" r:id="rId4"/>
  <rowBreaks count="9" manualBreakCount="9">
    <brk id="120" max="7" man="1"/>
    <brk id="251" max="7" man="1"/>
    <brk id="381" max="7" man="1"/>
    <brk id="528" max="7" man="1"/>
    <brk id="676" max="7" man="1"/>
    <brk id="816" max="7" man="1"/>
    <brk id="952" max="7" man="1"/>
    <brk id="1043" max="7" man="1"/>
    <brk id="1148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2019-05-27T07:46:11Z</dcterms:modified>
  <cp:category/>
  <cp:version/>
  <cp:contentType/>
  <cp:contentStatus/>
</cp:coreProperties>
</file>