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Chhattisgarh" sheetId="1" r:id="rId1"/>
  </sheets>
  <definedNames>
    <definedName name="_xlnm.Print_Area" localSheetId="0">'Chhattisgarh'!$A$1:$H$951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89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<sst xmlns="http://schemas.openxmlformats.org/spreadsheetml/2006/main" count="1128" uniqueCount="256">
  <si>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</si>
  <si>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</si>
  <si>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</si>
  <si>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</si>
  <si>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</si>
  <si>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</si>
  <si>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</si>
  <si>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</si>
  <si>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</si>
  <si>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</si>
  <si>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</si>
  <si>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</si>
  <si>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</si>
  <si>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</si>
  <si>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</si>
  <si>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</si>
  <si>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</si>
  <si>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</si>
  <si>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</si>
  <si>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</si>
  <si>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</si>
  <si>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</si>
  <si>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</si>
  <si>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</si>
  <si>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</si>
  <si>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</si>
  <si>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</si>
  <si>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</si>
  <si>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</si>
  <si>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</si>
  <si>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</si>
  <si>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</si>
  <si>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</si>
  <si>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</si>
  <si>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</si>
  <si>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</si>
  <si>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</si>
  <si>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</si>
  <si>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</si>
  <si>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</si>
  <si>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</si>
  <si>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</si>
  <si>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</si>
  <si>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</si>
  <si>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</si>
  <si>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</si>
  <si>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</si>
  <si>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</si>
  <si>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</si>
  <si>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</si>
  <si>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</si>
  <si>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</si>
  <si>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</si>
  <si>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</si>
  <si>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</si>
  <si>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</si>
  <si>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</si>
  <si>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</si>
  <si>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</si>
  <si>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</si>
  <si>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</si>
  <si>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</si>
  <si>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</si>
  <si>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</si>
  <si>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</si>
  <si>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</si>
  <si>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</si>
  <si>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</si>
  <si>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</si>
  <si>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</si>
  <si>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</si>
  <si>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</si>
  <si>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</si>
  <si>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</si>
  <si>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</si>
  <si>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</si>
  <si>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</si>
  <si>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</si>
  <si>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</si>
  <si>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</si>
  <si>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</si>
  <si>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</si>
  <si>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</si>
  <si>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</si>
  <si>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</si>
  <si>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</si>
  <si>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</si>
  <si>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</si>
  <si>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</si>
  <si>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</si>
  <si>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</si>
  <si>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</si>
  <si>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</si>
  <si>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</si>
  <si>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</si>
  <si>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</si>
  <si>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</si>
  <si>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</si>
  <si>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</si>
  <si>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</si>
  <si>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</si>
  <si>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</si>
  <si>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</si>
  <si>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</si>
  <si>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</si>
  <si>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</si>
  <si>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</si>
  <si>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</si>
  <si>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</si>
  <si>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</si>
  <si>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</si>
  <si>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</si>
  <si>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</si>
  <si>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</si>
  <si>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</si>
  <si>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</si>
  <si>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</si>
  <si>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</si>
  <si>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</si>
  <si>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</si>
  <si>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</si>
  <si>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</si>
  <si>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</si>
  <si>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</si>
  <si>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</si>
  <si>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</si>
  <si>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</si>
  <si>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</si>
  <si>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</si>
  <si>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</si>
  <si>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</si>
  <si>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</si>
  <si>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</si>
  <si>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</si>
  <si>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</si>
  <si>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</si>
  <si>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>Lifting upto 31.03.18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</si>
  <si>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</si>
  <si>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</si>
  <si>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</si>
  <si>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</si>
  <si>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</si>
  <si>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</si>
  <si>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</si>
  <si>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</si>
  <si>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</si>
  <si>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</si>
  <si>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</si>
  <si>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</si>
  <si>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</si>
  <si>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</si>
  <si>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</si>
  <si>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2006-07</t>
  </si>
  <si>
    <t>Amount  (Rs in lakh)</t>
  </si>
  <si>
    <t>Primary + Upper-Primary</t>
  </si>
  <si>
    <t>2008-09</t>
  </si>
  <si>
    <t xml:space="preserve">Achievement (Procured+IP)                                  </t>
  </si>
  <si>
    <t>2006-18</t>
  </si>
  <si>
    <t>Annual Work Plan &amp; Budget  (AWP&amp;B) 2019-20</t>
  </si>
  <si>
    <t>2.1  Institutions- (Primary) (Source data : Table AT-3A of AWP&amp;B 2019-20)</t>
  </si>
  <si>
    <t>2.2  Institutions- (Primary with Upper Primary) (Source data : Table AT-3B of AWP&amp;B 2019-20)</t>
  </si>
  <si>
    <t>2.2A  Institutions- (Upper Primary) (Source data : Table AT-3C of AWP&amp;B 2019-20)</t>
  </si>
  <si>
    <t>2.3  Coverage Chidlren vs. Enrolment ( Primary) (Source data : Table AT-4 &amp; 5  of AWP&amp;B 2019-20)</t>
  </si>
  <si>
    <t>2.5  No. of children  ( Primary) (Source data : Table AT-5  of AWP&amp;B 2019-20)</t>
  </si>
  <si>
    <t>2.6  No. of children  ( Upper Primary) (Source data : Table AT-5-A of AWP&amp;B 2019-20)</t>
  </si>
  <si>
    <t>Source: Table AT-6 &amp; 6A of AWP&amp;B 2019-20</t>
  </si>
  <si>
    <t>3.7)  District-wise Utilisation of foodgrains (Source data: Table AT-6 &amp; 6A of AWP&amp;B 2019-20)</t>
  </si>
  <si>
    <t>4.3)  District-wise Cooking Cost availability (Source data: Table AT-7 &amp; 7A of AWP&amp;B 2019-20)</t>
  </si>
  <si>
    <t>4.5)  District-wise Utilisation of Cooking cost (Source data: Table AT-7 &amp; 7A of AWP&amp;B 2019-20)</t>
  </si>
  <si>
    <t>(Refer table AT_8 and AT-8A,AWP&amp;B, 2019-20)</t>
  </si>
  <si>
    <t>(Refer table AT_8 and AT-8A, AWP&amp;B, 2019-20)</t>
  </si>
  <si>
    <t>9.3) Achievement ( under MDM Funds) (Source data: Table AT-10 of AWP&amp;B 2019-20)</t>
  </si>
  <si>
    <t>10.2) Achievement ( under MDM Funds) (Source data: Table AT-11 of AWP&amp;B 2019-20)</t>
  </si>
  <si>
    <t>Section-A : REVIEW OF IMPLEMENTATION OF MDM SCHEME DURING 2018-19</t>
  </si>
  <si>
    <t>MDM PAB Approval for 2018-19</t>
  </si>
  <si>
    <t>Average number of children availed MDM during 2018-19</t>
  </si>
  <si>
    <t>1.3) Number of meals served vis-à-vis PAB approval during 2018-19</t>
  </si>
  <si>
    <t>No. of children as per PAB Approval for  2018-19</t>
  </si>
  <si>
    <t>2.7 Number of meal to be served and  actual  number of meal served during 2018-19 (Source data: Table AT-5 &amp; 5A of AWP&amp;B 2019-20)</t>
  </si>
  <si>
    <t>No of meals to be served during 2018-19</t>
  </si>
  <si>
    <t>No of meal served during 2018-19</t>
  </si>
  <si>
    <t>Allocation for 2018-19</t>
  </si>
  <si>
    <t>5. Reconciliation of Utilisation and Performance during 2018-19 [PRIMARY+ UPPER PRIMARY]</t>
  </si>
  <si>
    <t>5.2 Reconciliation of Food grains utilisation during 2018-19 (Source data: para 2.7 and 3.7 above)</t>
  </si>
  <si>
    <t>No. of Meals served during 2018-19</t>
  </si>
  <si>
    <t>5.3 Reconciliation of Cooking Cost utilisation during 2018-19 (Source data: para 2.5 and 4.7 above)</t>
  </si>
  <si>
    <t>Released during 2018-19.</t>
  </si>
  <si>
    <t>7.2) Utilisation of MME during 2018-19 (Source data: Table AT-10 of AWP&amp;B 2019-20)</t>
  </si>
  <si>
    <t>8.2) Utilisation of TA during 2018-19 (Source data: Table AT-9 of AWP&amp;B 2019-20)</t>
  </si>
  <si>
    <t>9. INFRASTRUCTURE DEVELOPMENT DURING 2018-19 (Primary + Upper primary)</t>
  </si>
  <si>
    <t>Sanctioned by GoI during 2006-07 to 2018-19</t>
  </si>
  <si>
    <t>2012-13 to 2018-19 (Replacement)</t>
  </si>
  <si>
    <t>2012-13 -2018-19(Replacement)</t>
  </si>
  <si>
    <t>Opening Stock as on 1.4.2018</t>
  </si>
  <si>
    <t xml:space="preserve">Opening Stock as on 01.04.2018                                                </t>
  </si>
  <si>
    <t>Opening balance as on 01.4.18</t>
  </si>
  <si>
    <t>OB as on 01.04.2018</t>
  </si>
  <si>
    <t xml:space="preserve"> 4.1.1) District-wise opening balance as on 01.04.2018 (Source data: Table AT-7 &amp; 7A of AWP&amp;B 2019-20)</t>
  </si>
  <si>
    <t xml:space="preserve">Opening Balance as on 01.04.2018                                               </t>
  </si>
  <si>
    <t xml:space="preserve">Opening Balance as on 01.04.2018                                                         </t>
  </si>
  <si>
    <t>Opening Balance as on 01.04.2018</t>
  </si>
  <si>
    <t xml:space="preserve"> 3.3) District-wise unspent balance as on 31.03.2019 (Source data: Table AT-6 &amp; 6A of AWP&amp;B 2019-20)</t>
  </si>
  <si>
    <t xml:space="preserve"> 4.1.2) District-wise unspent  balance as on 31.03.2019 Source data: Table AT-7 &amp; 7A of AWP&amp;B 2019-20)</t>
  </si>
  <si>
    <t xml:space="preserve">Unspent Balance as on 31.03.2019                                                        </t>
  </si>
  <si>
    <t>Unspent balance as on 31.03.2019</t>
  </si>
  <si>
    <t>Cosntructed upto 31.03.2019</t>
  </si>
  <si>
    <t>Allocated for 2018-19</t>
  </si>
  <si>
    <t>Releases for Kitchen sheds by GoI as on 31.3.2019</t>
  </si>
  <si>
    <t>Sanctioned during 2006-07 to 2018-19</t>
  </si>
  <si>
    <t>(As on 31.03.19)</t>
  </si>
  <si>
    <t>OB as on 01.4.18</t>
  </si>
  <si>
    <t>Enrolment as on 30.9.2018</t>
  </si>
  <si>
    <t xml:space="preserve">Unspent Balance as on 31.03.2019                                           </t>
  </si>
  <si>
    <t>Balod</t>
  </si>
  <si>
    <t>Balodabazar</t>
  </si>
  <si>
    <t>Balrampur</t>
  </si>
  <si>
    <t>Bastar</t>
  </si>
  <si>
    <t>Bijapur</t>
  </si>
  <si>
    <t>Bilaspur</t>
  </si>
  <si>
    <t>Dantewada</t>
  </si>
  <si>
    <t>Dhamtari</t>
  </si>
  <si>
    <t>Durg</t>
  </si>
  <si>
    <t>Gariyaband</t>
  </si>
  <si>
    <t>Jashpur</t>
  </si>
  <si>
    <t>Kanker</t>
  </si>
  <si>
    <t>Kawardha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</si>
  <si>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</si>
  <si>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</si>
  <si>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</si>
  <si>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</si>
  <si>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</si>
  <si>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</si>
  <si>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</si>
  <si>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</si>
  <si>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>Rajnandgaon</t>
  </si>
  <si>
    <t>Sarguja</t>
  </si>
  <si>
    <t>Sukma</t>
  </si>
  <si>
    <t>Surajpur</t>
  </si>
  <si>
    <t>State : Chhattisgarh</t>
  </si>
  <si>
    <t>2.4  Coverage Chidlren vs. Enrolment  ( Up Pry) (Source : Table AT- 4A &amp; 5-A of AWP&amp;B 2019-20)</t>
  </si>
  <si>
    <t xml:space="preserve"> 3.2) District-wise opening balance as on 1.4.2018 (Source data: Table AT-6 &amp; 6A of AWP&amp;B 2019-20)</t>
  </si>
  <si>
    <t>3.5) District-wise Foodgrains availability  as on 31.03.19 (Source data: Table AT-6 &amp; 6A of AWP&amp;B 2019-20)</t>
  </si>
  <si>
    <t>Bemetera</t>
  </si>
  <si>
    <t>Janjgir-Champa</t>
  </si>
  <si>
    <t>2007-08</t>
  </si>
  <si>
    <t>2011-12</t>
  </si>
  <si>
    <t>Grand Total</t>
  </si>
  <si>
    <t>Physical</t>
  </si>
  <si>
    <t>Financial (Rs in Lakh)</t>
  </si>
  <si>
    <t>Primary &amp; UPY</t>
  </si>
  <si>
    <t xml:space="preserve"> 2006-07</t>
  </si>
  <si>
    <t>2012-13 (rep.)</t>
  </si>
  <si>
    <t>2014-15 (rep.)</t>
  </si>
  <si>
    <t>2018-19 (rep.)</t>
  </si>
  <si>
    <t>10.1 Releases for Kitchen devices by GoI as on 31.3.2019</t>
  </si>
  <si>
    <t>Amount (Rs in lakh)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</si>
</sst>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top" wrapText="1"/>
      <protection/>
    </xf>
    <xf numFmtId="2" fontId="6" fillId="0" borderId="0" xfId="12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3" applyFont="1" applyBorder="1" applyAlignment="1">
      <alignment/>
    </xf>
    <xf numFmtId="9" fontId="2" fillId="0" borderId="10" xfId="123" applyFont="1" applyBorder="1" applyAlignment="1">
      <alignment horizontal="center"/>
    </xf>
    <xf numFmtId="9" fontId="2" fillId="0" borderId="10" xfId="12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3" applyFont="1" applyBorder="1" applyAlignment="1">
      <alignment/>
    </xf>
    <xf numFmtId="9" fontId="2" fillId="0" borderId="10" xfId="12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5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3" applyNumberFormat="1" applyFont="1" applyBorder="1" applyAlignment="1">
      <alignment horizontal="right" vertical="center" wrapText="1"/>
    </xf>
    <xf numFmtId="2" fontId="3" fillId="0" borderId="10" xfId="12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3" applyFont="1" applyBorder="1" applyAlignment="1" quotePrefix="1">
      <alignment horizontal="right"/>
    </xf>
    <xf numFmtId="9" fontId="3" fillId="0" borderId="0" xfId="12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5" applyFont="1">
      <alignment/>
      <protection/>
    </xf>
    <xf numFmtId="0" fontId="4" fillId="0" borderId="0" xfId="105" applyFont="1">
      <alignment/>
      <protection/>
    </xf>
    <xf numFmtId="0" fontId="14" fillId="0" borderId="10" xfId="105" applyFont="1" applyFill="1" applyBorder="1" applyAlignment="1">
      <alignment horizontal="center" wrapText="1"/>
      <protection/>
    </xf>
    <xf numFmtId="2" fontId="5" fillId="0" borderId="0" xfId="105" applyNumberFormat="1" applyFont="1" applyBorder="1" applyAlignment="1">
      <alignment wrapText="1"/>
      <protection/>
    </xf>
    <xf numFmtId="0" fontId="5" fillId="0" borderId="0" xfId="105" applyFont="1" applyBorder="1">
      <alignment/>
      <protection/>
    </xf>
    <xf numFmtId="2" fontId="5" fillId="0" borderId="0" xfId="105" applyNumberFormat="1" applyFont="1" applyBorder="1">
      <alignment/>
      <protection/>
    </xf>
    <xf numFmtId="2" fontId="15" fillId="0" borderId="0" xfId="105" applyNumberFormat="1" applyFont="1">
      <alignment/>
      <protection/>
    </xf>
    <xf numFmtId="0" fontId="15" fillId="0" borderId="0" xfId="105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5" applyNumberFormat="1" applyFont="1" applyBorder="1" applyAlignment="1">
      <alignment horizontal="center" vertical="center"/>
      <protection/>
    </xf>
    <xf numFmtId="9" fontId="2" fillId="0" borderId="10" xfId="123" applyFont="1" applyBorder="1" applyAlignment="1">
      <alignment horizontal="center" vertical="center"/>
    </xf>
    <xf numFmtId="0" fontId="4" fillId="0" borderId="10" xfId="105" applyFont="1" applyBorder="1" applyAlignment="1">
      <alignment horizontal="center" vertical="center"/>
      <protection/>
    </xf>
    <xf numFmtId="2" fontId="8" fillId="0" borderId="10" xfId="105" applyNumberFormat="1" applyFont="1" applyBorder="1" applyAlignment="1">
      <alignment horizontal="center" vertical="center"/>
      <protection/>
    </xf>
    <xf numFmtId="2" fontId="4" fillId="0" borderId="0" xfId="105" applyNumberFormat="1" applyFont="1" applyBorder="1" applyAlignment="1">
      <alignment vertical="center" wrapText="1"/>
      <protection/>
    </xf>
    <xf numFmtId="0" fontId="4" fillId="0" borderId="0" xfId="10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125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2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5" applyNumberFormat="1" applyFont="1" applyBorder="1" applyAlignment="1">
      <alignment horizontal="center" vertical="center"/>
      <protection/>
    </xf>
    <xf numFmtId="0" fontId="4" fillId="0" borderId="0" xfId="105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3" applyFont="1" applyBorder="1" applyAlignment="1">
      <alignment horizontal="center" vertical="center"/>
    </xf>
    <xf numFmtId="9" fontId="2" fillId="0" borderId="10" xfId="123" applyFont="1" applyBorder="1" applyAlignment="1">
      <alignment horizontal="center" vertical="center" wrapText="1"/>
    </xf>
    <xf numFmtId="9" fontId="3" fillId="0" borderId="10" xfId="12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right" vertical="center" wrapText="1"/>
    </xf>
    <xf numFmtId="9" fontId="23" fillId="0" borderId="10" xfId="123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9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9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12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12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3" applyFont="1" applyBorder="1" applyAlignment="1">
      <alignment/>
    </xf>
    <xf numFmtId="9" fontId="23" fillId="0" borderId="10" xfId="123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105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9" fontId="0" fillId="0" borderId="0" xfId="123" applyFont="1" applyBorder="1" applyAlignment="1">
      <alignment/>
    </xf>
    <xf numFmtId="9" fontId="23" fillId="0" borderId="0" xfId="12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 quotePrefix="1">
      <alignment horizontal="center"/>
    </xf>
    <xf numFmtId="9" fontId="2" fillId="33" borderId="10" xfId="12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5" applyNumberFormat="1" applyFont="1" applyFill="1" applyBorder="1" applyAlignment="1">
      <alignment horizontal="right"/>
      <protection/>
    </xf>
    <xf numFmtId="9" fontId="3" fillId="33" borderId="10" xfId="12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3" applyFont="1" applyFill="1" applyBorder="1" applyAlignment="1">
      <alignment horizontal="center" vertical="center" wrapText="1"/>
    </xf>
    <xf numFmtId="9" fontId="0" fillId="33" borderId="10" xfId="123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5" applyFont="1" applyFill="1" applyBorder="1">
      <alignment/>
      <protection/>
    </xf>
    <xf numFmtId="0" fontId="17" fillId="33" borderId="0" xfId="105" applyFont="1" applyFill="1" applyBorder="1">
      <alignment/>
      <protection/>
    </xf>
    <xf numFmtId="0" fontId="17" fillId="33" borderId="18" xfId="105" applyFont="1" applyFill="1" applyBorder="1">
      <alignment/>
      <protection/>
    </xf>
    <xf numFmtId="0" fontId="17" fillId="33" borderId="10" xfId="105" applyFont="1" applyFill="1" applyBorder="1">
      <alignment/>
      <protection/>
    </xf>
    <xf numFmtId="1" fontId="17" fillId="33" borderId="10" xfId="105" applyNumberFormat="1" applyFont="1" applyFill="1" applyBorder="1">
      <alignment/>
      <protection/>
    </xf>
    <xf numFmtId="2" fontId="17" fillId="33" borderId="10" xfId="105" applyNumberFormat="1" applyFont="1" applyFill="1" applyBorder="1">
      <alignment/>
      <protection/>
    </xf>
    <xf numFmtId="9" fontId="16" fillId="33" borderId="10" xfId="125" applyFont="1" applyFill="1" applyBorder="1" applyAlignment="1">
      <alignment/>
    </xf>
    <xf numFmtId="0" fontId="17" fillId="33" borderId="17" xfId="105" applyFont="1" applyFill="1" applyBorder="1">
      <alignment/>
      <protection/>
    </xf>
    <xf numFmtId="0" fontId="19" fillId="33" borderId="10" xfId="105" applyFont="1" applyFill="1" applyBorder="1" applyAlignment="1">
      <alignment horizontal="center"/>
      <protection/>
    </xf>
    <xf numFmtId="0" fontId="19" fillId="33" borderId="0" xfId="105" applyFont="1" applyFill="1" applyBorder="1">
      <alignment/>
      <protection/>
    </xf>
    <xf numFmtId="0" fontId="19" fillId="33" borderId="18" xfId="105" applyFont="1" applyFill="1" applyBorder="1">
      <alignment/>
      <protection/>
    </xf>
    <xf numFmtId="9" fontId="17" fillId="33" borderId="10" xfId="125" applyFont="1" applyFill="1" applyBorder="1" applyAlignment="1">
      <alignment vertical="center"/>
    </xf>
    <xf numFmtId="0" fontId="19" fillId="33" borderId="17" xfId="105" applyFont="1" applyFill="1" applyBorder="1" applyAlignment="1">
      <alignment horizontal="left"/>
      <protection/>
    </xf>
    <xf numFmtId="0" fontId="16" fillId="33" borderId="0" xfId="105" applyFont="1" applyFill="1" applyBorder="1" applyAlignment="1">
      <alignment horizontal="right"/>
      <protection/>
    </xf>
    <xf numFmtId="2" fontId="20" fillId="33" borderId="0" xfId="105" applyNumberFormat="1" applyFont="1" applyFill="1" applyBorder="1" applyAlignment="1">
      <alignment horizontal="center" vertical="top" wrapText="1"/>
      <protection/>
    </xf>
    <xf numFmtId="9" fontId="20" fillId="33" borderId="0" xfId="125" applyFont="1" applyFill="1" applyBorder="1" applyAlignment="1">
      <alignment horizontal="center" vertical="top" wrapText="1"/>
    </xf>
    <xf numFmtId="2" fontId="16" fillId="33" borderId="0" xfId="105" applyNumberFormat="1" applyFont="1" applyFill="1" applyBorder="1" applyAlignment="1">
      <alignment vertical="center"/>
      <protection/>
    </xf>
    <xf numFmtId="9" fontId="16" fillId="33" borderId="0" xfId="125" applyFont="1" applyFill="1" applyBorder="1" applyAlignment="1">
      <alignment vertical="center"/>
    </xf>
    <xf numFmtId="0" fontId="18" fillId="33" borderId="17" xfId="105" applyFont="1" applyFill="1" applyBorder="1">
      <alignment/>
      <protection/>
    </xf>
    <xf numFmtId="0" fontId="17" fillId="33" borderId="10" xfId="105" applyFont="1" applyFill="1" applyBorder="1" applyAlignment="1">
      <alignment horizontal="left"/>
      <protection/>
    </xf>
    <xf numFmtId="1" fontId="17" fillId="33" borderId="10" xfId="105" applyNumberFormat="1" applyFont="1" applyFill="1" applyBorder="1" applyAlignment="1">
      <alignment horizontal="right"/>
      <protection/>
    </xf>
    <xf numFmtId="2" fontId="17" fillId="33" borderId="10" xfId="105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105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3" fillId="33" borderId="0" xfId="123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5" applyFont="1" applyFill="1" applyBorder="1" applyAlignment="1">
      <alignment horizont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123" applyFont="1" applyFill="1" applyBorder="1" applyAlignment="1">
      <alignment horizontal="center" vertical="center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16" fillId="33" borderId="2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64" fillId="0" borderId="0" xfId="0" applyFont="1" applyAlignment="1">
      <alignment/>
    </xf>
    <xf numFmtId="2" fontId="23" fillId="0" borderId="10" xfId="109" applyNumberFormat="1" applyFont="1" applyBorder="1" applyAlignment="1">
      <alignment vertical="top"/>
      <protection/>
    </xf>
    <xf numFmtId="0" fontId="17" fillId="33" borderId="1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0" fontId="24" fillId="0" borderId="10" xfId="11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3" applyFont="1" applyBorder="1" applyAlignment="1">
      <alignment horizontal="right" vertical="center" wrapText="1"/>
    </xf>
    <xf numFmtId="9" fontId="3" fillId="0" borderId="10" xfId="123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17" fillId="33" borderId="10" xfId="105" applyFont="1" applyFill="1" applyBorder="1" applyAlignment="1">
      <alignment horizontal="center"/>
      <protection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17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8" fillId="33" borderId="10" xfId="105" applyFont="1" applyFill="1" applyBorder="1">
      <alignment/>
      <protection/>
    </xf>
    <xf numFmtId="0" fontId="18" fillId="33" borderId="0" xfId="105" applyFont="1" applyFill="1" applyBorder="1">
      <alignment/>
      <protection/>
    </xf>
    <xf numFmtId="0" fontId="16" fillId="33" borderId="0" xfId="0" applyFont="1" applyFill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7" fillId="33" borderId="15" xfId="105" applyFont="1" applyFill="1" applyBorder="1" applyAlignment="1">
      <alignment horizontal="center" vertical="center"/>
      <protection/>
    </xf>
    <xf numFmtId="0" fontId="17" fillId="33" borderId="27" xfId="105" applyFont="1" applyFill="1" applyBorder="1" applyAlignment="1">
      <alignment horizontal="center" vertic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16" fillId="33" borderId="28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16" fillId="33" borderId="29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19" xfId="105" applyFont="1" applyFill="1" applyBorder="1" applyAlignment="1">
      <alignment horizontal="center" vertical="top" wrapText="1"/>
      <protection/>
    </xf>
    <xf numFmtId="0" fontId="17" fillId="33" borderId="16" xfId="105" applyFont="1" applyFill="1" applyBorder="1" applyAlignment="1">
      <alignment horizontal="center" vertical="top" wrapText="1"/>
      <protection/>
    </xf>
    <xf numFmtId="0" fontId="17" fillId="33" borderId="10" xfId="105" applyFont="1" applyFill="1" applyBorder="1" applyAlignment="1">
      <alignment horizontal="center" vertical="top" wrapText="1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10" xfId="66"/>
    <cellStyle name="Normal 2 10 2" xfId="67"/>
    <cellStyle name="Normal 2 11" xfId="68"/>
    <cellStyle name="Normal 2 2" xfId="69"/>
    <cellStyle name="Normal 2 2 2" xfId="70"/>
    <cellStyle name="Normal 2 2 3" xfId="71"/>
    <cellStyle name="Normal 2 2 3 2" xfId="72"/>
    <cellStyle name="Normal 2 2 3 2 2" xfId="73"/>
    <cellStyle name="Normal 2 2 3 3" xfId="74"/>
    <cellStyle name="Normal 2 2 3 3 2" xfId="75"/>
    <cellStyle name="Normal 2 2 3 4" xfId="76"/>
    <cellStyle name="Normal 2 2 4" xfId="77"/>
    <cellStyle name="Normal 2 2 4 2" xfId="78"/>
    <cellStyle name="Normal 2 2 5" xfId="79"/>
    <cellStyle name="Normal 2 2 5 2" xfId="80"/>
    <cellStyle name="Normal 2 2 6" xfId="81"/>
    <cellStyle name="Normal 2 3" xfId="82"/>
    <cellStyle name="Normal 2 3 2" xfId="83"/>
    <cellStyle name="Normal 2 4" xfId="84"/>
    <cellStyle name="Normal 2 4 2" xfId="85"/>
    <cellStyle name="Normal 2 4 2 2" xfId="86"/>
    <cellStyle name="Normal 2 4 3" xfId="87"/>
    <cellStyle name="Normal 2 4 3 2" xfId="88"/>
    <cellStyle name="Normal 2 4 4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7 2 2" xfId="96"/>
    <cellStyle name="Normal 2 7 3" xfId="97"/>
    <cellStyle name="Normal 2 7 4" xfId="98"/>
    <cellStyle name="Normal 2 8" xfId="99"/>
    <cellStyle name="Normal 2 8 2" xfId="100"/>
    <cellStyle name="Normal 2 8 2 2" xfId="101"/>
    <cellStyle name="Normal 2 8 3" xfId="102"/>
    <cellStyle name="Normal 2 9" xfId="103"/>
    <cellStyle name="Normal 2 9 2" xfId="104"/>
    <cellStyle name="Normal 3" xfId="105"/>
    <cellStyle name="Normal 3 2" xfId="106"/>
    <cellStyle name="Normal 3 2 2" xfId="107"/>
    <cellStyle name="Normal 3 3" xfId="108"/>
    <cellStyle name="Normal 4" xfId="109"/>
    <cellStyle name="Normal 4 2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7 2" xfId="117"/>
    <cellStyle name="Normal 8" xfId="118"/>
    <cellStyle name="Normal 9" xfId="119"/>
    <cellStyle name="Normal_calculation -utt" xfId="120"/>
    <cellStyle name="Note" xfId="121"/>
    <cellStyle name="Output" xfId="122"/>
    <cellStyle name="Percent" xfId="123"/>
    <cellStyle name="Percent 2" xfId="124"/>
    <cellStyle name="Percent 2 2" xfId="125"/>
    <cellStyle name="Percent 2 2 2" xfId="126"/>
    <cellStyle name="Percent 2 3" xfId="127"/>
    <cellStyle name="Percent 2 3 2" xfId="128"/>
    <cellStyle name="Percent 6" xfId="129"/>
    <cellStyle name="Percent 6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376</xdr:row>
      <xdr:rowOff>0</xdr:rowOff>
    </xdr:from>
    <xdr:to>
      <xdr:col>6</xdr:col>
      <xdr:colOff>542925</xdr:colOff>
      <xdr:row>376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14975" y="69218175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376</xdr:row>
      <xdr:rowOff>0</xdr:rowOff>
    </xdr:from>
    <xdr:to>
      <xdr:col>3</xdr:col>
      <xdr:colOff>314325</xdr:colOff>
      <xdr:row>376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714625" y="69218175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376</xdr:row>
      <xdr:rowOff>0</xdr:rowOff>
    </xdr:from>
    <xdr:to>
      <xdr:col>5</xdr:col>
      <xdr:colOff>295275</xdr:colOff>
      <xdr:row>376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153025" y="692181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4"/>
  <sheetViews>
    <sheetView tabSelected="1" view="pageBreakPreview" zoomScale="90" zoomScaleNormal="106" zoomScaleSheetLayoutView="90" zoomScalePageLayoutView="0" workbookViewId="0" topLeftCell="A9">
      <selection activeCell="P25" sqref="P25"/>
    </sheetView>
  </sheetViews>
  <sheetFormatPr defaultColWidth="9.140625" defaultRowHeight="12.75"/>
  <cols>
    <col min="1" max="1" width="11.2812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05" t="s">
        <v>0</v>
      </c>
      <c r="B1" s="306"/>
      <c r="C1" s="306"/>
      <c r="D1" s="306"/>
      <c r="E1" s="306"/>
      <c r="F1" s="306"/>
      <c r="G1" s="306"/>
      <c r="H1" s="307"/>
    </row>
    <row r="2" spans="1:8" ht="14.25">
      <c r="A2" s="308" t="s">
        <v>1</v>
      </c>
      <c r="B2" s="309"/>
      <c r="C2" s="309"/>
      <c r="D2" s="309"/>
      <c r="E2" s="309"/>
      <c r="F2" s="309"/>
      <c r="G2" s="309"/>
      <c r="H2" s="310"/>
    </row>
    <row r="3" spans="1:8" ht="14.25">
      <c r="A3" s="308" t="s">
        <v>158</v>
      </c>
      <c r="B3" s="309"/>
      <c r="C3" s="309"/>
      <c r="D3" s="309"/>
      <c r="E3" s="309"/>
      <c r="F3" s="309"/>
      <c r="G3" s="309"/>
      <c r="H3" s="310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11" t="s">
        <v>238</v>
      </c>
      <c r="B5" s="312"/>
      <c r="C5" s="312"/>
      <c r="D5" s="312"/>
      <c r="E5" s="312"/>
      <c r="F5" s="312"/>
      <c r="G5" s="312"/>
      <c r="H5" s="313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14" t="s">
        <v>2</v>
      </c>
      <c r="B7" s="314"/>
      <c r="C7" s="314"/>
      <c r="D7" s="314"/>
      <c r="E7" s="314"/>
      <c r="F7" s="314"/>
      <c r="G7" s="314"/>
      <c r="H7" s="314"/>
    </row>
    <row r="8" ht="4.5" customHeight="1"/>
    <row r="9" spans="1:8" ht="14.25">
      <c r="A9" s="314" t="s">
        <v>173</v>
      </c>
      <c r="B9" s="314"/>
      <c r="C9" s="314"/>
      <c r="D9" s="314"/>
      <c r="E9" s="314"/>
      <c r="F9" s="314"/>
      <c r="G9" s="314"/>
      <c r="H9" s="314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15" t="s">
        <v>4</v>
      </c>
      <c r="B13" s="315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174</v>
      </c>
      <c r="C15" s="16" t="s">
        <v>175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84">
        <v>1667823</v>
      </c>
      <c r="C16" s="205">
        <v>1546610</v>
      </c>
      <c r="D16" s="215">
        <f>C16-B16</f>
        <v>-121213</v>
      </c>
      <c r="E16" s="21">
        <f>D16/B16</f>
        <v>-0.07267737643622854</v>
      </c>
    </row>
    <row r="17" spans="1:8" ht="18.75" customHeight="1">
      <c r="A17" s="19" t="s">
        <v>9</v>
      </c>
      <c r="B17" s="284">
        <v>1078444</v>
      </c>
      <c r="C17" s="206">
        <v>956913</v>
      </c>
      <c r="D17" s="215">
        <f>C17-B17</f>
        <v>-121531</v>
      </c>
      <c r="E17" s="21">
        <f>D17/B17</f>
        <v>-0.11269106230828861</v>
      </c>
      <c r="F17" s="11"/>
      <c r="G17" s="13"/>
      <c r="H17" s="13"/>
    </row>
    <row r="18" spans="1:8" ht="14.25">
      <c r="A18" s="19" t="s">
        <v>127</v>
      </c>
      <c r="B18" s="284">
        <v>0</v>
      </c>
      <c r="C18" s="206">
        <v>0</v>
      </c>
      <c r="D18" s="215">
        <f>C18-B18</f>
        <v>0</v>
      </c>
      <c r="E18" s="21">
        <v>0</v>
      </c>
      <c r="F18" s="11"/>
      <c r="G18" s="13"/>
      <c r="H18" s="13"/>
    </row>
    <row r="19" spans="1:8" ht="14.25">
      <c r="A19" s="19" t="s">
        <v>10</v>
      </c>
      <c r="B19" s="285">
        <f>SUM(B16:B18)</f>
        <v>2746267</v>
      </c>
      <c r="C19" s="173">
        <f>SUM(C16:C18)</f>
        <v>2503523</v>
      </c>
      <c r="D19" s="215">
        <f>C19-B19</f>
        <v>-242744</v>
      </c>
      <c r="E19" s="21">
        <f>D19/B19</f>
        <v>-0.08839053158341852</v>
      </c>
      <c r="G19" s="126" t="s">
        <v>12</v>
      </c>
      <c r="H19" s="10" t="s">
        <v>12</v>
      </c>
    </row>
    <row r="20" spans="7:8" ht="13.5" customHeight="1">
      <c r="G20" s="31"/>
      <c r="H20" s="31"/>
    </row>
    <row r="21" spans="1:4" ht="15.75" customHeight="1">
      <c r="A21" s="315" t="s">
        <v>11</v>
      </c>
      <c r="B21" s="315"/>
      <c r="C21" s="315"/>
      <c r="D21" s="315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240</v>
      </c>
      <c r="C23" s="24">
        <v>226</v>
      </c>
      <c r="D23" s="20">
        <f>C23-B23</f>
        <v>-14</v>
      </c>
      <c r="E23" s="21">
        <f>D23/B23</f>
        <v>-0.058333333333333334</v>
      </c>
      <c r="G23" s="10" t="s">
        <v>12</v>
      </c>
    </row>
    <row r="24" spans="1:7" ht="15" customHeight="1">
      <c r="A24" s="23" t="s">
        <v>14</v>
      </c>
      <c r="B24" s="24">
        <v>240</v>
      </c>
      <c r="C24" s="24">
        <v>233</v>
      </c>
      <c r="D24" s="20">
        <f>C24-B24</f>
        <v>-7</v>
      </c>
      <c r="E24" s="21">
        <f>D24/B24</f>
        <v>-0.029166666666666667</v>
      </c>
      <c r="G24" s="10" t="s">
        <v>12</v>
      </c>
    </row>
    <row r="25" spans="1:5" ht="15" customHeight="1">
      <c r="A25" s="23" t="s">
        <v>127</v>
      </c>
      <c r="B25" s="24">
        <v>0</v>
      </c>
      <c r="C25" s="24">
        <v>0</v>
      </c>
      <c r="D25" s="20">
        <f>C25-B25</f>
        <v>0</v>
      </c>
      <c r="E25" s="21">
        <v>0</v>
      </c>
    </row>
    <row r="26" spans="1:5" ht="15" customHeight="1">
      <c r="A26" s="315"/>
      <c r="B26" s="315"/>
      <c r="C26" s="315"/>
      <c r="D26" s="315"/>
      <c r="E26" s="27"/>
    </row>
    <row r="27" spans="1:5" ht="20.25" customHeight="1">
      <c r="A27" s="317" t="s">
        <v>176</v>
      </c>
      <c r="B27" s="317"/>
      <c r="C27" s="317"/>
      <c r="D27" s="317"/>
      <c r="E27" s="31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86">
        <f>B16*B23</f>
        <v>400277520</v>
      </c>
      <c r="C29" s="24">
        <v>353616496</v>
      </c>
      <c r="D29" s="20">
        <f>C29-B29</f>
        <v>-46661024</v>
      </c>
      <c r="E29" s="21">
        <f>D29/B29</f>
        <v>-0.11657168256663526</v>
      </c>
      <c r="G29" s="10" t="s">
        <v>12</v>
      </c>
      <c r="H29" s="10" t="s">
        <v>12</v>
      </c>
    </row>
    <row r="30" spans="1:8" ht="14.25">
      <c r="A30" s="19" t="s">
        <v>18</v>
      </c>
      <c r="B30" s="286">
        <f>B17*B24</f>
        <v>258826560</v>
      </c>
      <c r="C30" s="24">
        <v>216585891</v>
      </c>
      <c r="D30" s="20">
        <f>C30-B30</f>
        <v>-42240669</v>
      </c>
      <c r="E30" s="21">
        <f>D30/B30</f>
        <v>-0.16320067384120085</v>
      </c>
      <c r="G30" s="10" t="s">
        <v>12</v>
      </c>
      <c r="H30" s="10" t="s">
        <v>12</v>
      </c>
    </row>
    <row r="31" spans="1:7" ht="14.25">
      <c r="A31" s="19" t="s">
        <v>127</v>
      </c>
      <c r="B31" s="286">
        <f>B18*B25</f>
        <v>0</v>
      </c>
      <c r="C31" s="24">
        <v>0</v>
      </c>
      <c r="D31" s="20">
        <f>C31-B31</f>
        <v>0</v>
      </c>
      <c r="E31" s="21">
        <v>0</v>
      </c>
      <c r="G31" s="10" t="s">
        <v>12</v>
      </c>
    </row>
    <row r="32" spans="1:7" ht="17.25" customHeight="1">
      <c r="A32" s="19" t="s">
        <v>10</v>
      </c>
      <c r="B32" s="286">
        <f>SUM(B29:B31)</f>
        <v>659104080</v>
      </c>
      <c r="C32" s="24">
        <f>SUM(C29:C31)</f>
        <v>570202387</v>
      </c>
      <c r="D32" s="20">
        <f>C32-B32</f>
        <v>-88901693</v>
      </c>
      <c r="E32" s="21">
        <f>D32/B32</f>
        <v>-0.13488263189024713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16" t="s">
        <v>19</v>
      </c>
      <c r="B34" s="316"/>
      <c r="C34" s="316"/>
      <c r="D34" s="32"/>
      <c r="E34" s="33"/>
      <c r="G34" s="31"/>
    </row>
    <row r="35" spans="1:7" ht="18" customHeight="1">
      <c r="A35" s="315" t="s">
        <v>159</v>
      </c>
      <c r="B35" s="315"/>
      <c r="C35" s="315"/>
      <c r="D35" s="315"/>
      <c r="E35" s="315"/>
      <c r="F35" s="315"/>
      <c r="G35" s="315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89">
        <v>1</v>
      </c>
      <c r="B38" s="35" t="s">
        <v>237</v>
      </c>
      <c r="C38" s="189">
        <v>1412</v>
      </c>
      <c r="D38" s="189">
        <v>1412</v>
      </c>
      <c r="E38" s="189">
        <f>C38-D38</f>
        <v>0</v>
      </c>
      <c r="F38" s="207">
        <f>E38/C38</f>
        <v>0</v>
      </c>
      <c r="G38" s="31"/>
    </row>
    <row r="39" spans="1:7" ht="12.75" customHeight="1">
      <c r="A39" s="189">
        <v>2</v>
      </c>
      <c r="B39" s="35" t="s">
        <v>215</v>
      </c>
      <c r="C39" s="189">
        <v>1395</v>
      </c>
      <c r="D39" s="189">
        <v>1395</v>
      </c>
      <c r="E39" s="189">
        <f aca="true" t="shared" si="0" ref="E39:E65">C39-D39</f>
        <v>0</v>
      </c>
      <c r="F39" s="207">
        <f aca="true" t="shared" si="1" ref="F39:F65">E39/C39</f>
        <v>0</v>
      </c>
      <c r="G39" s="31"/>
    </row>
    <row r="40" spans="1:7" ht="12.75" customHeight="1">
      <c r="A40" s="189">
        <v>3</v>
      </c>
      <c r="B40" s="35" t="s">
        <v>235</v>
      </c>
      <c r="C40" s="189">
        <v>1360</v>
      </c>
      <c r="D40" s="189">
        <v>1360</v>
      </c>
      <c r="E40" s="189">
        <f t="shared" si="0"/>
        <v>0</v>
      </c>
      <c r="F40" s="207">
        <f t="shared" si="1"/>
        <v>0</v>
      </c>
      <c r="G40" s="31"/>
    </row>
    <row r="41" spans="1:7" ht="12.75" customHeight="1">
      <c r="A41" s="189">
        <v>4</v>
      </c>
      <c r="B41" s="35" t="s">
        <v>218</v>
      </c>
      <c r="C41" s="189">
        <v>1718</v>
      </c>
      <c r="D41" s="189">
        <v>1718</v>
      </c>
      <c r="E41" s="189">
        <f t="shared" si="0"/>
        <v>0</v>
      </c>
      <c r="F41" s="207">
        <f t="shared" si="1"/>
        <v>0</v>
      </c>
      <c r="G41" s="31"/>
    </row>
    <row r="42" spans="1:7" ht="12.75" customHeight="1">
      <c r="A42" s="189">
        <v>5</v>
      </c>
      <c r="B42" s="35" t="s">
        <v>232</v>
      </c>
      <c r="C42" s="189">
        <v>1985</v>
      </c>
      <c r="D42" s="189">
        <v>1985</v>
      </c>
      <c r="E42" s="189">
        <f t="shared" si="0"/>
        <v>0</v>
      </c>
      <c r="F42" s="207">
        <f t="shared" si="1"/>
        <v>0</v>
      </c>
      <c r="G42" s="31"/>
    </row>
    <row r="43" spans="1:7" ht="12.75" customHeight="1">
      <c r="A43" s="189">
        <v>6</v>
      </c>
      <c r="B43" s="35" t="s">
        <v>234</v>
      </c>
      <c r="C43" s="189">
        <v>1862</v>
      </c>
      <c r="D43" s="189">
        <v>1862</v>
      </c>
      <c r="E43" s="189">
        <f t="shared" si="0"/>
        <v>0</v>
      </c>
      <c r="F43" s="207">
        <f t="shared" si="1"/>
        <v>0</v>
      </c>
      <c r="G43" s="31"/>
    </row>
    <row r="44" spans="1:7" ht="12.75" customHeight="1">
      <c r="A44" s="189">
        <v>7</v>
      </c>
      <c r="B44" s="35" t="s">
        <v>221</v>
      </c>
      <c r="C44" s="189">
        <v>609</v>
      </c>
      <c r="D44" s="189">
        <v>609</v>
      </c>
      <c r="E44" s="189">
        <f t="shared" si="0"/>
        <v>0</v>
      </c>
      <c r="F44" s="207">
        <f t="shared" si="1"/>
        <v>0</v>
      </c>
      <c r="G44" s="31"/>
    </row>
    <row r="45" spans="1:7" ht="12.75" customHeight="1">
      <c r="A45" s="189">
        <v>8</v>
      </c>
      <c r="B45" s="35" t="s">
        <v>233</v>
      </c>
      <c r="C45" s="189">
        <v>799</v>
      </c>
      <c r="D45" s="189">
        <v>799</v>
      </c>
      <c r="E45" s="189">
        <f t="shared" si="0"/>
        <v>0</v>
      </c>
      <c r="F45" s="207">
        <f t="shared" si="1"/>
        <v>0</v>
      </c>
      <c r="G45" s="31"/>
    </row>
    <row r="46" spans="1:7" ht="12.75" customHeight="1">
      <c r="A46" s="189">
        <v>9</v>
      </c>
      <c r="B46" s="35" t="s">
        <v>216</v>
      </c>
      <c r="C46" s="189">
        <v>1545</v>
      </c>
      <c r="D46" s="189">
        <v>1545</v>
      </c>
      <c r="E46" s="189">
        <f t="shared" si="0"/>
        <v>0</v>
      </c>
      <c r="F46" s="207">
        <f t="shared" si="1"/>
        <v>0</v>
      </c>
      <c r="G46" s="31"/>
    </row>
    <row r="47" spans="1:7" ht="12.75" customHeight="1">
      <c r="A47" s="189">
        <v>10</v>
      </c>
      <c r="B47" s="35" t="s">
        <v>231</v>
      </c>
      <c r="C47" s="189">
        <v>424</v>
      </c>
      <c r="D47" s="189">
        <v>424</v>
      </c>
      <c r="E47" s="189">
        <f t="shared" si="0"/>
        <v>0</v>
      </c>
      <c r="F47" s="207">
        <f t="shared" si="1"/>
        <v>0</v>
      </c>
      <c r="G47" s="31"/>
    </row>
    <row r="48" spans="1:7" ht="12.75" customHeight="1">
      <c r="A48" s="189">
        <v>11</v>
      </c>
      <c r="B48" s="35" t="s">
        <v>236</v>
      </c>
      <c r="C48" s="189">
        <v>766</v>
      </c>
      <c r="D48" s="189">
        <v>766</v>
      </c>
      <c r="E48" s="189">
        <f t="shared" si="0"/>
        <v>0</v>
      </c>
      <c r="F48" s="207">
        <f t="shared" si="1"/>
        <v>0</v>
      </c>
      <c r="G48" s="31"/>
    </row>
    <row r="49" spans="1:7" ht="12.75" customHeight="1">
      <c r="A49" s="189">
        <v>12</v>
      </c>
      <c r="B49" s="35" t="s">
        <v>226</v>
      </c>
      <c r="C49" s="189">
        <v>1229</v>
      </c>
      <c r="D49" s="189">
        <v>1229</v>
      </c>
      <c r="E49" s="189">
        <f t="shared" si="0"/>
        <v>0</v>
      </c>
      <c r="F49" s="207">
        <f t="shared" si="1"/>
        <v>0</v>
      </c>
      <c r="G49" s="31"/>
    </row>
    <row r="50" spans="1:7" ht="12.75" customHeight="1">
      <c r="A50" s="189">
        <v>13</v>
      </c>
      <c r="B50" s="35" t="s">
        <v>213</v>
      </c>
      <c r="C50" s="189">
        <v>826</v>
      </c>
      <c r="D50" s="189">
        <v>826</v>
      </c>
      <c r="E50" s="189">
        <f t="shared" si="0"/>
        <v>0</v>
      </c>
      <c r="F50" s="207">
        <f t="shared" si="1"/>
        <v>0</v>
      </c>
      <c r="G50" s="31"/>
    </row>
    <row r="51" spans="1:7" ht="12.75" customHeight="1">
      <c r="A51" s="189">
        <v>14</v>
      </c>
      <c r="B51" s="35" t="s">
        <v>242</v>
      </c>
      <c r="C51" s="189">
        <v>745</v>
      </c>
      <c r="D51" s="189">
        <v>745</v>
      </c>
      <c r="E51" s="189">
        <f t="shared" si="0"/>
        <v>0</v>
      </c>
      <c r="F51" s="207">
        <f t="shared" si="1"/>
        <v>0</v>
      </c>
      <c r="G51" s="31"/>
    </row>
    <row r="52" spans="1:7" ht="12.75" customHeight="1">
      <c r="A52" s="189">
        <v>15</v>
      </c>
      <c r="B52" s="35" t="s">
        <v>222</v>
      </c>
      <c r="C52" s="189">
        <v>982</v>
      </c>
      <c r="D52" s="189">
        <v>982</v>
      </c>
      <c r="E52" s="189">
        <f t="shared" si="0"/>
        <v>0</v>
      </c>
      <c r="F52" s="207">
        <f t="shared" si="1"/>
        <v>0</v>
      </c>
      <c r="G52" s="31"/>
    </row>
    <row r="53" spans="1:7" ht="12.75" customHeight="1">
      <c r="A53" s="189">
        <v>16</v>
      </c>
      <c r="B53" s="35" t="s">
        <v>214</v>
      </c>
      <c r="C53" s="189">
        <v>1192</v>
      </c>
      <c r="D53" s="189">
        <v>1192</v>
      </c>
      <c r="E53" s="189">
        <f t="shared" si="0"/>
        <v>0</v>
      </c>
      <c r="F53" s="207">
        <f t="shared" si="1"/>
        <v>0</v>
      </c>
      <c r="G53" s="31"/>
    </row>
    <row r="54" spans="1:7" ht="12.75" customHeight="1">
      <c r="A54" s="189">
        <v>17</v>
      </c>
      <c r="B54" s="35" t="s">
        <v>228</v>
      </c>
      <c r="C54" s="189">
        <v>966</v>
      </c>
      <c r="D54" s="189">
        <v>966</v>
      </c>
      <c r="E54" s="189">
        <f t="shared" si="0"/>
        <v>0</v>
      </c>
      <c r="F54" s="207">
        <f t="shared" si="1"/>
        <v>0</v>
      </c>
      <c r="G54" s="31"/>
    </row>
    <row r="55" spans="1:7" ht="12.75" customHeight="1">
      <c r="A55" s="189">
        <v>18</v>
      </c>
      <c r="B55" s="35" t="s">
        <v>243</v>
      </c>
      <c r="C55" s="189">
        <v>1552</v>
      </c>
      <c r="D55" s="189">
        <v>1552</v>
      </c>
      <c r="E55" s="189">
        <f t="shared" si="0"/>
        <v>0</v>
      </c>
      <c r="F55" s="207">
        <f t="shared" si="1"/>
        <v>0</v>
      </c>
      <c r="G55" s="31"/>
    </row>
    <row r="56" spans="1:7" ht="12.75" customHeight="1">
      <c r="A56" s="189">
        <v>19</v>
      </c>
      <c r="B56" s="35" t="s">
        <v>227</v>
      </c>
      <c r="C56" s="189">
        <v>1495</v>
      </c>
      <c r="D56" s="189">
        <v>1495</v>
      </c>
      <c r="E56" s="189">
        <f t="shared" si="0"/>
        <v>0</v>
      </c>
      <c r="F56" s="207">
        <f t="shared" si="1"/>
        <v>0</v>
      </c>
      <c r="G56" s="31"/>
    </row>
    <row r="57" spans="1:7" ht="12.75" customHeight="1">
      <c r="A57" s="189">
        <v>20</v>
      </c>
      <c r="B57" s="35" t="s">
        <v>223</v>
      </c>
      <c r="C57" s="189">
        <v>1746</v>
      </c>
      <c r="D57" s="189">
        <v>1746</v>
      </c>
      <c r="E57" s="189">
        <f t="shared" si="0"/>
        <v>0</v>
      </c>
      <c r="F57" s="207">
        <f t="shared" si="1"/>
        <v>0</v>
      </c>
      <c r="G57" s="31"/>
    </row>
    <row r="58" spans="1:7" ht="12.75" customHeight="1">
      <c r="A58" s="189">
        <v>21</v>
      </c>
      <c r="B58" s="35" t="s">
        <v>225</v>
      </c>
      <c r="C58" s="189">
        <v>985</v>
      </c>
      <c r="D58" s="189">
        <v>985</v>
      </c>
      <c r="E58" s="189">
        <f t="shared" si="0"/>
        <v>0</v>
      </c>
      <c r="F58" s="207">
        <f t="shared" si="1"/>
        <v>0</v>
      </c>
      <c r="G58" s="31"/>
    </row>
    <row r="59" spans="1:7" ht="12.75" customHeight="1">
      <c r="A59" s="189">
        <v>22</v>
      </c>
      <c r="B59" s="35" t="s">
        <v>229</v>
      </c>
      <c r="C59" s="189">
        <v>1307</v>
      </c>
      <c r="D59" s="189">
        <v>1307</v>
      </c>
      <c r="E59" s="189">
        <f t="shared" si="0"/>
        <v>0</v>
      </c>
      <c r="F59" s="207">
        <f t="shared" si="1"/>
        <v>0</v>
      </c>
      <c r="G59" s="31"/>
    </row>
    <row r="60" spans="1:7" ht="12.75" customHeight="1">
      <c r="A60" s="189">
        <v>23</v>
      </c>
      <c r="B60" s="35" t="s">
        <v>220</v>
      </c>
      <c r="C60" s="189">
        <v>884</v>
      </c>
      <c r="D60" s="189">
        <v>884</v>
      </c>
      <c r="E60" s="189">
        <f t="shared" si="0"/>
        <v>0</v>
      </c>
      <c r="F60" s="207">
        <f t="shared" si="1"/>
        <v>0</v>
      </c>
      <c r="G60" s="31"/>
    </row>
    <row r="61" spans="1:7" ht="12.75" customHeight="1">
      <c r="A61" s="189">
        <v>24</v>
      </c>
      <c r="B61" s="35" t="s">
        <v>224</v>
      </c>
      <c r="C61" s="189">
        <v>1592</v>
      </c>
      <c r="D61" s="189">
        <v>1592</v>
      </c>
      <c r="E61" s="189">
        <f t="shared" si="0"/>
        <v>0</v>
      </c>
      <c r="F61" s="207">
        <f t="shared" si="1"/>
        <v>0</v>
      </c>
      <c r="G61" s="31"/>
    </row>
    <row r="62" spans="1:7" ht="12.75" customHeight="1">
      <c r="A62" s="189">
        <v>25</v>
      </c>
      <c r="B62" s="35" t="s">
        <v>219</v>
      </c>
      <c r="C62" s="189">
        <v>647</v>
      </c>
      <c r="D62" s="189">
        <v>647</v>
      </c>
      <c r="E62" s="189">
        <f t="shared" si="0"/>
        <v>0</v>
      </c>
      <c r="F62" s="207">
        <f t="shared" si="1"/>
        <v>0</v>
      </c>
      <c r="G62" s="31"/>
    </row>
    <row r="63" spans="1:7" ht="12.75" customHeight="1">
      <c r="A63" s="189">
        <v>26</v>
      </c>
      <c r="B63" s="35" t="s">
        <v>217</v>
      </c>
      <c r="C63" s="189">
        <v>680</v>
      </c>
      <c r="D63" s="189">
        <v>680</v>
      </c>
      <c r="E63" s="189">
        <f t="shared" si="0"/>
        <v>0</v>
      </c>
      <c r="F63" s="207">
        <f t="shared" si="1"/>
        <v>0</v>
      </c>
      <c r="G63" s="31"/>
    </row>
    <row r="64" spans="1:7" ht="12.75" customHeight="1">
      <c r="A64" s="189">
        <v>27</v>
      </c>
      <c r="B64" s="35" t="s">
        <v>230</v>
      </c>
      <c r="C64" s="189">
        <v>666</v>
      </c>
      <c r="D64" s="189">
        <v>666</v>
      </c>
      <c r="E64" s="189">
        <f t="shared" si="0"/>
        <v>0</v>
      </c>
      <c r="F64" s="207">
        <f t="shared" si="1"/>
        <v>0</v>
      </c>
      <c r="G64" s="31"/>
    </row>
    <row r="65" spans="1:7" ht="17.25" customHeight="1">
      <c r="A65" s="251"/>
      <c r="B65" s="252" t="s">
        <v>27</v>
      </c>
      <c r="C65" s="43">
        <v>31369</v>
      </c>
      <c r="D65" s="43">
        <v>31369</v>
      </c>
      <c r="E65" s="216">
        <f t="shared" si="0"/>
        <v>0</v>
      </c>
      <c r="F65" s="287">
        <f t="shared" si="1"/>
        <v>0</v>
      </c>
      <c r="G65" s="31"/>
    </row>
    <row r="66" spans="1:7" ht="12.75" customHeight="1">
      <c r="A66" s="25"/>
      <c r="B66" s="36"/>
      <c r="C66" s="37"/>
      <c r="D66" s="37"/>
      <c r="E66" s="37"/>
      <c r="F66" s="38"/>
      <c r="G66" s="31"/>
    </row>
    <row r="67" spans="1:8" ht="12.75" customHeight="1">
      <c r="A67" s="315" t="s">
        <v>160</v>
      </c>
      <c r="B67" s="315"/>
      <c r="C67" s="315"/>
      <c r="D67" s="315"/>
      <c r="E67" s="315"/>
      <c r="F67" s="315"/>
      <c r="G67" s="315"/>
      <c r="H67" s="315"/>
    </row>
    <row r="68" spans="1:7" ht="45.75" customHeight="1">
      <c r="A68" s="16" t="s">
        <v>20</v>
      </c>
      <c r="B68" s="16" t="s">
        <v>21</v>
      </c>
      <c r="C68" s="16" t="s">
        <v>22</v>
      </c>
      <c r="D68" s="16" t="s">
        <v>23</v>
      </c>
      <c r="E68" s="29" t="s">
        <v>24</v>
      </c>
      <c r="F68" s="16" t="s">
        <v>25</v>
      </c>
      <c r="G68" s="31"/>
    </row>
    <row r="69" spans="1:7" ht="12.75" customHeight="1">
      <c r="A69" s="16">
        <v>1</v>
      </c>
      <c r="B69" s="16">
        <v>2</v>
      </c>
      <c r="C69" s="16">
        <v>3</v>
      </c>
      <c r="D69" s="16">
        <v>4</v>
      </c>
      <c r="E69" s="16" t="s">
        <v>26</v>
      </c>
      <c r="F69" s="16">
        <v>6</v>
      </c>
      <c r="G69" s="31"/>
    </row>
    <row r="70" spans="1:7" ht="12.75" customHeight="1">
      <c r="A70" s="189">
        <v>1</v>
      </c>
      <c r="B70" s="35" t="s">
        <v>237</v>
      </c>
      <c r="C70" s="189">
        <v>0</v>
      </c>
      <c r="D70" s="189">
        <v>0</v>
      </c>
      <c r="E70" s="189">
        <f>D70-C70</f>
        <v>0</v>
      </c>
      <c r="F70" s="189">
        <v>0</v>
      </c>
      <c r="G70" s="31"/>
    </row>
    <row r="71" spans="1:7" ht="12.75" customHeight="1">
      <c r="A71" s="189">
        <v>2</v>
      </c>
      <c r="B71" s="35" t="s">
        <v>215</v>
      </c>
      <c r="C71" s="189">
        <v>0</v>
      </c>
      <c r="D71" s="189">
        <v>0</v>
      </c>
      <c r="E71" s="189">
        <f aca="true" t="shared" si="2" ref="E71:E97">D71-C71</f>
        <v>0</v>
      </c>
      <c r="F71" s="189">
        <v>0</v>
      </c>
      <c r="G71" s="31"/>
    </row>
    <row r="72" spans="1:7" ht="12.75" customHeight="1">
      <c r="A72" s="189">
        <v>3</v>
      </c>
      <c r="B72" s="35" t="s">
        <v>235</v>
      </c>
      <c r="C72" s="189">
        <v>0</v>
      </c>
      <c r="D72" s="189">
        <v>0</v>
      </c>
      <c r="E72" s="189">
        <f t="shared" si="2"/>
        <v>0</v>
      </c>
      <c r="F72" s="189">
        <v>0</v>
      </c>
      <c r="G72" s="31"/>
    </row>
    <row r="73" spans="1:7" ht="12.75" customHeight="1">
      <c r="A73" s="189">
        <v>4</v>
      </c>
      <c r="B73" s="35" t="s">
        <v>218</v>
      </c>
      <c r="C73" s="189">
        <v>0</v>
      </c>
      <c r="D73" s="189">
        <v>0</v>
      </c>
      <c r="E73" s="189">
        <f t="shared" si="2"/>
        <v>0</v>
      </c>
      <c r="F73" s="189">
        <v>0</v>
      </c>
      <c r="G73" s="31"/>
    </row>
    <row r="74" spans="1:7" ht="12.75" customHeight="1">
      <c r="A74" s="189">
        <v>5</v>
      </c>
      <c r="B74" s="35" t="s">
        <v>232</v>
      </c>
      <c r="C74" s="189">
        <v>0</v>
      </c>
      <c r="D74" s="189">
        <v>0</v>
      </c>
      <c r="E74" s="189">
        <f t="shared" si="2"/>
        <v>0</v>
      </c>
      <c r="F74" s="189">
        <v>0</v>
      </c>
      <c r="G74" s="31"/>
    </row>
    <row r="75" spans="1:7" ht="12.75" customHeight="1">
      <c r="A75" s="189">
        <v>6</v>
      </c>
      <c r="B75" s="35" t="s">
        <v>234</v>
      </c>
      <c r="C75" s="189">
        <v>0</v>
      </c>
      <c r="D75" s="189">
        <v>0</v>
      </c>
      <c r="E75" s="189">
        <f t="shared" si="2"/>
        <v>0</v>
      </c>
      <c r="F75" s="189">
        <v>0</v>
      </c>
      <c r="G75" s="31"/>
    </row>
    <row r="76" spans="1:7" ht="12.75" customHeight="1">
      <c r="A76" s="189">
        <v>7</v>
      </c>
      <c r="B76" s="35" t="s">
        <v>221</v>
      </c>
      <c r="C76" s="189">
        <v>0</v>
      </c>
      <c r="D76" s="189">
        <v>0</v>
      </c>
      <c r="E76" s="189">
        <f t="shared" si="2"/>
        <v>0</v>
      </c>
      <c r="F76" s="189">
        <v>0</v>
      </c>
      <c r="G76" s="31"/>
    </row>
    <row r="77" spans="1:7" ht="12.75" customHeight="1">
      <c r="A77" s="189">
        <v>8</v>
      </c>
      <c r="B77" s="35" t="s">
        <v>233</v>
      </c>
      <c r="C77" s="189">
        <v>0</v>
      </c>
      <c r="D77" s="189">
        <v>0</v>
      </c>
      <c r="E77" s="189">
        <f t="shared" si="2"/>
        <v>0</v>
      </c>
      <c r="F77" s="189">
        <v>0</v>
      </c>
      <c r="G77" s="31"/>
    </row>
    <row r="78" spans="1:7" ht="12.75" customHeight="1">
      <c r="A78" s="189">
        <v>9</v>
      </c>
      <c r="B78" s="35" t="s">
        <v>216</v>
      </c>
      <c r="C78" s="189">
        <v>0</v>
      </c>
      <c r="D78" s="189">
        <v>0</v>
      </c>
      <c r="E78" s="189">
        <f t="shared" si="2"/>
        <v>0</v>
      </c>
      <c r="F78" s="189">
        <v>0</v>
      </c>
      <c r="G78" s="31"/>
    </row>
    <row r="79" spans="1:7" ht="12.75" customHeight="1">
      <c r="A79" s="189">
        <v>10</v>
      </c>
      <c r="B79" s="35" t="s">
        <v>231</v>
      </c>
      <c r="C79" s="189">
        <v>0</v>
      </c>
      <c r="D79" s="189">
        <v>0</v>
      </c>
      <c r="E79" s="189">
        <f t="shared" si="2"/>
        <v>0</v>
      </c>
      <c r="F79" s="189">
        <v>0</v>
      </c>
      <c r="G79" s="31"/>
    </row>
    <row r="80" spans="1:7" ht="12.75" customHeight="1">
      <c r="A80" s="189">
        <v>11</v>
      </c>
      <c r="B80" s="35" t="s">
        <v>236</v>
      </c>
      <c r="C80" s="189">
        <v>0</v>
      </c>
      <c r="D80" s="189">
        <v>0</v>
      </c>
      <c r="E80" s="189">
        <f t="shared" si="2"/>
        <v>0</v>
      </c>
      <c r="F80" s="189">
        <v>0</v>
      </c>
      <c r="G80" s="31"/>
    </row>
    <row r="81" spans="1:7" ht="12.75" customHeight="1">
      <c r="A81" s="189">
        <v>12</v>
      </c>
      <c r="B81" s="35" t="s">
        <v>226</v>
      </c>
      <c r="C81" s="189">
        <v>0</v>
      </c>
      <c r="D81" s="189">
        <v>0</v>
      </c>
      <c r="E81" s="189">
        <f t="shared" si="2"/>
        <v>0</v>
      </c>
      <c r="F81" s="189">
        <v>0</v>
      </c>
      <c r="G81" s="31"/>
    </row>
    <row r="82" spans="1:7" ht="12.75" customHeight="1">
      <c r="A82" s="189">
        <v>13</v>
      </c>
      <c r="B82" s="35" t="s">
        <v>213</v>
      </c>
      <c r="C82" s="189">
        <v>0</v>
      </c>
      <c r="D82" s="189">
        <v>0</v>
      </c>
      <c r="E82" s="189">
        <f t="shared" si="2"/>
        <v>0</v>
      </c>
      <c r="F82" s="189">
        <v>0</v>
      </c>
      <c r="G82" s="31"/>
    </row>
    <row r="83" spans="1:7" ht="12.75" customHeight="1">
      <c r="A83" s="189">
        <v>14</v>
      </c>
      <c r="B83" s="35" t="s">
        <v>242</v>
      </c>
      <c r="C83" s="189">
        <v>0</v>
      </c>
      <c r="D83" s="189">
        <v>0</v>
      </c>
      <c r="E83" s="189">
        <f t="shared" si="2"/>
        <v>0</v>
      </c>
      <c r="F83" s="189">
        <v>0</v>
      </c>
      <c r="G83" s="31"/>
    </row>
    <row r="84" spans="1:8" ht="12.75" customHeight="1">
      <c r="A84" s="189">
        <v>15</v>
      </c>
      <c r="B84" s="35" t="s">
        <v>222</v>
      </c>
      <c r="C84" s="189">
        <v>0</v>
      </c>
      <c r="D84" s="189">
        <v>0</v>
      </c>
      <c r="E84" s="189">
        <f t="shared" si="2"/>
        <v>0</v>
      </c>
      <c r="F84" s="189">
        <v>0</v>
      </c>
      <c r="G84" s="31"/>
      <c r="H84" s="10" t="s">
        <v>12</v>
      </c>
    </row>
    <row r="85" spans="1:7" ht="12.75" customHeight="1">
      <c r="A85" s="189">
        <v>16</v>
      </c>
      <c r="B85" s="35" t="s">
        <v>214</v>
      </c>
      <c r="C85" s="189">
        <v>0</v>
      </c>
      <c r="D85" s="189">
        <v>0</v>
      </c>
      <c r="E85" s="189">
        <f t="shared" si="2"/>
        <v>0</v>
      </c>
      <c r="F85" s="189">
        <v>0</v>
      </c>
      <c r="G85" s="31"/>
    </row>
    <row r="86" spans="1:7" ht="12.75" customHeight="1">
      <c r="A86" s="189">
        <v>17</v>
      </c>
      <c r="B86" s="35" t="s">
        <v>228</v>
      </c>
      <c r="C86" s="189">
        <v>0</v>
      </c>
      <c r="D86" s="189">
        <v>0</v>
      </c>
      <c r="E86" s="189">
        <f t="shared" si="2"/>
        <v>0</v>
      </c>
      <c r="F86" s="189">
        <v>0</v>
      </c>
      <c r="G86" s="31"/>
    </row>
    <row r="87" spans="1:7" ht="12.75" customHeight="1">
      <c r="A87" s="189">
        <v>18</v>
      </c>
      <c r="B87" s="35" t="s">
        <v>243</v>
      </c>
      <c r="C87" s="189">
        <v>0</v>
      </c>
      <c r="D87" s="189">
        <v>0</v>
      </c>
      <c r="E87" s="189">
        <f t="shared" si="2"/>
        <v>0</v>
      </c>
      <c r="F87" s="189">
        <v>0</v>
      </c>
      <c r="G87" s="31"/>
    </row>
    <row r="88" spans="1:7" ht="12.75" customHeight="1">
      <c r="A88" s="189">
        <v>19</v>
      </c>
      <c r="B88" s="35" t="s">
        <v>227</v>
      </c>
      <c r="C88" s="189">
        <v>0</v>
      </c>
      <c r="D88" s="189">
        <v>0</v>
      </c>
      <c r="E88" s="189">
        <f t="shared" si="2"/>
        <v>0</v>
      </c>
      <c r="F88" s="189">
        <v>0</v>
      </c>
      <c r="G88" s="31"/>
    </row>
    <row r="89" spans="1:7" ht="12.75" customHeight="1">
      <c r="A89" s="189">
        <v>20</v>
      </c>
      <c r="B89" s="35" t="s">
        <v>223</v>
      </c>
      <c r="C89" s="189">
        <v>0</v>
      </c>
      <c r="D89" s="189">
        <v>0</v>
      </c>
      <c r="E89" s="189">
        <f t="shared" si="2"/>
        <v>0</v>
      </c>
      <c r="F89" s="189">
        <v>0</v>
      </c>
      <c r="G89" s="31"/>
    </row>
    <row r="90" spans="1:7" ht="12.75" customHeight="1">
      <c r="A90" s="189">
        <v>21</v>
      </c>
      <c r="B90" s="35" t="s">
        <v>225</v>
      </c>
      <c r="C90" s="189">
        <v>0</v>
      </c>
      <c r="D90" s="189">
        <v>0</v>
      </c>
      <c r="E90" s="189">
        <f t="shared" si="2"/>
        <v>0</v>
      </c>
      <c r="F90" s="189">
        <v>0</v>
      </c>
      <c r="G90" s="31"/>
    </row>
    <row r="91" spans="1:7" ht="12.75" customHeight="1">
      <c r="A91" s="189">
        <v>22</v>
      </c>
      <c r="B91" s="35" t="s">
        <v>229</v>
      </c>
      <c r="C91" s="189">
        <v>0</v>
      </c>
      <c r="D91" s="189">
        <v>0</v>
      </c>
      <c r="E91" s="189">
        <f t="shared" si="2"/>
        <v>0</v>
      </c>
      <c r="F91" s="189">
        <v>0</v>
      </c>
      <c r="G91" s="31"/>
    </row>
    <row r="92" spans="1:7" ht="12.75" customHeight="1">
      <c r="A92" s="189">
        <v>23</v>
      </c>
      <c r="B92" s="35" t="s">
        <v>220</v>
      </c>
      <c r="C92" s="189">
        <v>0</v>
      </c>
      <c r="D92" s="189">
        <v>0</v>
      </c>
      <c r="E92" s="189">
        <f t="shared" si="2"/>
        <v>0</v>
      </c>
      <c r="F92" s="189">
        <v>0</v>
      </c>
      <c r="G92" s="31"/>
    </row>
    <row r="93" spans="1:7" ht="12.75" customHeight="1">
      <c r="A93" s="189">
        <v>24</v>
      </c>
      <c r="B93" s="35" t="s">
        <v>224</v>
      </c>
      <c r="C93" s="189">
        <v>0</v>
      </c>
      <c r="D93" s="189">
        <v>0</v>
      </c>
      <c r="E93" s="189">
        <f t="shared" si="2"/>
        <v>0</v>
      </c>
      <c r="F93" s="189">
        <v>0</v>
      </c>
      <c r="G93" s="31"/>
    </row>
    <row r="94" spans="1:7" ht="12.75" customHeight="1">
      <c r="A94" s="189">
        <v>25</v>
      </c>
      <c r="B94" s="35" t="s">
        <v>219</v>
      </c>
      <c r="C94" s="189">
        <v>0</v>
      </c>
      <c r="D94" s="189">
        <v>0</v>
      </c>
      <c r="E94" s="189">
        <f t="shared" si="2"/>
        <v>0</v>
      </c>
      <c r="F94" s="189">
        <v>0</v>
      </c>
      <c r="G94" s="31"/>
    </row>
    <row r="95" spans="1:7" ht="12.75" customHeight="1">
      <c r="A95" s="189">
        <v>26</v>
      </c>
      <c r="B95" s="35" t="s">
        <v>217</v>
      </c>
      <c r="C95" s="189">
        <v>0</v>
      </c>
      <c r="D95" s="189">
        <v>0</v>
      </c>
      <c r="E95" s="189">
        <f t="shared" si="2"/>
        <v>0</v>
      </c>
      <c r="F95" s="189">
        <v>0</v>
      </c>
      <c r="G95" s="31"/>
    </row>
    <row r="96" spans="1:7" ht="12.75" customHeight="1">
      <c r="A96" s="189">
        <v>27</v>
      </c>
      <c r="B96" s="35" t="s">
        <v>230</v>
      </c>
      <c r="C96" s="189">
        <v>0</v>
      </c>
      <c r="D96" s="189">
        <v>0</v>
      </c>
      <c r="E96" s="189">
        <f t="shared" si="2"/>
        <v>0</v>
      </c>
      <c r="F96" s="189">
        <v>0</v>
      </c>
      <c r="G96" s="31"/>
    </row>
    <row r="97" spans="1:7" ht="12.75" customHeight="1">
      <c r="A97" s="251"/>
      <c r="B97" s="252" t="s">
        <v>27</v>
      </c>
      <c r="C97" s="216">
        <v>0</v>
      </c>
      <c r="D97" s="216">
        <v>0</v>
      </c>
      <c r="E97" s="216">
        <f t="shared" si="2"/>
        <v>0</v>
      </c>
      <c r="F97" s="216">
        <v>0</v>
      </c>
      <c r="G97" s="31"/>
    </row>
    <row r="98" spans="1:7" ht="12.75" customHeight="1">
      <c r="A98" s="40"/>
      <c r="B98" s="2"/>
      <c r="C98" s="37"/>
      <c r="D98" s="37"/>
      <c r="E98" s="41"/>
      <c r="F98" s="42"/>
      <c r="G98" s="31"/>
    </row>
    <row r="99" spans="1:7" ht="12.75" customHeight="1">
      <c r="A99" s="40"/>
      <c r="B99" s="2"/>
      <c r="C99" s="37"/>
      <c r="D99" s="37"/>
      <c r="E99" s="41"/>
      <c r="F99" s="42"/>
      <c r="G99" s="31"/>
    </row>
    <row r="100" spans="1:8" ht="12.75" customHeight="1">
      <c r="A100" s="315" t="s">
        <v>161</v>
      </c>
      <c r="B100" s="315"/>
      <c r="C100" s="315"/>
      <c r="D100" s="315"/>
      <c r="E100" s="315"/>
      <c r="F100" s="315"/>
      <c r="G100" s="315"/>
      <c r="H100" s="315"/>
    </row>
    <row r="101" spans="1:7" ht="45.75" customHeight="1">
      <c r="A101" s="16" t="s">
        <v>20</v>
      </c>
      <c r="B101" s="16" t="s">
        <v>21</v>
      </c>
      <c r="C101" s="16" t="s">
        <v>22</v>
      </c>
      <c r="D101" s="16" t="s">
        <v>23</v>
      </c>
      <c r="E101" s="29" t="s">
        <v>24</v>
      </c>
      <c r="F101" s="16" t="s">
        <v>25</v>
      </c>
      <c r="G101" s="31"/>
    </row>
    <row r="102" spans="1:7" ht="15" customHeight="1">
      <c r="A102" s="16">
        <v>1</v>
      </c>
      <c r="B102" s="16">
        <v>2</v>
      </c>
      <c r="C102" s="16">
        <v>3</v>
      </c>
      <c r="D102" s="16">
        <v>4</v>
      </c>
      <c r="E102" s="16" t="s">
        <v>26</v>
      </c>
      <c r="F102" s="16">
        <v>6</v>
      </c>
      <c r="G102" s="31"/>
    </row>
    <row r="103" spans="1:7" ht="12.75" customHeight="1">
      <c r="A103" s="18">
        <v>1</v>
      </c>
      <c r="B103" s="35" t="s">
        <v>237</v>
      </c>
      <c r="C103" s="18">
        <v>564</v>
      </c>
      <c r="D103" s="18">
        <v>564</v>
      </c>
      <c r="E103" s="189">
        <f>D103-C103</f>
        <v>0</v>
      </c>
      <c r="F103" s="144">
        <f>E103/C103</f>
        <v>0</v>
      </c>
      <c r="G103" s="31"/>
    </row>
    <row r="104" spans="1:7" ht="12.75" customHeight="1">
      <c r="A104" s="18">
        <v>2</v>
      </c>
      <c r="B104" s="35" t="s">
        <v>215</v>
      </c>
      <c r="C104" s="18">
        <v>570</v>
      </c>
      <c r="D104" s="18">
        <v>570</v>
      </c>
      <c r="E104" s="189">
        <f aca="true" t="shared" si="3" ref="E104:E130">D104-C104</f>
        <v>0</v>
      </c>
      <c r="F104" s="144">
        <f>E104/C104</f>
        <v>0</v>
      </c>
      <c r="G104" s="31"/>
    </row>
    <row r="105" spans="1:7" ht="12.75" customHeight="1">
      <c r="A105" s="18">
        <v>3</v>
      </c>
      <c r="B105" s="35" t="s">
        <v>235</v>
      </c>
      <c r="C105" s="18">
        <v>575</v>
      </c>
      <c r="D105" s="18">
        <v>575</v>
      </c>
      <c r="E105" s="189">
        <f t="shared" si="3"/>
        <v>0</v>
      </c>
      <c r="F105" s="144">
        <v>0</v>
      </c>
      <c r="G105" s="31"/>
    </row>
    <row r="106" spans="1:7" ht="12.75" customHeight="1">
      <c r="A106" s="18">
        <v>4</v>
      </c>
      <c r="B106" s="35" t="s">
        <v>218</v>
      </c>
      <c r="C106" s="18">
        <v>785</v>
      </c>
      <c r="D106" s="18">
        <v>785</v>
      </c>
      <c r="E106" s="189">
        <f t="shared" si="3"/>
        <v>0</v>
      </c>
      <c r="F106" s="144">
        <f>E106/C106</f>
        <v>0</v>
      </c>
      <c r="G106" s="31"/>
    </row>
    <row r="107" spans="1:7" ht="12.75" customHeight="1">
      <c r="A107" s="18">
        <v>5</v>
      </c>
      <c r="B107" s="35" t="s">
        <v>232</v>
      </c>
      <c r="C107" s="18">
        <v>919</v>
      </c>
      <c r="D107" s="18">
        <v>919</v>
      </c>
      <c r="E107" s="189">
        <f t="shared" si="3"/>
        <v>0</v>
      </c>
      <c r="F107" s="144">
        <v>0</v>
      </c>
      <c r="G107" s="31"/>
    </row>
    <row r="108" spans="1:7" ht="12.75" customHeight="1">
      <c r="A108" s="18">
        <v>6</v>
      </c>
      <c r="B108" s="35" t="s">
        <v>234</v>
      </c>
      <c r="C108" s="18">
        <v>795</v>
      </c>
      <c r="D108" s="18">
        <v>795</v>
      </c>
      <c r="E108" s="189">
        <f t="shared" si="3"/>
        <v>0</v>
      </c>
      <c r="F108" s="144">
        <f>E108/C108</f>
        <v>0</v>
      </c>
      <c r="G108" s="31"/>
    </row>
    <row r="109" spans="1:7" ht="12.75" customHeight="1">
      <c r="A109" s="18">
        <v>7</v>
      </c>
      <c r="B109" s="35" t="s">
        <v>221</v>
      </c>
      <c r="C109" s="18">
        <v>360</v>
      </c>
      <c r="D109" s="18">
        <v>360</v>
      </c>
      <c r="E109" s="189">
        <f t="shared" si="3"/>
        <v>0</v>
      </c>
      <c r="F109" s="144">
        <v>0</v>
      </c>
      <c r="G109" s="31"/>
    </row>
    <row r="110" spans="1:7" ht="12.75" customHeight="1">
      <c r="A110" s="18">
        <v>8</v>
      </c>
      <c r="B110" s="35" t="s">
        <v>233</v>
      </c>
      <c r="C110" s="18">
        <v>481</v>
      </c>
      <c r="D110" s="18">
        <v>481</v>
      </c>
      <c r="E110" s="189">
        <f t="shared" si="3"/>
        <v>0</v>
      </c>
      <c r="F110" s="144">
        <f>E110/C110</f>
        <v>0</v>
      </c>
      <c r="G110" s="31"/>
    </row>
    <row r="111" spans="1:7" ht="12.75" customHeight="1">
      <c r="A111" s="18">
        <v>9</v>
      </c>
      <c r="B111" s="35" t="s">
        <v>216</v>
      </c>
      <c r="C111" s="18">
        <v>647</v>
      </c>
      <c r="D111" s="18">
        <v>647</v>
      </c>
      <c r="E111" s="189">
        <f t="shared" si="3"/>
        <v>0</v>
      </c>
      <c r="F111" s="144">
        <v>0</v>
      </c>
      <c r="G111" s="31"/>
    </row>
    <row r="112" spans="1:7" ht="12.75" customHeight="1">
      <c r="A112" s="18">
        <v>10</v>
      </c>
      <c r="B112" s="35" t="s">
        <v>231</v>
      </c>
      <c r="C112" s="18">
        <v>143</v>
      </c>
      <c r="D112" s="18">
        <v>143</v>
      </c>
      <c r="E112" s="189">
        <f t="shared" si="3"/>
        <v>0</v>
      </c>
      <c r="F112" s="144">
        <v>0</v>
      </c>
      <c r="G112" s="31"/>
    </row>
    <row r="113" spans="1:7" ht="12.75" customHeight="1">
      <c r="A113" s="18">
        <v>11</v>
      </c>
      <c r="B113" s="35" t="s">
        <v>236</v>
      </c>
      <c r="C113" s="18">
        <v>217</v>
      </c>
      <c r="D113" s="18">
        <v>217</v>
      </c>
      <c r="E113" s="189">
        <f t="shared" si="3"/>
        <v>0</v>
      </c>
      <c r="F113" s="144">
        <v>0</v>
      </c>
      <c r="G113" s="31"/>
    </row>
    <row r="114" spans="1:7" ht="12.75" customHeight="1">
      <c r="A114" s="18">
        <v>12</v>
      </c>
      <c r="B114" s="35" t="s">
        <v>226</v>
      </c>
      <c r="C114" s="18">
        <v>606</v>
      </c>
      <c r="D114" s="18">
        <v>606</v>
      </c>
      <c r="E114" s="189">
        <f t="shared" si="3"/>
        <v>0</v>
      </c>
      <c r="F114" s="144">
        <f>E114/C114</f>
        <v>0</v>
      </c>
      <c r="G114" s="31"/>
    </row>
    <row r="115" spans="1:7" ht="12.75" customHeight="1">
      <c r="A115" s="18">
        <v>13</v>
      </c>
      <c r="B115" s="35" t="s">
        <v>213</v>
      </c>
      <c r="C115" s="18">
        <v>413</v>
      </c>
      <c r="D115" s="18">
        <v>413</v>
      </c>
      <c r="E115" s="189">
        <f t="shared" si="3"/>
        <v>0</v>
      </c>
      <c r="F115" s="144">
        <v>0</v>
      </c>
      <c r="G115" s="31"/>
    </row>
    <row r="116" spans="1:7" ht="12.75" customHeight="1">
      <c r="A116" s="18">
        <v>14</v>
      </c>
      <c r="B116" s="35" t="s">
        <v>242</v>
      </c>
      <c r="C116" s="18">
        <v>388</v>
      </c>
      <c r="D116" s="18">
        <v>388</v>
      </c>
      <c r="E116" s="189">
        <f t="shared" si="3"/>
        <v>0</v>
      </c>
      <c r="F116" s="144">
        <v>0</v>
      </c>
      <c r="G116" s="31"/>
    </row>
    <row r="117" spans="1:7" ht="12.75" customHeight="1">
      <c r="A117" s="18">
        <v>15</v>
      </c>
      <c r="B117" s="35" t="s">
        <v>222</v>
      </c>
      <c r="C117" s="18">
        <v>450</v>
      </c>
      <c r="D117" s="18">
        <v>450</v>
      </c>
      <c r="E117" s="189">
        <f t="shared" si="3"/>
        <v>0</v>
      </c>
      <c r="F117" s="144">
        <v>0</v>
      </c>
      <c r="G117" s="31"/>
    </row>
    <row r="118" spans="1:7" ht="12.75" customHeight="1">
      <c r="A118" s="18">
        <v>16</v>
      </c>
      <c r="B118" s="35" t="s">
        <v>214</v>
      </c>
      <c r="C118" s="18">
        <v>638</v>
      </c>
      <c r="D118" s="18">
        <v>638</v>
      </c>
      <c r="E118" s="189">
        <f t="shared" si="3"/>
        <v>0</v>
      </c>
      <c r="F118" s="144">
        <v>0</v>
      </c>
      <c r="G118" s="31"/>
    </row>
    <row r="119" spans="1:7" ht="12.75" customHeight="1">
      <c r="A119" s="18">
        <v>17</v>
      </c>
      <c r="B119" s="35" t="s">
        <v>228</v>
      </c>
      <c r="C119" s="18">
        <v>417</v>
      </c>
      <c r="D119" s="18">
        <v>417</v>
      </c>
      <c r="E119" s="189">
        <f t="shared" si="3"/>
        <v>0</v>
      </c>
      <c r="F119" s="144">
        <v>0</v>
      </c>
      <c r="G119" s="31"/>
    </row>
    <row r="120" spans="1:7" ht="12.75" customHeight="1">
      <c r="A120" s="18">
        <v>18</v>
      </c>
      <c r="B120" s="35" t="s">
        <v>243</v>
      </c>
      <c r="C120" s="18">
        <v>790</v>
      </c>
      <c r="D120" s="18">
        <v>790</v>
      </c>
      <c r="E120" s="189">
        <f t="shared" si="3"/>
        <v>0</v>
      </c>
      <c r="F120" s="144">
        <f>E120/C120</f>
        <v>0</v>
      </c>
      <c r="G120" s="31"/>
    </row>
    <row r="121" spans="1:7" ht="12.75" customHeight="1">
      <c r="A121" s="18">
        <v>19</v>
      </c>
      <c r="B121" s="35" t="s">
        <v>227</v>
      </c>
      <c r="C121" s="189">
        <v>525</v>
      </c>
      <c r="D121" s="189">
        <v>525</v>
      </c>
      <c r="E121" s="189">
        <f t="shared" si="3"/>
        <v>0</v>
      </c>
      <c r="F121" s="144">
        <v>0</v>
      </c>
      <c r="G121" s="31"/>
    </row>
    <row r="122" spans="1:8" ht="12.75" customHeight="1">
      <c r="A122" s="18">
        <v>20</v>
      </c>
      <c r="B122" s="35" t="s">
        <v>223</v>
      </c>
      <c r="C122" s="189">
        <v>520</v>
      </c>
      <c r="D122" s="189">
        <v>520</v>
      </c>
      <c r="E122" s="189">
        <f t="shared" si="3"/>
        <v>0</v>
      </c>
      <c r="F122" s="207">
        <f aca="true" t="shared" si="4" ref="F122:F129">E122/C122</f>
        <v>0</v>
      </c>
      <c r="G122" s="31"/>
      <c r="H122" s="10" t="s">
        <v>12</v>
      </c>
    </row>
    <row r="123" spans="1:8" ht="12.75" customHeight="1">
      <c r="A123" s="18">
        <v>21</v>
      </c>
      <c r="B123" s="35" t="s">
        <v>225</v>
      </c>
      <c r="C123" s="189">
        <v>495</v>
      </c>
      <c r="D123" s="189">
        <v>495</v>
      </c>
      <c r="E123" s="189">
        <f t="shared" si="3"/>
        <v>0</v>
      </c>
      <c r="F123" s="144">
        <v>0</v>
      </c>
      <c r="G123" s="31"/>
      <c r="H123" s="10" t="s">
        <v>12</v>
      </c>
    </row>
    <row r="124" spans="1:7" ht="12.75" customHeight="1">
      <c r="A124" s="18">
        <v>22</v>
      </c>
      <c r="B124" s="35" t="s">
        <v>229</v>
      </c>
      <c r="C124" s="189">
        <v>501</v>
      </c>
      <c r="D124" s="189">
        <v>501</v>
      </c>
      <c r="E124" s="189">
        <f t="shared" si="3"/>
        <v>0</v>
      </c>
      <c r="F124" s="207">
        <f t="shared" si="4"/>
        <v>0</v>
      </c>
      <c r="G124" s="31"/>
    </row>
    <row r="125" spans="1:7" ht="12.75" customHeight="1">
      <c r="A125" s="18">
        <v>23</v>
      </c>
      <c r="B125" s="35" t="s">
        <v>220</v>
      </c>
      <c r="C125" s="189">
        <v>452</v>
      </c>
      <c r="D125" s="189">
        <v>452</v>
      </c>
      <c r="E125" s="189">
        <f t="shared" si="3"/>
        <v>0</v>
      </c>
      <c r="F125" s="207">
        <f t="shared" si="4"/>
        <v>0</v>
      </c>
      <c r="G125" s="31"/>
    </row>
    <row r="126" spans="1:7" ht="12.75" customHeight="1">
      <c r="A126" s="18">
        <v>24</v>
      </c>
      <c r="B126" s="35" t="s">
        <v>224</v>
      </c>
      <c r="C126" s="189">
        <v>615</v>
      </c>
      <c r="D126" s="189">
        <v>615</v>
      </c>
      <c r="E126" s="189">
        <f t="shared" si="3"/>
        <v>0</v>
      </c>
      <c r="F126" s="144">
        <f t="shared" si="4"/>
        <v>0</v>
      </c>
      <c r="G126" s="31"/>
    </row>
    <row r="127" spans="1:7" ht="12.75" customHeight="1">
      <c r="A127" s="18">
        <v>25</v>
      </c>
      <c r="B127" s="35" t="s">
        <v>219</v>
      </c>
      <c r="C127" s="189">
        <v>237</v>
      </c>
      <c r="D127" s="189">
        <v>237</v>
      </c>
      <c r="E127" s="189">
        <f t="shared" si="3"/>
        <v>0</v>
      </c>
      <c r="F127" s="207">
        <v>0</v>
      </c>
      <c r="G127" s="31"/>
    </row>
    <row r="128" spans="1:7" ht="12.75" customHeight="1">
      <c r="A128" s="18">
        <v>26</v>
      </c>
      <c r="B128" s="35" t="s">
        <v>217</v>
      </c>
      <c r="C128" s="189">
        <v>207</v>
      </c>
      <c r="D128" s="189">
        <v>207</v>
      </c>
      <c r="E128" s="189">
        <f t="shared" si="3"/>
        <v>0</v>
      </c>
      <c r="F128" s="207">
        <v>0</v>
      </c>
      <c r="G128" s="31"/>
    </row>
    <row r="129" spans="1:7" ht="12.75" customHeight="1">
      <c r="A129" s="18">
        <v>27</v>
      </c>
      <c r="B129" s="35" t="s">
        <v>230</v>
      </c>
      <c r="C129" s="189">
        <v>275</v>
      </c>
      <c r="D129" s="189">
        <v>275</v>
      </c>
      <c r="E129" s="189">
        <f t="shared" si="3"/>
        <v>0</v>
      </c>
      <c r="F129" s="144">
        <f t="shared" si="4"/>
        <v>0</v>
      </c>
      <c r="G129" s="31"/>
    </row>
    <row r="130" spans="1:7" ht="17.25" customHeight="1">
      <c r="A130" s="34"/>
      <c r="B130" s="1" t="s">
        <v>27</v>
      </c>
      <c r="C130" s="43">
        <v>13585</v>
      </c>
      <c r="D130" s="43">
        <v>13585</v>
      </c>
      <c r="E130" s="216">
        <f t="shared" si="3"/>
        <v>0</v>
      </c>
      <c r="F130" s="143">
        <f>E130/C130</f>
        <v>0</v>
      </c>
      <c r="G130" s="31"/>
    </row>
    <row r="131" spans="1:7" ht="12.75" customHeight="1">
      <c r="A131" s="40"/>
      <c r="B131" s="2"/>
      <c r="C131" s="37"/>
      <c r="D131" s="37"/>
      <c r="E131" s="41"/>
      <c r="F131" s="42"/>
      <c r="G131" s="31"/>
    </row>
    <row r="132" spans="1:7" ht="12.75" customHeight="1">
      <c r="A132" s="40"/>
      <c r="B132" s="2"/>
      <c r="C132" s="37"/>
      <c r="D132" s="37"/>
      <c r="E132" s="41"/>
      <c r="F132" s="42"/>
      <c r="G132" s="31"/>
    </row>
    <row r="133" spans="1:7" ht="12.75" customHeight="1">
      <c r="A133" s="318" t="s">
        <v>162</v>
      </c>
      <c r="B133" s="318"/>
      <c r="C133" s="318"/>
      <c r="D133" s="318"/>
      <c r="E133" s="318"/>
      <c r="F133" s="318"/>
      <c r="G133" s="318"/>
    </row>
    <row r="134" spans="1:7" ht="54.75" customHeight="1">
      <c r="A134" s="16" t="s">
        <v>20</v>
      </c>
      <c r="B134" s="16" t="s">
        <v>21</v>
      </c>
      <c r="C134" s="216" t="s">
        <v>211</v>
      </c>
      <c r="D134" s="132" t="s">
        <v>99</v>
      </c>
      <c r="E134" s="29" t="s">
        <v>6</v>
      </c>
      <c r="F134" s="16" t="s">
        <v>28</v>
      </c>
      <c r="G134" s="31"/>
    </row>
    <row r="135" spans="1:7" ht="12.75" customHeight="1">
      <c r="A135" s="16">
        <v>1</v>
      </c>
      <c r="B135" s="16">
        <v>2</v>
      </c>
      <c r="C135" s="16">
        <v>3</v>
      </c>
      <c r="D135" s="16">
        <v>4</v>
      </c>
      <c r="E135" s="16" t="s">
        <v>29</v>
      </c>
      <c r="F135" s="16">
        <v>6</v>
      </c>
      <c r="G135" s="31"/>
    </row>
    <row r="136" spans="1:8" ht="12.75" customHeight="1">
      <c r="A136" s="189">
        <v>1</v>
      </c>
      <c r="B136" s="35" t="s">
        <v>237</v>
      </c>
      <c r="C136" s="276">
        <v>64250</v>
      </c>
      <c r="D136" s="217">
        <v>51734</v>
      </c>
      <c r="E136" s="217">
        <f>D136-C136</f>
        <v>-12516</v>
      </c>
      <c r="F136" s="207">
        <f aca="true" t="shared" si="5" ref="F136:F163">E136/C136</f>
        <v>-0.19480155642023347</v>
      </c>
      <c r="G136" s="253"/>
      <c r="H136" s="191"/>
    </row>
    <row r="137" spans="1:8" ht="12.75" customHeight="1">
      <c r="A137" s="189">
        <v>2</v>
      </c>
      <c r="B137" s="35" t="s">
        <v>215</v>
      </c>
      <c r="C137" s="276">
        <v>74853</v>
      </c>
      <c r="D137" s="217">
        <v>59533</v>
      </c>
      <c r="E137" s="217">
        <f aca="true" t="shared" si="6" ref="E137:E163">D137-C137</f>
        <v>-15320</v>
      </c>
      <c r="F137" s="207">
        <f t="shared" si="5"/>
        <v>-0.20466781558521369</v>
      </c>
      <c r="G137" s="253"/>
      <c r="H137" s="191"/>
    </row>
    <row r="138" spans="1:8" ht="12.75" customHeight="1">
      <c r="A138" s="189">
        <v>3</v>
      </c>
      <c r="B138" s="35" t="s">
        <v>235</v>
      </c>
      <c r="C138" s="276">
        <v>60395</v>
      </c>
      <c r="D138" s="217">
        <v>46790</v>
      </c>
      <c r="E138" s="217">
        <f t="shared" si="6"/>
        <v>-13605</v>
      </c>
      <c r="F138" s="207">
        <f t="shared" si="5"/>
        <v>-0.22526699230068714</v>
      </c>
      <c r="G138" s="253"/>
      <c r="H138" s="191"/>
    </row>
    <row r="139" spans="1:8" ht="12.75" customHeight="1">
      <c r="A139" s="189">
        <v>4</v>
      </c>
      <c r="B139" s="35" t="s">
        <v>218</v>
      </c>
      <c r="C139" s="276">
        <v>150666</v>
      </c>
      <c r="D139" s="217">
        <v>115387</v>
      </c>
      <c r="E139" s="217">
        <f t="shared" si="6"/>
        <v>-35279</v>
      </c>
      <c r="F139" s="207">
        <f t="shared" si="5"/>
        <v>-0.23415369094553515</v>
      </c>
      <c r="G139" s="253"/>
      <c r="H139" s="191"/>
    </row>
    <row r="140" spans="1:8" ht="12.75" customHeight="1">
      <c r="A140" s="189">
        <v>5</v>
      </c>
      <c r="B140" s="35" t="s">
        <v>232</v>
      </c>
      <c r="C140" s="276">
        <v>88753</v>
      </c>
      <c r="D140" s="217">
        <v>73917</v>
      </c>
      <c r="E140" s="217">
        <f t="shared" si="6"/>
        <v>-14836</v>
      </c>
      <c r="F140" s="207">
        <f t="shared" si="5"/>
        <v>-0.16716054668574584</v>
      </c>
      <c r="G140" s="253"/>
      <c r="H140" s="191"/>
    </row>
    <row r="141" spans="1:7" s="191" customFormat="1" ht="12.75" customHeight="1">
      <c r="A141" s="189">
        <v>6</v>
      </c>
      <c r="B141" s="35" t="s">
        <v>234</v>
      </c>
      <c r="C141" s="276">
        <v>114062</v>
      </c>
      <c r="D141" s="217">
        <v>95531</v>
      </c>
      <c r="E141" s="217">
        <f t="shared" si="6"/>
        <v>-18531</v>
      </c>
      <c r="F141" s="207">
        <f t="shared" si="5"/>
        <v>-0.16246427381599482</v>
      </c>
      <c r="G141" s="253"/>
    </row>
    <row r="142" spans="1:8" ht="12.75" customHeight="1">
      <c r="A142" s="189">
        <v>7</v>
      </c>
      <c r="B142" s="35" t="s">
        <v>221</v>
      </c>
      <c r="C142" s="276">
        <v>65462</v>
      </c>
      <c r="D142" s="217">
        <v>54883</v>
      </c>
      <c r="E142" s="217">
        <f t="shared" si="6"/>
        <v>-10579</v>
      </c>
      <c r="F142" s="207">
        <f t="shared" si="5"/>
        <v>-0.1616052060737527</v>
      </c>
      <c r="G142" s="253"/>
      <c r="H142" s="191"/>
    </row>
    <row r="143" spans="1:8" ht="12.75" customHeight="1">
      <c r="A143" s="189">
        <v>8</v>
      </c>
      <c r="B143" s="35" t="s">
        <v>233</v>
      </c>
      <c r="C143" s="276">
        <v>104459</v>
      </c>
      <c r="D143" s="217">
        <v>80431</v>
      </c>
      <c r="E143" s="217">
        <f t="shared" si="6"/>
        <v>-24028</v>
      </c>
      <c r="F143" s="207">
        <f t="shared" si="5"/>
        <v>-0.23002326271551518</v>
      </c>
      <c r="G143" s="253"/>
      <c r="H143" s="191"/>
    </row>
    <row r="144" spans="1:8" ht="12.75" customHeight="1">
      <c r="A144" s="189">
        <v>9</v>
      </c>
      <c r="B144" s="35" t="s">
        <v>216</v>
      </c>
      <c r="C144" s="276">
        <v>70013</v>
      </c>
      <c r="D144" s="217">
        <v>56092</v>
      </c>
      <c r="E144" s="217">
        <f t="shared" si="6"/>
        <v>-13921</v>
      </c>
      <c r="F144" s="207">
        <f t="shared" si="5"/>
        <v>-0.19883450216388385</v>
      </c>
      <c r="G144" s="253"/>
      <c r="H144" s="191"/>
    </row>
    <row r="145" spans="1:8" ht="12.75" customHeight="1">
      <c r="A145" s="189">
        <v>10</v>
      </c>
      <c r="B145" s="35" t="s">
        <v>231</v>
      </c>
      <c r="C145" s="276">
        <v>15744</v>
      </c>
      <c r="D145" s="217">
        <v>14869</v>
      </c>
      <c r="E145" s="217">
        <f t="shared" si="6"/>
        <v>-875</v>
      </c>
      <c r="F145" s="207">
        <f t="shared" si="5"/>
        <v>-0.055576727642276426</v>
      </c>
      <c r="G145" s="253"/>
      <c r="H145" s="191"/>
    </row>
    <row r="146" spans="1:8" ht="12.75" customHeight="1">
      <c r="A146" s="189">
        <v>11</v>
      </c>
      <c r="B146" s="35" t="s">
        <v>236</v>
      </c>
      <c r="C146" s="276">
        <v>27215</v>
      </c>
      <c r="D146" s="217">
        <v>23307</v>
      </c>
      <c r="E146" s="217">
        <f t="shared" si="6"/>
        <v>-3908</v>
      </c>
      <c r="F146" s="207">
        <f t="shared" si="5"/>
        <v>-0.14359728091126217</v>
      </c>
      <c r="G146" s="253"/>
      <c r="H146" s="191"/>
    </row>
    <row r="147" spans="1:8" ht="12.75" customHeight="1">
      <c r="A147" s="189">
        <v>12</v>
      </c>
      <c r="B147" s="35" t="s">
        <v>226</v>
      </c>
      <c r="C147" s="276">
        <v>54300</v>
      </c>
      <c r="D147" s="217">
        <v>48943</v>
      </c>
      <c r="E147" s="217">
        <f t="shared" si="6"/>
        <v>-5357</v>
      </c>
      <c r="F147" s="207">
        <f t="shared" si="5"/>
        <v>-0.09865561694290977</v>
      </c>
      <c r="G147" s="253"/>
      <c r="H147" s="191"/>
    </row>
    <row r="148" spans="1:8" ht="12.75" customHeight="1">
      <c r="A148" s="189">
        <v>13</v>
      </c>
      <c r="B148" s="35" t="s">
        <v>213</v>
      </c>
      <c r="C148" s="276">
        <v>50131</v>
      </c>
      <c r="D148" s="217">
        <v>49043</v>
      </c>
      <c r="E148" s="217">
        <f t="shared" si="6"/>
        <v>-1088</v>
      </c>
      <c r="F148" s="207">
        <f t="shared" si="5"/>
        <v>-0.02170313777901897</v>
      </c>
      <c r="G148" s="253"/>
      <c r="H148" s="191"/>
    </row>
    <row r="149" spans="1:8" ht="12.75" customHeight="1">
      <c r="A149" s="189">
        <v>14</v>
      </c>
      <c r="B149" s="35" t="s">
        <v>242</v>
      </c>
      <c r="C149" s="276">
        <v>74667</v>
      </c>
      <c r="D149" s="217">
        <v>61029</v>
      </c>
      <c r="E149" s="217">
        <f t="shared" si="6"/>
        <v>-13638</v>
      </c>
      <c r="F149" s="207">
        <f t="shared" si="5"/>
        <v>-0.18265097030816826</v>
      </c>
      <c r="G149" s="253"/>
      <c r="H149" s="191"/>
    </row>
    <row r="150" spans="1:8" ht="12.75" customHeight="1">
      <c r="A150" s="189">
        <v>15</v>
      </c>
      <c r="B150" s="35" t="s">
        <v>222</v>
      </c>
      <c r="C150" s="276">
        <v>50478</v>
      </c>
      <c r="D150" s="217">
        <v>43254</v>
      </c>
      <c r="E150" s="217">
        <f t="shared" si="6"/>
        <v>-7224</v>
      </c>
      <c r="F150" s="207">
        <f t="shared" si="5"/>
        <v>-0.1431118507072388</v>
      </c>
      <c r="G150" s="253"/>
      <c r="H150" s="191"/>
    </row>
    <row r="151" spans="1:8" ht="12.75" customHeight="1">
      <c r="A151" s="189">
        <v>16</v>
      </c>
      <c r="B151" s="35" t="s">
        <v>214</v>
      </c>
      <c r="C151" s="276">
        <v>116232</v>
      </c>
      <c r="D151" s="217">
        <v>97531</v>
      </c>
      <c r="E151" s="217">
        <f t="shared" si="6"/>
        <v>-18701</v>
      </c>
      <c r="F151" s="207">
        <f t="shared" si="5"/>
        <v>-0.16089372978181568</v>
      </c>
      <c r="G151" s="253"/>
      <c r="H151" s="191"/>
    </row>
    <row r="152" spans="1:8" ht="12.75" customHeight="1">
      <c r="A152" s="189">
        <v>17</v>
      </c>
      <c r="B152" s="35" t="s">
        <v>228</v>
      </c>
      <c r="C152" s="276">
        <v>42850</v>
      </c>
      <c r="D152" s="217">
        <v>35779</v>
      </c>
      <c r="E152" s="217">
        <f t="shared" si="6"/>
        <v>-7071</v>
      </c>
      <c r="F152" s="207">
        <f t="shared" si="5"/>
        <v>-0.16501750291715286</v>
      </c>
      <c r="G152" s="253"/>
      <c r="H152" s="191"/>
    </row>
    <row r="153" spans="1:8" ht="12.75" customHeight="1">
      <c r="A153" s="189">
        <v>18</v>
      </c>
      <c r="B153" s="35" t="s">
        <v>243</v>
      </c>
      <c r="C153" s="276">
        <v>112461</v>
      </c>
      <c r="D153" s="217">
        <v>86130</v>
      </c>
      <c r="E153" s="217">
        <f t="shared" si="6"/>
        <v>-26331</v>
      </c>
      <c r="F153" s="207">
        <f t="shared" si="5"/>
        <v>-0.23413449995998614</v>
      </c>
      <c r="G153" s="253"/>
      <c r="H153" s="191"/>
    </row>
    <row r="154" spans="1:8" ht="12.75" customHeight="1">
      <c r="A154" s="189">
        <v>19</v>
      </c>
      <c r="B154" s="35" t="s">
        <v>227</v>
      </c>
      <c r="C154" s="276">
        <v>77284</v>
      </c>
      <c r="D154" s="217">
        <v>62684</v>
      </c>
      <c r="E154" s="217">
        <f t="shared" si="6"/>
        <v>-14600</v>
      </c>
      <c r="F154" s="207">
        <f t="shared" si="5"/>
        <v>-0.18891361730759276</v>
      </c>
      <c r="G154" s="253"/>
      <c r="H154" s="191"/>
    </row>
    <row r="155" spans="1:8" s="220" customFormat="1" ht="12.75" customHeight="1">
      <c r="A155" s="189">
        <v>20</v>
      </c>
      <c r="B155" s="35" t="s">
        <v>223</v>
      </c>
      <c r="C155" s="276">
        <v>67599</v>
      </c>
      <c r="D155" s="217">
        <v>60999</v>
      </c>
      <c r="E155" s="217">
        <f t="shared" si="6"/>
        <v>-6600</v>
      </c>
      <c r="F155" s="207">
        <f t="shared" si="5"/>
        <v>-0.09763458039320108</v>
      </c>
      <c r="G155" s="253"/>
      <c r="H155" s="191"/>
    </row>
    <row r="156" spans="1:8" ht="12.75" customHeight="1">
      <c r="A156" s="189">
        <v>21</v>
      </c>
      <c r="B156" s="35" t="s">
        <v>225</v>
      </c>
      <c r="C156" s="276">
        <v>80414</v>
      </c>
      <c r="D156" s="217">
        <v>68600</v>
      </c>
      <c r="E156" s="217">
        <f t="shared" si="6"/>
        <v>-11814</v>
      </c>
      <c r="F156" s="207">
        <f t="shared" si="5"/>
        <v>-0.14691471634292536</v>
      </c>
      <c r="G156" s="253"/>
      <c r="H156" s="191"/>
    </row>
    <row r="157" spans="1:8" ht="12.75" customHeight="1">
      <c r="A157" s="189">
        <v>22</v>
      </c>
      <c r="B157" s="35" t="s">
        <v>229</v>
      </c>
      <c r="C157" s="276">
        <v>80685</v>
      </c>
      <c r="D157" s="217">
        <v>69983</v>
      </c>
      <c r="E157" s="217">
        <f t="shared" si="6"/>
        <v>-10702</v>
      </c>
      <c r="F157" s="207">
        <f t="shared" si="5"/>
        <v>-0.13263927619755841</v>
      </c>
      <c r="G157" s="253"/>
      <c r="H157" s="191"/>
    </row>
    <row r="158" spans="1:8" ht="12.75" customHeight="1">
      <c r="A158" s="189">
        <v>23</v>
      </c>
      <c r="B158" s="35" t="s">
        <v>220</v>
      </c>
      <c r="C158" s="276">
        <v>48411</v>
      </c>
      <c r="D158" s="217">
        <v>47209</v>
      </c>
      <c r="E158" s="217">
        <f t="shared" si="6"/>
        <v>-1202</v>
      </c>
      <c r="F158" s="207">
        <f t="shared" si="5"/>
        <v>-0.02482906777385305</v>
      </c>
      <c r="G158" s="253"/>
      <c r="H158" s="191"/>
    </row>
    <row r="159" spans="1:8" ht="12.75" customHeight="1">
      <c r="A159" s="189">
        <v>24</v>
      </c>
      <c r="B159" s="35" t="s">
        <v>224</v>
      </c>
      <c r="C159" s="276">
        <v>54478</v>
      </c>
      <c r="D159" s="217">
        <v>51701</v>
      </c>
      <c r="E159" s="217">
        <f t="shared" si="6"/>
        <v>-2777</v>
      </c>
      <c r="F159" s="207">
        <f t="shared" si="5"/>
        <v>-0.05097470538566027</v>
      </c>
      <c r="G159" s="253"/>
      <c r="H159" s="191"/>
    </row>
    <row r="160" spans="1:8" ht="12.75" customHeight="1">
      <c r="A160" s="189">
        <v>25</v>
      </c>
      <c r="B160" s="35" t="s">
        <v>219</v>
      </c>
      <c r="C160" s="276">
        <v>26495</v>
      </c>
      <c r="D160" s="217">
        <v>25263</v>
      </c>
      <c r="E160" s="217">
        <f t="shared" si="6"/>
        <v>-1232</v>
      </c>
      <c r="F160" s="207">
        <f t="shared" si="5"/>
        <v>-0.046499339498018495</v>
      </c>
      <c r="G160" s="253"/>
      <c r="H160" s="191"/>
    </row>
    <row r="161" spans="1:8" ht="12.75" customHeight="1">
      <c r="A161" s="189">
        <v>26</v>
      </c>
      <c r="B161" s="35" t="s">
        <v>217</v>
      </c>
      <c r="C161" s="276">
        <v>29199</v>
      </c>
      <c r="D161" s="217">
        <v>27484</v>
      </c>
      <c r="E161" s="217">
        <f t="shared" si="6"/>
        <v>-1715</v>
      </c>
      <c r="F161" s="207">
        <f t="shared" si="5"/>
        <v>-0.05873488818110209</v>
      </c>
      <c r="G161" s="253"/>
      <c r="H161" s="191"/>
    </row>
    <row r="162" spans="1:8" ht="12.75" customHeight="1">
      <c r="A162" s="189">
        <v>27</v>
      </c>
      <c r="B162" s="35" t="s">
        <v>230</v>
      </c>
      <c r="C162" s="276">
        <v>69126</v>
      </c>
      <c r="D162" s="217">
        <v>56504</v>
      </c>
      <c r="E162" s="217">
        <f t="shared" si="6"/>
        <v>-12622</v>
      </c>
      <c r="F162" s="207">
        <f t="shared" si="5"/>
        <v>-0.1825941035211064</v>
      </c>
      <c r="G162" s="253"/>
      <c r="H162" s="191"/>
    </row>
    <row r="163" spans="1:8" ht="12.75" customHeight="1">
      <c r="A163" s="34"/>
      <c r="B163" s="1" t="s">
        <v>27</v>
      </c>
      <c r="C163" s="219">
        <v>1870682</v>
      </c>
      <c r="D163" s="218">
        <v>1564610</v>
      </c>
      <c r="E163" s="277">
        <f t="shared" si="6"/>
        <v>-306072</v>
      </c>
      <c r="F163" s="143">
        <f t="shared" si="5"/>
        <v>-0.16361519488614312</v>
      </c>
      <c r="G163" s="31" t="s">
        <v>12</v>
      </c>
      <c r="H163" s="10" t="s">
        <v>12</v>
      </c>
    </row>
    <row r="164" spans="1:7" ht="12.75" customHeight="1">
      <c r="A164" s="25"/>
      <c r="B164" s="36"/>
      <c r="C164" s="37"/>
      <c r="D164" s="37"/>
      <c r="E164" s="37"/>
      <c r="F164" s="38"/>
      <c r="G164" s="31"/>
    </row>
    <row r="165" spans="1:7" ht="20.25" customHeight="1">
      <c r="A165" s="319" t="s">
        <v>239</v>
      </c>
      <c r="B165" s="319"/>
      <c r="C165" s="319"/>
      <c r="D165" s="319"/>
      <c r="E165" s="319"/>
      <c r="F165" s="319"/>
      <c r="G165" s="31"/>
    </row>
    <row r="166" spans="1:7" ht="63" customHeight="1">
      <c r="A166" s="16" t="s">
        <v>20</v>
      </c>
      <c r="B166" s="16" t="s">
        <v>21</v>
      </c>
      <c r="C166" s="216" t="s">
        <v>211</v>
      </c>
      <c r="D166" s="16" t="s">
        <v>99</v>
      </c>
      <c r="E166" s="29" t="s">
        <v>6</v>
      </c>
      <c r="F166" s="16" t="s">
        <v>28</v>
      </c>
      <c r="G166" s="31"/>
    </row>
    <row r="167" spans="1:7" ht="12.75" customHeight="1">
      <c r="A167" s="16">
        <v>1</v>
      </c>
      <c r="B167" s="16">
        <v>2</v>
      </c>
      <c r="C167" s="16">
        <v>3</v>
      </c>
      <c r="D167" s="16">
        <v>4</v>
      </c>
      <c r="E167" s="16" t="s">
        <v>29</v>
      </c>
      <c r="F167" s="16">
        <v>6</v>
      </c>
      <c r="G167" s="31"/>
    </row>
    <row r="168" spans="1:7" ht="12.75" customHeight="1">
      <c r="A168" s="189">
        <v>1</v>
      </c>
      <c r="B168" s="35" t="s">
        <v>237</v>
      </c>
      <c r="C168" s="276">
        <v>37974</v>
      </c>
      <c r="D168" s="217">
        <v>29632</v>
      </c>
      <c r="E168" s="217">
        <f>D168-C168</f>
        <v>-8342</v>
      </c>
      <c r="F168" s="207">
        <f aca="true" t="shared" si="7" ref="F168:F195">E168/C168</f>
        <v>-0.21967662084584189</v>
      </c>
      <c r="G168" s="31"/>
    </row>
    <row r="169" spans="1:7" ht="12.75" customHeight="1">
      <c r="A169" s="189">
        <v>2</v>
      </c>
      <c r="B169" s="35" t="s">
        <v>215</v>
      </c>
      <c r="C169" s="276">
        <v>41080</v>
      </c>
      <c r="D169" s="217">
        <v>32310</v>
      </c>
      <c r="E169" s="217">
        <f aca="true" t="shared" si="8" ref="E169:E195">D169-C169</f>
        <v>-8770</v>
      </c>
      <c r="F169" s="207">
        <f t="shared" si="7"/>
        <v>-0.2134858812074002</v>
      </c>
      <c r="G169" s="31"/>
    </row>
    <row r="170" spans="1:7" ht="12.75" customHeight="1">
      <c r="A170" s="189">
        <v>3</v>
      </c>
      <c r="B170" s="35" t="s">
        <v>235</v>
      </c>
      <c r="C170" s="276">
        <v>36625</v>
      </c>
      <c r="D170" s="217">
        <v>27801</v>
      </c>
      <c r="E170" s="217">
        <f t="shared" si="8"/>
        <v>-8824</v>
      </c>
      <c r="F170" s="207">
        <f t="shared" si="7"/>
        <v>-0.2409283276450512</v>
      </c>
      <c r="G170" s="31"/>
    </row>
    <row r="171" spans="1:7" ht="12.75" customHeight="1">
      <c r="A171" s="189">
        <v>4</v>
      </c>
      <c r="B171" s="35" t="s">
        <v>218</v>
      </c>
      <c r="C171" s="276">
        <v>96878</v>
      </c>
      <c r="D171" s="217">
        <v>73840</v>
      </c>
      <c r="E171" s="217">
        <f t="shared" si="8"/>
        <v>-23038</v>
      </c>
      <c r="F171" s="207">
        <f t="shared" si="7"/>
        <v>-0.23780424864262267</v>
      </c>
      <c r="G171" s="31"/>
    </row>
    <row r="172" spans="1:7" ht="12.75" customHeight="1">
      <c r="A172" s="189">
        <v>5</v>
      </c>
      <c r="B172" s="35" t="s">
        <v>232</v>
      </c>
      <c r="C172" s="276">
        <v>60159</v>
      </c>
      <c r="D172" s="217">
        <v>47919</v>
      </c>
      <c r="E172" s="217">
        <f t="shared" si="8"/>
        <v>-12240</v>
      </c>
      <c r="F172" s="207">
        <f t="shared" si="7"/>
        <v>-0.20346082880367028</v>
      </c>
      <c r="G172" s="31" t="s">
        <v>12</v>
      </c>
    </row>
    <row r="173" spans="1:7" s="191" customFormat="1" ht="12.75" customHeight="1">
      <c r="A173" s="189">
        <v>6</v>
      </c>
      <c r="B173" s="35" t="s">
        <v>234</v>
      </c>
      <c r="C173" s="276">
        <v>75046</v>
      </c>
      <c r="D173" s="217">
        <v>66394</v>
      </c>
      <c r="E173" s="217">
        <f t="shared" si="8"/>
        <v>-8652</v>
      </c>
      <c r="F173" s="207">
        <f t="shared" si="7"/>
        <v>-0.11528928923593529</v>
      </c>
      <c r="G173" s="253"/>
    </row>
    <row r="174" spans="1:7" ht="12.75" customHeight="1">
      <c r="A174" s="189">
        <v>7</v>
      </c>
      <c r="B174" s="35" t="s">
        <v>221</v>
      </c>
      <c r="C174" s="276">
        <v>47262</v>
      </c>
      <c r="D174" s="217">
        <v>38049</v>
      </c>
      <c r="E174" s="217">
        <f t="shared" si="8"/>
        <v>-9213</v>
      </c>
      <c r="F174" s="207">
        <f t="shared" si="7"/>
        <v>-0.19493461977910373</v>
      </c>
      <c r="G174" s="31"/>
    </row>
    <row r="175" spans="1:7" ht="12.75" customHeight="1">
      <c r="A175" s="189">
        <v>8</v>
      </c>
      <c r="B175" s="35" t="s">
        <v>233</v>
      </c>
      <c r="C175" s="276">
        <v>73033</v>
      </c>
      <c r="D175" s="217">
        <v>59134</v>
      </c>
      <c r="E175" s="217">
        <f t="shared" si="8"/>
        <v>-13899</v>
      </c>
      <c r="F175" s="207">
        <f t="shared" si="7"/>
        <v>-0.19031122917037505</v>
      </c>
      <c r="G175" s="31"/>
    </row>
    <row r="176" spans="1:7" ht="12.75" customHeight="1">
      <c r="A176" s="189">
        <v>9</v>
      </c>
      <c r="B176" s="35" t="s">
        <v>216</v>
      </c>
      <c r="C176" s="276">
        <v>38523</v>
      </c>
      <c r="D176" s="217">
        <v>31138</v>
      </c>
      <c r="E176" s="217">
        <f t="shared" si="8"/>
        <v>-7385</v>
      </c>
      <c r="F176" s="207">
        <f t="shared" si="7"/>
        <v>-0.19170365755522675</v>
      </c>
      <c r="G176" s="31"/>
    </row>
    <row r="177" spans="1:7" ht="12.75" customHeight="1">
      <c r="A177" s="189">
        <v>10</v>
      </c>
      <c r="B177" s="35" t="s">
        <v>231</v>
      </c>
      <c r="C177" s="276">
        <v>7012</v>
      </c>
      <c r="D177" s="217">
        <v>6376</v>
      </c>
      <c r="E177" s="217">
        <f t="shared" si="8"/>
        <v>-636</v>
      </c>
      <c r="F177" s="207">
        <f t="shared" si="7"/>
        <v>-0.09070165430690245</v>
      </c>
      <c r="G177" s="31"/>
    </row>
    <row r="178" spans="1:7" ht="12.75" customHeight="1">
      <c r="A178" s="189">
        <v>11</v>
      </c>
      <c r="B178" s="35" t="s">
        <v>236</v>
      </c>
      <c r="C178" s="276">
        <v>8544</v>
      </c>
      <c r="D178" s="217">
        <v>7497</v>
      </c>
      <c r="E178" s="217">
        <f t="shared" si="8"/>
        <v>-1047</v>
      </c>
      <c r="F178" s="207">
        <f t="shared" si="7"/>
        <v>-0.12254213483146068</v>
      </c>
      <c r="G178" s="31"/>
    </row>
    <row r="179" spans="1:7" s="191" customFormat="1" ht="12.75" customHeight="1">
      <c r="A179" s="189">
        <v>12</v>
      </c>
      <c r="B179" s="35" t="s">
        <v>226</v>
      </c>
      <c r="C179" s="276">
        <v>31676</v>
      </c>
      <c r="D179" s="217">
        <v>28142</v>
      </c>
      <c r="E179" s="217">
        <f t="shared" si="8"/>
        <v>-3534</v>
      </c>
      <c r="F179" s="207">
        <f t="shared" si="7"/>
        <v>-0.11156711706023488</v>
      </c>
      <c r="G179" s="253"/>
    </row>
    <row r="180" spans="1:7" ht="12.75" customHeight="1">
      <c r="A180" s="189">
        <v>13</v>
      </c>
      <c r="B180" s="35" t="s">
        <v>213</v>
      </c>
      <c r="C180" s="276">
        <v>33463</v>
      </c>
      <c r="D180" s="217">
        <v>31660</v>
      </c>
      <c r="E180" s="217">
        <f t="shared" si="8"/>
        <v>-1803</v>
      </c>
      <c r="F180" s="207">
        <f t="shared" si="7"/>
        <v>-0.053880405223679886</v>
      </c>
      <c r="G180" s="31"/>
    </row>
    <row r="181" spans="1:7" ht="12.75" customHeight="1">
      <c r="A181" s="189">
        <v>14</v>
      </c>
      <c r="B181" s="35" t="s">
        <v>242</v>
      </c>
      <c r="C181" s="276">
        <v>48948</v>
      </c>
      <c r="D181" s="217">
        <v>37409</v>
      </c>
      <c r="E181" s="217">
        <f t="shared" si="8"/>
        <v>-11539</v>
      </c>
      <c r="F181" s="207">
        <f t="shared" si="7"/>
        <v>-0.23573996894663724</v>
      </c>
      <c r="G181" s="31"/>
    </row>
    <row r="182" spans="1:7" ht="12.75" customHeight="1">
      <c r="A182" s="189">
        <v>15</v>
      </c>
      <c r="B182" s="35" t="s">
        <v>222</v>
      </c>
      <c r="C182" s="276">
        <v>30817</v>
      </c>
      <c r="D182" s="217">
        <v>25096</v>
      </c>
      <c r="E182" s="217">
        <f t="shared" si="8"/>
        <v>-5721</v>
      </c>
      <c r="F182" s="207">
        <f t="shared" si="7"/>
        <v>-0.1856442872440536</v>
      </c>
      <c r="G182" s="31"/>
    </row>
    <row r="183" spans="1:7" ht="12.75" customHeight="1">
      <c r="A183" s="189">
        <v>16</v>
      </c>
      <c r="B183" s="35" t="s">
        <v>214</v>
      </c>
      <c r="C183" s="276">
        <v>75027</v>
      </c>
      <c r="D183" s="217">
        <v>61792</v>
      </c>
      <c r="E183" s="217">
        <f t="shared" si="8"/>
        <v>-13235</v>
      </c>
      <c r="F183" s="207">
        <f t="shared" si="7"/>
        <v>-0.1764031615285164</v>
      </c>
      <c r="G183" s="31"/>
    </row>
    <row r="184" spans="1:7" ht="12.75" customHeight="1">
      <c r="A184" s="189">
        <v>17</v>
      </c>
      <c r="B184" s="35" t="s">
        <v>228</v>
      </c>
      <c r="C184" s="276">
        <v>28048</v>
      </c>
      <c r="D184" s="217">
        <v>22118</v>
      </c>
      <c r="E184" s="217">
        <f t="shared" si="8"/>
        <v>-5930</v>
      </c>
      <c r="F184" s="207">
        <f t="shared" si="7"/>
        <v>-0.21142327438676556</v>
      </c>
      <c r="G184" s="31"/>
    </row>
    <row r="185" spans="1:7" ht="12.75" customHeight="1">
      <c r="A185" s="189">
        <v>18</v>
      </c>
      <c r="B185" s="35" t="s">
        <v>243</v>
      </c>
      <c r="C185" s="276">
        <v>74184</v>
      </c>
      <c r="D185" s="217">
        <v>56656</v>
      </c>
      <c r="E185" s="217">
        <f t="shared" si="8"/>
        <v>-17528</v>
      </c>
      <c r="F185" s="207">
        <f t="shared" si="7"/>
        <v>-0.2362773643912434</v>
      </c>
      <c r="G185" s="31"/>
    </row>
    <row r="186" spans="1:7" ht="12.75" customHeight="1">
      <c r="A186" s="189">
        <v>19</v>
      </c>
      <c r="B186" s="35" t="s">
        <v>227</v>
      </c>
      <c r="C186" s="276">
        <v>50247</v>
      </c>
      <c r="D186" s="217">
        <v>38790</v>
      </c>
      <c r="E186" s="217">
        <f t="shared" si="8"/>
        <v>-11457</v>
      </c>
      <c r="F186" s="207">
        <f t="shared" si="7"/>
        <v>-0.22801361275300017</v>
      </c>
      <c r="G186" s="31"/>
    </row>
    <row r="187" spans="1:7" ht="12.75" customHeight="1">
      <c r="A187" s="189">
        <v>20</v>
      </c>
      <c r="B187" s="35" t="s">
        <v>223</v>
      </c>
      <c r="C187" s="276">
        <v>38891</v>
      </c>
      <c r="D187" s="217">
        <v>33500</v>
      </c>
      <c r="E187" s="217">
        <f t="shared" si="8"/>
        <v>-5391</v>
      </c>
      <c r="F187" s="207">
        <f t="shared" si="7"/>
        <v>-0.13861818929829522</v>
      </c>
      <c r="G187" s="31"/>
    </row>
    <row r="188" spans="1:7" ht="12.75" customHeight="1">
      <c r="A188" s="189">
        <v>21</v>
      </c>
      <c r="B188" s="35" t="s">
        <v>225</v>
      </c>
      <c r="C188" s="276">
        <v>49482</v>
      </c>
      <c r="D188" s="217">
        <v>40095</v>
      </c>
      <c r="E188" s="217">
        <f t="shared" si="8"/>
        <v>-9387</v>
      </c>
      <c r="F188" s="207">
        <f t="shared" si="7"/>
        <v>-0.1897053473990542</v>
      </c>
      <c r="G188" s="31"/>
    </row>
    <row r="189" spans="1:7" ht="12.75" customHeight="1">
      <c r="A189" s="189">
        <v>22</v>
      </c>
      <c r="B189" s="35" t="s">
        <v>229</v>
      </c>
      <c r="C189" s="276">
        <v>56179</v>
      </c>
      <c r="D189" s="217">
        <v>44872</v>
      </c>
      <c r="E189" s="217">
        <f t="shared" si="8"/>
        <v>-11307</v>
      </c>
      <c r="F189" s="207">
        <f t="shared" si="7"/>
        <v>-0.20126737748980936</v>
      </c>
      <c r="G189" s="31"/>
    </row>
    <row r="190" spans="1:7" ht="12.75" customHeight="1">
      <c r="A190" s="189">
        <v>23</v>
      </c>
      <c r="B190" s="35" t="s">
        <v>220</v>
      </c>
      <c r="C190" s="276">
        <v>33370</v>
      </c>
      <c r="D190" s="217">
        <v>31444</v>
      </c>
      <c r="E190" s="217">
        <f t="shared" si="8"/>
        <v>-1926</v>
      </c>
      <c r="F190" s="207">
        <f t="shared" si="7"/>
        <v>-0.057716511836979324</v>
      </c>
      <c r="G190" s="31"/>
    </row>
    <row r="191" spans="1:7" ht="12.75" customHeight="1">
      <c r="A191" s="189">
        <v>24</v>
      </c>
      <c r="B191" s="35" t="s">
        <v>224</v>
      </c>
      <c r="C191" s="276">
        <v>36012</v>
      </c>
      <c r="D191" s="217">
        <v>33699</v>
      </c>
      <c r="E191" s="217">
        <f t="shared" si="8"/>
        <v>-2313</v>
      </c>
      <c r="F191" s="207">
        <f t="shared" si="7"/>
        <v>-0.06422859046984339</v>
      </c>
      <c r="G191" s="31"/>
    </row>
    <row r="192" spans="1:7" ht="12.75" customHeight="1">
      <c r="A192" s="189">
        <v>25</v>
      </c>
      <c r="B192" s="35" t="s">
        <v>219</v>
      </c>
      <c r="C192" s="276">
        <v>10989</v>
      </c>
      <c r="D192" s="217">
        <v>10395</v>
      </c>
      <c r="E192" s="217">
        <f t="shared" si="8"/>
        <v>-594</v>
      </c>
      <c r="F192" s="207">
        <f t="shared" si="7"/>
        <v>-0.05405405405405406</v>
      </c>
      <c r="G192" s="31"/>
    </row>
    <row r="193" spans="1:7" ht="12.75" customHeight="1">
      <c r="A193" s="189">
        <v>26</v>
      </c>
      <c r="B193" s="35" t="s">
        <v>217</v>
      </c>
      <c r="C193" s="276">
        <v>11368</v>
      </c>
      <c r="D193" s="217">
        <v>10684</v>
      </c>
      <c r="E193" s="217">
        <f t="shared" si="8"/>
        <v>-684</v>
      </c>
      <c r="F193" s="207">
        <f t="shared" si="7"/>
        <v>-0.0601688951442646</v>
      </c>
      <c r="G193" s="31"/>
    </row>
    <row r="194" spans="1:7" ht="12.75" customHeight="1">
      <c r="A194" s="189">
        <v>27</v>
      </c>
      <c r="B194" s="35" t="s">
        <v>230</v>
      </c>
      <c r="C194" s="276">
        <v>39604</v>
      </c>
      <c r="D194" s="217">
        <v>30471</v>
      </c>
      <c r="E194" s="217">
        <f t="shared" si="8"/>
        <v>-9133</v>
      </c>
      <c r="F194" s="207">
        <f t="shared" si="7"/>
        <v>-0.2306080193919806</v>
      </c>
      <c r="G194" s="31"/>
    </row>
    <row r="195" spans="1:7" ht="12.75" customHeight="1">
      <c r="A195" s="34"/>
      <c r="B195" s="1" t="s">
        <v>27</v>
      </c>
      <c r="C195" s="219">
        <v>1170441</v>
      </c>
      <c r="D195" s="218">
        <v>956913</v>
      </c>
      <c r="E195" s="277">
        <f t="shared" si="8"/>
        <v>-213528</v>
      </c>
      <c r="F195" s="143">
        <f t="shared" si="7"/>
        <v>-0.18243380059310976</v>
      </c>
      <c r="G195" s="31"/>
    </row>
    <row r="196" spans="1:7" ht="12.75" customHeight="1">
      <c r="A196" s="40"/>
      <c r="B196" s="2"/>
      <c r="C196" s="44"/>
      <c r="D196" s="45"/>
      <c r="E196" s="46"/>
      <c r="F196" s="38"/>
      <c r="G196" s="31"/>
    </row>
    <row r="197" spans="1:7" ht="12.75" customHeight="1">
      <c r="A197" s="25"/>
      <c r="B197" s="32"/>
      <c r="C197" s="32"/>
      <c r="D197" s="32"/>
      <c r="E197" s="32"/>
      <c r="G197" s="31"/>
    </row>
    <row r="198" spans="1:7" ht="12.75" customHeight="1">
      <c r="A198" s="315" t="s">
        <v>163</v>
      </c>
      <c r="B198" s="315"/>
      <c r="C198" s="315"/>
      <c r="D198" s="315"/>
      <c r="E198" s="315"/>
      <c r="F198" s="315"/>
      <c r="G198" s="315"/>
    </row>
    <row r="199" spans="1:7" ht="69.75" customHeight="1">
      <c r="A199" s="16" t="s">
        <v>20</v>
      </c>
      <c r="B199" s="16" t="s">
        <v>21</v>
      </c>
      <c r="C199" s="16" t="s">
        <v>177</v>
      </c>
      <c r="D199" s="16" t="s">
        <v>99</v>
      </c>
      <c r="E199" s="29" t="s">
        <v>6</v>
      </c>
      <c r="F199" s="16" t="s">
        <v>28</v>
      </c>
      <c r="G199" s="31"/>
    </row>
    <row r="200" spans="1:7" ht="12.75" customHeight="1">
      <c r="A200" s="16">
        <v>1</v>
      </c>
      <c r="B200" s="16">
        <v>2</v>
      </c>
      <c r="C200" s="16">
        <v>3</v>
      </c>
      <c r="D200" s="16">
        <v>4</v>
      </c>
      <c r="E200" s="16" t="s">
        <v>29</v>
      </c>
      <c r="F200" s="16">
        <v>6</v>
      </c>
      <c r="G200" s="31"/>
    </row>
    <row r="201" spans="1:7" ht="12.75" customHeight="1">
      <c r="A201" s="18">
        <v>1</v>
      </c>
      <c r="B201" s="35" t="s">
        <v>237</v>
      </c>
      <c r="C201" s="221">
        <v>54376</v>
      </c>
      <c r="D201" s="217">
        <v>51734</v>
      </c>
      <c r="E201" s="221">
        <f>D201-C201</f>
        <v>-2642</v>
      </c>
      <c r="F201" s="144">
        <f>E201/C201</f>
        <v>-0.04858761218184493</v>
      </c>
      <c r="G201" s="31"/>
    </row>
    <row r="202" spans="1:7" ht="12.75" customHeight="1">
      <c r="A202" s="18">
        <v>2</v>
      </c>
      <c r="B202" s="35" t="s">
        <v>215</v>
      </c>
      <c r="C202" s="221">
        <v>62998</v>
      </c>
      <c r="D202" s="217">
        <v>59533</v>
      </c>
      <c r="E202" s="221">
        <f aca="true" t="shared" si="9" ref="E202:E228">D202-C202</f>
        <v>-3465</v>
      </c>
      <c r="F202" s="144">
        <f aca="true" t="shared" si="10" ref="F202:F227">E202/C202</f>
        <v>-0.055001746087177374</v>
      </c>
      <c r="G202" s="31"/>
    </row>
    <row r="203" spans="1:7" ht="12.75" customHeight="1">
      <c r="A203" s="18">
        <v>3</v>
      </c>
      <c r="B203" s="35" t="s">
        <v>235</v>
      </c>
      <c r="C203" s="221">
        <v>51440</v>
      </c>
      <c r="D203" s="217">
        <v>46790</v>
      </c>
      <c r="E203" s="221">
        <f t="shared" si="9"/>
        <v>-4650</v>
      </c>
      <c r="F203" s="144">
        <f t="shared" si="10"/>
        <v>-0.09039657853810264</v>
      </c>
      <c r="G203" s="31"/>
    </row>
    <row r="204" spans="1:7" ht="12.75" customHeight="1">
      <c r="A204" s="18">
        <v>4</v>
      </c>
      <c r="B204" s="35" t="s">
        <v>218</v>
      </c>
      <c r="C204" s="221">
        <v>127627</v>
      </c>
      <c r="D204" s="217">
        <v>115387</v>
      </c>
      <c r="E204" s="221">
        <f t="shared" si="9"/>
        <v>-12240</v>
      </c>
      <c r="F204" s="144">
        <f t="shared" si="10"/>
        <v>-0.0959044716243428</v>
      </c>
      <c r="G204" s="31"/>
    </row>
    <row r="205" spans="1:7" ht="12.75" customHeight="1">
      <c r="A205" s="18">
        <v>5</v>
      </c>
      <c r="B205" s="35" t="s">
        <v>232</v>
      </c>
      <c r="C205" s="221">
        <v>80757</v>
      </c>
      <c r="D205" s="217">
        <v>73917</v>
      </c>
      <c r="E205" s="221">
        <f t="shared" si="9"/>
        <v>-6840</v>
      </c>
      <c r="F205" s="144">
        <f t="shared" si="10"/>
        <v>-0.08469854006463835</v>
      </c>
      <c r="G205" s="31"/>
    </row>
    <row r="206" spans="1:7" ht="12.75" customHeight="1">
      <c r="A206" s="18">
        <v>6</v>
      </c>
      <c r="B206" s="35" t="s">
        <v>234</v>
      </c>
      <c r="C206" s="221">
        <v>107208</v>
      </c>
      <c r="D206" s="217">
        <v>95531</v>
      </c>
      <c r="E206" s="221">
        <f t="shared" si="9"/>
        <v>-11677</v>
      </c>
      <c r="F206" s="144">
        <f t="shared" si="10"/>
        <v>-0.10891911051414073</v>
      </c>
      <c r="G206" s="31"/>
    </row>
    <row r="207" spans="1:7" ht="12.75" customHeight="1">
      <c r="A207" s="18">
        <v>7</v>
      </c>
      <c r="B207" s="35" t="s">
        <v>221</v>
      </c>
      <c r="C207" s="221">
        <v>58238</v>
      </c>
      <c r="D207" s="217">
        <v>54883</v>
      </c>
      <c r="E207" s="221">
        <f t="shared" si="9"/>
        <v>-3355</v>
      </c>
      <c r="F207" s="144">
        <f t="shared" si="10"/>
        <v>-0.057608434355575396</v>
      </c>
      <c r="G207" s="31"/>
    </row>
    <row r="208" spans="1:7" ht="12.75" customHeight="1">
      <c r="A208" s="18">
        <v>8</v>
      </c>
      <c r="B208" s="35" t="s">
        <v>233</v>
      </c>
      <c r="C208" s="221">
        <v>89812</v>
      </c>
      <c r="D208" s="217">
        <v>80431</v>
      </c>
      <c r="E208" s="221">
        <f t="shared" si="9"/>
        <v>-9381</v>
      </c>
      <c r="F208" s="144">
        <f t="shared" si="10"/>
        <v>-0.10445152095488354</v>
      </c>
      <c r="G208" s="31"/>
    </row>
    <row r="209" spans="1:8" ht="12.75" customHeight="1">
      <c r="A209" s="18">
        <v>9</v>
      </c>
      <c r="B209" s="35" t="s">
        <v>216</v>
      </c>
      <c r="C209" s="221">
        <v>60781</v>
      </c>
      <c r="D209" s="217">
        <v>56092</v>
      </c>
      <c r="E209" s="221">
        <f t="shared" si="9"/>
        <v>-4689</v>
      </c>
      <c r="F209" s="144">
        <f t="shared" si="10"/>
        <v>-0.07714581859462662</v>
      </c>
      <c r="G209" s="31"/>
      <c r="H209" s="10" t="s">
        <v>12</v>
      </c>
    </row>
    <row r="210" spans="1:7" ht="12.75" customHeight="1">
      <c r="A210" s="18">
        <v>10</v>
      </c>
      <c r="B210" s="35" t="s">
        <v>231</v>
      </c>
      <c r="C210" s="221">
        <v>14449</v>
      </c>
      <c r="D210" s="217">
        <v>14869</v>
      </c>
      <c r="E210" s="221">
        <f t="shared" si="9"/>
        <v>420</v>
      </c>
      <c r="F210" s="144">
        <f t="shared" si="10"/>
        <v>0.02906775555401758</v>
      </c>
      <c r="G210" s="31"/>
    </row>
    <row r="211" spans="1:7" ht="12.75" customHeight="1">
      <c r="A211" s="18">
        <v>11</v>
      </c>
      <c r="B211" s="35" t="s">
        <v>236</v>
      </c>
      <c r="C211" s="221">
        <v>24229</v>
      </c>
      <c r="D211" s="217">
        <v>23307</v>
      </c>
      <c r="E211" s="221">
        <f t="shared" si="9"/>
        <v>-922</v>
      </c>
      <c r="F211" s="144">
        <f t="shared" si="10"/>
        <v>-0.03805357216558669</v>
      </c>
      <c r="G211" s="31"/>
    </row>
    <row r="212" spans="1:7" ht="12.75" customHeight="1">
      <c r="A212" s="18">
        <v>12</v>
      </c>
      <c r="B212" s="35" t="s">
        <v>226</v>
      </c>
      <c r="C212" s="221">
        <v>48225</v>
      </c>
      <c r="D212" s="217">
        <v>48943</v>
      </c>
      <c r="E212" s="221">
        <f t="shared" si="9"/>
        <v>718</v>
      </c>
      <c r="F212" s="144">
        <f t="shared" si="10"/>
        <v>0.014888543286677035</v>
      </c>
      <c r="G212" s="31"/>
    </row>
    <row r="213" spans="1:7" ht="12.75" customHeight="1">
      <c r="A213" s="18">
        <v>13</v>
      </c>
      <c r="B213" s="35" t="s">
        <v>213</v>
      </c>
      <c r="C213" s="221">
        <v>50608</v>
      </c>
      <c r="D213" s="217">
        <v>49043</v>
      </c>
      <c r="E213" s="221">
        <f t="shared" si="9"/>
        <v>-1565</v>
      </c>
      <c r="F213" s="144">
        <f t="shared" si="10"/>
        <v>-0.030923964590578563</v>
      </c>
      <c r="G213" s="31"/>
    </row>
    <row r="214" spans="1:8" s="220" customFormat="1" ht="12.75" customHeight="1">
      <c r="A214" s="189">
        <v>14</v>
      </c>
      <c r="B214" s="198" t="s">
        <v>242</v>
      </c>
      <c r="C214" s="217">
        <v>66151</v>
      </c>
      <c r="D214" s="217">
        <v>61029</v>
      </c>
      <c r="E214" s="217">
        <f t="shared" si="9"/>
        <v>-5122</v>
      </c>
      <c r="F214" s="207">
        <f t="shared" si="10"/>
        <v>-0.07742891263926471</v>
      </c>
      <c r="G214" s="253"/>
      <c r="H214" s="191"/>
    </row>
    <row r="215" spans="1:8" ht="12.75" customHeight="1">
      <c r="A215" s="189">
        <v>15</v>
      </c>
      <c r="B215" s="198" t="s">
        <v>222</v>
      </c>
      <c r="C215" s="217">
        <v>45627</v>
      </c>
      <c r="D215" s="217">
        <v>43254</v>
      </c>
      <c r="E215" s="217">
        <f t="shared" si="9"/>
        <v>-2373</v>
      </c>
      <c r="F215" s="207">
        <f t="shared" si="10"/>
        <v>-0.05200867907160234</v>
      </c>
      <c r="G215" s="253"/>
      <c r="H215" s="191"/>
    </row>
    <row r="216" spans="1:8" s="220" customFormat="1" ht="12.75" customHeight="1">
      <c r="A216" s="189">
        <v>16</v>
      </c>
      <c r="B216" s="198" t="s">
        <v>214</v>
      </c>
      <c r="C216" s="217">
        <v>105592</v>
      </c>
      <c r="D216" s="217">
        <v>97531</v>
      </c>
      <c r="E216" s="217">
        <f t="shared" si="9"/>
        <v>-8061</v>
      </c>
      <c r="F216" s="207">
        <f t="shared" si="10"/>
        <v>-0.07634101068262747</v>
      </c>
      <c r="G216" s="253"/>
      <c r="H216" s="191"/>
    </row>
    <row r="217" spans="1:8" ht="12.75" customHeight="1">
      <c r="A217" s="189">
        <v>17</v>
      </c>
      <c r="B217" s="198" t="s">
        <v>228</v>
      </c>
      <c r="C217" s="217">
        <v>35975</v>
      </c>
      <c r="D217" s="217">
        <v>35779</v>
      </c>
      <c r="E217" s="217">
        <f t="shared" si="9"/>
        <v>-196</v>
      </c>
      <c r="F217" s="207">
        <f t="shared" si="10"/>
        <v>-0.005448227936066713</v>
      </c>
      <c r="G217" s="253"/>
      <c r="H217" s="191"/>
    </row>
    <row r="218" spans="1:8" s="220" customFormat="1" ht="12.75" customHeight="1">
      <c r="A218" s="189">
        <v>18</v>
      </c>
      <c r="B218" s="198" t="s">
        <v>243</v>
      </c>
      <c r="C218" s="217">
        <v>93256</v>
      </c>
      <c r="D218" s="217">
        <v>86130</v>
      </c>
      <c r="E218" s="217">
        <f t="shared" si="9"/>
        <v>-7126</v>
      </c>
      <c r="F218" s="207">
        <f t="shared" si="10"/>
        <v>-0.0764133138886506</v>
      </c>
      <c r="G218" s="253"/>
      <c r="H218" s="191"/>
    </row>
    <row r="219" spans="1:8" ht="12.75" customHeight="1">
      <c r="A219" s="189">
        <v>19</v>
      </c>
      <c r="B219" s="198" t="s">
        <v>227</v>
      </c>
      <c r="C219" s="217">
        <v>66225</v>
      </c>
      <c r="D219" s="217">
        <v>62684</v>
      </c>
      <c r="E219" s="217">
        <f t="shared" si="9"/>
        <v>-3541</v>
      </c>
      <c r="F219" s="207">
        <f t="shared" si="10"/>
        <v>-0.053469233673084184</v>
      </c>
      <c r="G219" s="253"/>
      <c r="H219" s="191"/>
    </row>
    <row r="220" spans="1:8" ht="12.75" customHeight="1">
      <c r="A220" s="189">
        <v>20</v>
      </c>
      <c r="B220" s="198" t="s">
        <v>223</v>
      </c>
      <c r="C220" s="217">
        <v>68643</v>
      </c>
      <c r="D220" s="217">
        <v>60999</v>
      </c>
      <c r="E220" s="217">
        <f t="shared" si="9"/>
        <v>-7644</v>
      </c>
      <c r="F220" s="207">
        <f t="shared" si="10"/>
        <v>-0.11135876928455925</v>
      </c>
      <c r="G220" s="253"/>
      <c r="H220" s="191"/>
    </row>
    <row r="221" spans="1:8" ht="12.75" customHeight="1">
      <c r="A221" s="189">
        <v>21</v>
      </c>
      <c r="B221" s="198" t="s">
        <v>225</v>
      </c>
      <c r="C221" s="217">
        <v>67898</v>
      </c>
      <c r="D221" s="217">
        <v>68600</v>
      </c>
      <c r="E221" s="217">
        <f t="shared" si="9"/>
        <v>702</v>
      </c>
      <c r="F221" s="207">
        <f t="shared" si="10"/>
        <v>0.010339037968717782</v>
      </c>
      <c r="G221" s="253"/>
      <c r="H221" s="191"/>
    </row>
    <row r="222" spans="1:8" ht="12.75" customHeight="1">
      <c r="A222" s="189">
        <v>22</v>
      </c>
      <c r="B222" s="198" t="s">
        <v>229</v>
      </c>
      <c r="C222" s="217">
        <v>71729</v>
      </c>
      <c r="D222" s="217">
        <v>69983</v>
      </c>
      <c r="E222" s="217">
        <f t="shared" si="9"/>
        <v>-1746</v>
      </c>
      <c r="F222" s="207">
        <f t="shared" si="10"/>
        <v>-0.024341619149855706</v>
      </c>
      <c r="G222" s="253"/>
      <c r="H222" s="191"/>
    </row>
    <row r="223" spans="1:8" s="220" customFormat="1" ht="12.75" customHeight="1">
      <c r="A223" s="189">
        <v>23</v>
      </c>
      <c r="B223" s="198" t="s">
        <v>220</v>
      </c>
      <c r="C223" s="217">
        <v>50297</v>
      </c>
      <c r="D223" s="217">
        <v>47209</v>
      </c>
      <c r="E223" s="217">
        <f t="shared" si="9"/>
        <v>-3088</v>
      </c>
      <c r="F223" s="207">
        <f t="shared" si="10"/>
        <v>-0.06139531184762511</v>
      </c>
      <c r="G223" s="253"/>
      <c r="H223" s="191"/>
    </row>
    <row r="224" spans="1:7" ht="12.75" customHeight="1">
      <c r="A224" s="18">
        <v>24</v>
      </c>
      <c r="B224" s="35" t="s">
        <v>224</v>
      </c>
      <c r="C224" s="221">
        <v>54536</v>
      </c>
      <c r="D224" s="217">
        <v>51701</v>
      </c>
      <c r="E224" s="221">
        <f t="shared" si="9"/>
        <v>-2835</v>
      </c>
      <c r="F224" s="144">
        <f t="shared" si="10"/>
        <v>-0.05198401056183072</v>
      </c>
      <c r="G224" s="31"/>
    </row>
    <row r="225" spans="1:7" ht="12.75" customHeight="1">
      <c r="A225" s="18">
        <v>25</v>
      </c>
      <c r="B225" s="35" t="s">
        <v>219</v>
      </c>
      <c r="C225" s="221">
        <v>23229</v>
      </c>
      <c r="D225" s="217">
        <v>25263</v>
      </c>
      <c r="E225" s="221">
        <f t="shared" si="9"/>
        <v>2034</v>
      </c>
      <c r="F225" s="144">
        <f t="shared" si="10"/>
        <v>0.08756296009298721</v>
      </c>
      <c r="G225" s="31"/>
    </row>
    <row r="226" spans="1:7" ht="12.75" customHeight="1">
      <c r="A226" s="18">
        <v>26</v>
      </c>
      <c r="B226" s="35" t="s">
        <v>217</v>
      </c>
      <c r="C226" s="221">
        <v>30048</v>
      </c>
      <c r="D226" s="217">
        <v>27484</v>
      </c>
      <c r="E226" s="221">
        <f t="shared" si="9"/>
        <v>-2564</v>
      </c>
      <c r="F226" s="144">
        <f t="shared" si="10"/>
        <v>-0.08533013844515441</v>
      </c>
      <c r="G226" s="31"/>
    </row>
    <row r="227" spans="1:7" ht="12.75" customHeight="1">
      <c r="A227" s="18">
        <v>27</v>
      </c>
      <c r="B227" s="35" t="s">
        <v>230</v>
      </c>
      <c r="C227" s="221">
        <v>57869</v>
      </c>
      <c r="D227" s="217">
        <v>56504</v>
      </c>
      <c r="E227" s="221">
        <f t="shared" si="9"/>
        <v>-1365</v>
      </c>
      <c r="F227" s="144">
        <f t="shared" si="10"/>
        <v>-0.023587758558122656</v>
      </c>
      <c r="G227" s="31"/>
    </row>
    <row r="228" spans="1:7" ht="12.75" customHeight="1">
      <c r="A228" s="34"/>
      <c r="B228" s="1" t="s">
        <v>27</v>
      </c>
      <c r="C228" s="218">
        <v>1667823</v>
      </c>
      <c r="D228" s="218">
        <v>1564610</v>
      </c>
      <c r="E228" s="218">
        <f t="shared" si="9"/>
        <v>-103213</v>
      </c>
      <c r="F228" s="143">
        <f>E228/C228</f>
        <v>-0.06188486428116173</v>
      </c>
      <c r="G228" s="31"/>
    </row>
    <row r="229" spans="1:7" ht="12.75" customHeight="1">
      <c r="A229" s="25"/>
      <c r="B229" s="36"/>
      <c r="C229" s="37"/>
      <c r="D229" s="37"/>
      <c r="E229" s="37"/>
      <c r="F229" s="38"/>
      <c r="G229" s="31"/>
    </row>
    <row r="230" spans="1:7" ht="12.75" customHeight="1">
      <c r="A230" s="315" t="s">
        <v>164</v>
      </c>
      <c r="B230" s="315"/>
      <c r="C230" s="315"/>
      <c r="D230" s="315"/>
      <c r="E230" s="315"/>
      <c r="F230" s="315"/>
      <c r="G230" s="31"/>
    </row>
    <row r="231" spans="1:7" ht="70.5" customHeight="1">
      <c r="A231" s="16" t="s">
        <v>20</v>
      </c>
      <c r="B231" s="16" t="s">
        <v>21</v>
      </c>
      <c r="C231" s="16" t="s">
        <v>177</v>
      </c>
      <c r="D231" s="16" t="s">
        <v>99</v>
      </c>
      <c r="E231" s="29" t="s">
        <v>6</v>
      </c>
      <c r="F231" s="16" t="s">
        <v>28</v>
      </c>
      <c r="G231" s="31"/>
    </row>
    <row r="232" spans="1:7" ht="12.75" customHeight="1">
      <c r="A232" s="16">
        <v>1</v>
      </c>
      <c r="B232" s="16">
        <v>2</v>
      </c>
      <c r="C232" s="16">
        <v>3</v>
      </c>
      <c r="D232" s="16">
        <v>4</v>
      </c>
      <c r="E232" s="16" t="s">
        <v>29</v>
      </c>
      <c r="F232" s="16">
        <v>6</v>
      </c>
      <c r="G232" s="31"/>
    </row>
    <row r="233" spans="1:7" ht="12.75" customHeight="1">
      <c r="A233" s="189">
        <v>1</v>
      </c>
      <c r="B233" s="35" t="s">
        <v>237</v>
      </c>
      <c r="C233" s="276">
        <v>32869</v>
      </c>
      <c r="D233" s="217">
        <v>29632</v>
      </c>
      <c r="E233" s="217">
        <f>D233-C233</f>
        <v>-3237</v>
      </c>
      <c r="F233" s="207">
        <f aca="true" t="shared" si="11" ref="F233:F259">E233/C233</f>
        <v>-0.09848185220116219</v>
      </c>
      <c r="G233" s="31"/>
    </row>
    <row r="234" spans="1:7" ht="12.75" customHeight="1">
      <c r="A234" s="189">
        <v>2</v>
      </c>
      <c r="B234" s="35" t="s">
        <v>215</v>
      </c>
      <c r="C234" s="276">
        <v>36208</v>
      </c>
      <c r="D234" s="217">
        <v>32310</v>
      </c>
      <c r="E234" s="217">
        <f aca="true" t="shared" si="12" ref="E234:E260">D234-C234</f>
        <v>-3898</v>
      </c>
      <c r="F234" s="207">
        <f t="shared" si="11"/>
        <v>-0.10765576668139637</v>
      </c>
      <c r="G234" s="31"/>
    </row>
    <row r="235" spans="1:7" ht="12.75" customHeight="1">
      <c r="A235" s="189">
        <v>3</v>
      </c>
      <c r="B235" s="35" t="s">
        <v>235</v>
      </c>
      <c r="C235" s="276">
        <v>31418</v>
      </c>
      <c r="D235" s="217">
        <v>27801</v>
      </c>
      <c r="E235" s="217">
        <f t="shared" si="12"/>
        <v>-3617</v>
      </c>
      <c r="F235" s="207">
        <f t="shared" si="11"/>
        <v>-0.11512508752944173</v>
      </c>
      <c r="G235" s="31"/>
    </row>
    <row r="236" spans="1:7" ht="12.75" customHeight="1">
      <c r="A236" s="189">
        <v>4</v>
      </c>
      <c r="B236" s="35" t="s">
        <v>218</v>
      </c>
      <c r="C236" s="276">
        <v>85708</v>
      </c>
      <c r="D236" s="217">
        <v>73840</v>
      </c>
      <c r="E236" s="217">
        <f t="shared" si="12"/>
        <v>-11868</v>
      </c>
      <c r="F236" s="207">
        <f t="shared" si="11"/>
        <v>-0.13847015447799504</v>
      </c>
      <c r="G236" s="31"/>
    </row>
    <row r="237" spans="1:7" ht="12.75" customHeight="1">
      <c r="A237" s="189">
        <v>5</v>
      </c>
      <c r="B237" s="35" t="s">
        <v>232</v>
      </c>
      <c r="C237" s="276">
        <v>55043</v>
      </c>
      <c r="D237" s="217">
        <v>47919</v>
      </c>
      <c r="E237" s="217">
        <f t="shared" si="12"/>
        <v>-7124</v>
      </c>
      <c r="F237" s="207">
        <f t="shared" si="11"/>
        <v>-0.12942608506077066</v>
      </c>
      <c r="G237" s="31"/>
    </row>
    <row r="238" spans="1:7" ht="12.75" customHeight="1">
      <c r="A238" s="189">
        <v>6</v>
      </c>
      <c r="B238" s="35" t="s">
        <v>234</v>
      </c>
      <c r="C238" s="276">
        <v>73465</v>
      </c>
      <c r="D238" s="217">
        <v>66394</v>
      </c>
      <c r="E238" s="217">
        <f t="shared" si="12"/>
        <v>-7071</v>
      </c>
      <c r="F238" s="207">
        <f t="shared" si="11"/>
        <v>-0.09624991492547472</v>
      </c>
      <c r="G238" s="31"/>
    </row>
    <row r="239" spans="1:7" ht="12.75" customHeight="1">
      <c r="A239" s="189">
        <v>7</v>
      </c>
      <c r="B239" s="35" t="s">
        <v>221</v>
      </c>
      <c r="C239" s="276">
        <v>44648</v>
      </c>
      <c r="D239" s="217">
        <v>38049</v>
      </c>
      <c r="E239" s="217">
        <f t="shared" si="12"/>
        <v>-6599</v>
      </c>
      <c r="F239" s="207">
        <f t="shared" si="11"/>
        <v>-0.1478005733739473</v>
      </c>
      <c r="G239" s="31"/>
    </row>
    <row r="240" spans="1:7" ht="12.75" customHeight="1">
      <c r="A240" s="189">
        <v>8</v>
      </c>
      <c r="B240" s="35" t="s">
        <v>233</v>
      </c>
      <c r="C240" s="276">
        <v>67427</v>
      </c>
      <c r="D240" s="217">
        <v>59134</v>
      </c>
      <c r="E240" s="217">
        <f t="shared" si="12"/>
        <v>-8293</v>
      </c>
      <c r="F240" s="207">
        <f t="shared" si="11"/>
        <v>-0.12299227312500927</v>
      </c>
      <c r="G240" s="31"/>
    </row>
    <row r="241" spans="1:7" ht="12.75" customHeight="1">
      <c r="A241" s="189">
        <v>9</v>
      </c>
      <c r="B241" s="35" t="s">
        <v>216</v>
      </c>
      <c r="C241" s="276">
        <v>34445</v>
      </c>
      <c r="D241" s="217">
        <v>31138</v>
      </c>
      <c r="E241" s="217">
        <f t="shared" si="12"/>
        <v>-3307</v>
      </c>
      <c r="F241" s="207">
        <f t="shared" si="11"/>
        <v>-0.09600812890114675</v>
      </c>
      <c r="G241" s="31"/>
    </row>
    <row r="242" spans="1:7" ht="12.75" customHeight="1">
      <c r="A242" s="189">
        <v>10</v>
      </c>
      <c r="B242" s="35" t="s">
        <v>231</v>
      </c>
      <c r="C242" s="276">
        <v>6753</v>
      </c>
      <c r="D242" s="217">
        <v>6376</v>
      </c>
      <c r="E242" s="217">
        <f t="shared" si="12"/>
        <v>-377</v>
      </c>
      <c r="F242" s="207">
        <f t="shared" si="11"/>
        <v>-0.05582703983414779</v>
      </c>
      <c r="G242" s="31"/>
    </row>
    <row r="243" spans="1:7" ht="12.75" customHeight="1">
      <c r="A243" s="189">
        <v>11</v>
      </c>
      <c r="B243" s="35" t="s">
        <v>236</v>
      </c>
      <c r="C243" s="276">
        <v>9113</v>
      </c>
      <c r="D243" s="217">
        <v>7497</v>
      </c>
      <c r="E243" s="217">
        <f t="shared" si="12"/>
        <v>-1616</v>
      </c>
      <c r="F243" s="207">
        <f t="shared" si="11"/>
        <v>-0.17732909031054536</v>
      </c>
      <c r="G243" s="31"/>
    </row>
    <row r="244" spans="1:7" ht="12.75" customHeight="1">
      <c r="A244" s="189">
        <v>12</v>
      </c>
      <c r="B244" s="35" t="s">
        <v>226</v>
      </c>
      <c r="C244" s="276">
        <v>32057</v>
      </c>
      <c r="D244" s="217">
        <v>28142</v>
      </c>
      <c r="E244" s="217">
        <f t="shared" si="12"/>
        <v>-3915</v>
      </c>
      <c r="F244" s="207">
        <f t="shared" si="11"/>
        <v>-0.12212621268365724</v>
      </c>
      <c r="G244" s="31"/>
    </row>
    <row r="245" spans="1:7" ht="12.75" customHeight="1">
      <c r="A245" s="189">
        <v>13</v>
      </c>
      <c r="B245" s="35" t="s">
        <v>213</v>
      </c>
      <c r="C245" s="276">
        <v>36009</v>
      </c>
      <c r="D245" s="217">
        <v>31660</v>
      </c>
      <c r="E245" s="217">
        <f t="shared" si="12"/>
        <v>-4349</v>
      </c>
      <c r="F245" s="207">
        <f t="shared" si="11"/>
        <v>-0.12077536171512677</v>
      </c>
      <c r="G245" s="31"/>
    </row>
    <row r="246" spans="1:8" s="220" customFormat="1" ht="12.75" customHeight="1">
      <c r="A246" s="189">
        <v>14</v>
      </c>
      <c r="B246" s="198" t="s">
        <v>242</v>
      </c>
      <c r="C246" s="276">
        <v>44323</v>
      </c>
      <c r="D246" s="217">
        <v>37409</v>
      </c>
      <c r="E246" s="217">
        <f t="shared" si="12"/>
        <v>-6914</v>
      </c>
      <c r="F246" s="207">
        <f t="shared" si="11"/>
        <v>-0.15599124607991335</v>
      </c>
      <c r="G246" s="253"/>
      <c r="H246" s="191"/>
    </row>
    <row r="247" spans="1:8" ht="12.75" customHeight="1">
      <c r="A247" s="189">
        <v>15</v>
      </c>
      <c r="B247" s="198" t="s">
        <v>222</v>
      </c>
      <c r="C247" s="276">
        <v>28295</v>
      </c>
      <c r="D247" s="217">
        <v>25096</v>
      </c>
      <c r="E247" s="217">
        <f t="shared" si="12"/>
        <v>-3199</v>
      </c>
      <c r="F247" s="207">
        <f t="shared" si="11"/>
        <v>-0.11305884431878424</v>
      </c>
      <c r="G247" s="253"/>
      <c r="H247" s="191"/>
    </row>
    <row r="248" spans="1:8" s="220" customFormat="1" ht="12.75" customHeight="1">
      <c r="A248" s="189">
        <v>16</v>
      </c>
      <c r="B248" s="198" t="s">
        <v>214</v>
      </c>
      <c r="C248" s="276">
        <v>71467</v>
      </c>
      <c r="D248" s="217">
        <v>61792</v>
      </c>
      <c r="E248" s="217">
        <f t="shared" si="12"/>
        <v>-9675</v>
      </c>
      <c r="F248" s="207">
        <f t="shared" si="11"/>
        <v>-0.13537716708410874</v>
      </c>
      <c r="G248" s="253"/>
      <c r="H248" s="191"/>
    </row>
    <row r="249" spans="1:8" ht="12.75" customHeight="1">
      <c r="A249" s="189">
        <v>17</v>
      </c>
      <c r="B249" s="198" t="s">
        <v>228</v>
      </c>
      <c r="C249" s="276">
        <v>22909</v>
      </c>
      <c r="D249" s="217">
        <v>22118</v>
      </c>
      <c r="E249" s="217">
        <f t="shared" si="12"/>
        <v>-791</v>
      </c>
      <c r="F249" s="207">
        <f t="shared" si="11"/>
        <v>-0.03452791479331267</v>
      </c>
      <c r="G249" s="253"/>
      <c r="H249" s="191"/>
    </row>
    <row r="250" spans="1:8" s="220" customFormat="1" ht="12.75" customHeight="1">
      <c r="A250" s="189">
        <v>18</v>
      </c>
      <c r="B250" s="198" t="s">
        <v>243</v>
      </c>
      <c r="C250" s="276">
        <v>62519</v>
      </c>
      <c r="D250" s="217">
        <v>56656</v>
      </c>
      <c r="E250" s="217">
        <f t="shared" si="12"/>
        <v>-5863</v>
      </c>
      <c r="F250" s="207">
        <f t="shared" si="11"/>
        <v>-0.09377949103472544</v>
      </c>
      <c r="G250" s="253"/>
      <c r="H250" s="191"/>
    </row>
    <row r="251" spans="1:8" ht="12.75" customHeight="1">
      <c r="A251" s="189">
        <v>19</v>
      </c>
      <c r="B251" s="198" t="s">
        <v>227</v>
      </c>
      <c r="C251" s="276">
        <v>42644</v>
      </c>
      <c r="D251" s="217">
        <v>38790</v>
      </c>
      <c r="E251" s="217">
        <f t="shared" si="12"/>
        <v>-3854</v>
      </c>
      <c r="F251" s="207">
        <f t="shared" si="11"/>
        <v>-0.09037613732295281</v>
      </c>
      <c r="G251" s="253"/>
      <c r="H251" s="191"/>
    </row>
    <row r="252" spans="1:8" ht="12.75" customHeight="1">
      <c r="A252" s="189">
        <v>20</v>
      </c>
      <c r="B252" s="198" t="s">
        <v>223</v>
      </c>
      <c r="C252" s="276">
        <v>39880</v>
      </c>
      <c r="D252" s="217">
        <v>33500</v>
      </c>
      <c r="E252" s="217">
        <f t="shared" si="12"/>
        <v>-6380</v>
      </c>
      <c r="F252" s="207">
        <f t="shared" si="11"/>
        <v>-0.15997993981945838</v>
      </c>
      <c r="G252" s="253"/>
      <c r="H252" s="191" t="s">
        <v>12</v>
      </c>
    </row>
    <row r="253" spans="1:8" ht="12.75" customHeight="1">
      <c r="A253" s="189">
        <v>21</v>
      </c>
      <c r="B253" s="198" t="s">
        <v>225</v>
      </c>
      <c r="C253" s="276">
        <v>43688</v>
      </c>
      <c r="D253" s="217">
        <v>40095</v>
      </c>
      <c r="E253" s="217">
        <f t="shared" si="12"/>
        <v>-3593</v>
      </c>
      <c r="F253" s="207">
        <f t="shared" si="11"/>
        <v>-0.08224226332173594</v>
      </c>
      <c r="G253" s="253"/>
      <c r="H253" s="191"/>
    </row>
    <row r="254" spans="1:8" ht="12.75" customHeight="1">
      <c r="A254" s="189">
        <v>22</v>
      </c>
      <c r="B254" s="198" t="s">
        <v>229</v>
      </c>
      <c r="C254" s="276">
        <v>49063</v>
      </c>
      <c r="D254" s="217">
        <v>44872</v>
      </c>
      <c r="E254" s="217">
        <f t="shared" si="12"/>
        <v>-4191</v>
      </c>
      <c r="F254" s="207">
        <f t="shared" si="11"/>
        <v>-0.08542078552065711</v>
      </c>
      <c r="G254" s="253"/>
      <c r="H254" s="191"/>
    </row>
    <row r="255" spans="1:8" s="220" customFormat="1" ht="12.75" customHeight="1">
      <c r="A255" s="189">
        <v>23</v>
      </c>
      <c r="B255" s="198" t="s">
        <v>220</v>
      </c>
      <c r="C255" s="276">
        <v>37118</v>
      </c>
      <c r="D255" s="217">
        <v>31444</v>
      </c>
      <c r="E255" s="217">
        <f t="shared" si="12"/>
        <v>-5674</v>
      </c>
      <c r="F255" s="207">
        <f t="shared" si="11"/>
        <v>-0.1528638396465327</v>
      </c>
      <c r="G255" s="253"/>
      <c r="H255" s="191"/>
    </row>
    <row r="256" spans="1:7" ht="12.75" customHeight="1">
      <c r="A256" s="189">
        <v>24</v>
      </c>
      <c r="B256" s="35" t="s">
        <v>224</v>
      </c>
      <c r="C256" s="276">
        <v>36823</v>
      </c>
      <c r="D256" s="217">
        <v>33699</v>
      </c>
      <c r="E256" s="217">
        <f t="shared" si="12"/>
        <v>-3124</v>
      </c>
      <c r="F256" s="207">
        <f t="shared" si="11"/>
        <v>-0.08483828042256199</v>
      </c>
      <c r="G256" s="31"/>
    </row>
    <row r="257" spans="1:7" ht="12.75" customHeight="1">
      <c r="A257" s="189">
        <v>25</v>
      </c>
      <c r="B257" s="35" t="s">
        <v>219</v>
      </c>
      <c r="C257" s="276">
        <v>9742</v>
      </c>
      <c r="D257" s="217">
        <v>10395</v>
      </c>
      <c r="E257" s="217">
        <f t="shared" si="12"/>
        <v>653</v>
      </c>
      <c r="F257" s="207">
        <f t="shared" si="11"/>
        <v>0.06702935742147403</v>
      </c>
      <c r="G257" s="31"/>
    </row>
    <row r="258" spans="1:7" ht="12.75" customHeight="1">
      <c r="A258" s="189">
        <v>26</v>
      </c>
      <c r="B258" s="35" t="s">
        <v>217</v>
      </c>
      <c r="C258" s="276">
        <v>11366</v>
      </c>
      <c r="D258" s="217">
        <v>10684</v>
      </c>
      <c r="E258" s="217">
        <f t="shared" si="12"/>
        <v>-682</v>
      </c>
      <c r="F258" s="207">
        <f t="shared" si="11"/>
        <v>-0.06000351926799226</v>
      </c>
      <c r="G258" s="31"/>
    </row>
    <row r="259" spans="1:8" ht="12.75" customHeight="1">
      <c r="A259" s="189">
        <v>27</v>
      </c>
      <c r="B259" s="35" t="s">
        <v>230</v>
      </c>
      <c r="C259" s="276">
        <v>33444</v>
      </c>
      <c r="D259" s="217">
        <v>30471</v>
      </c>
      <c r="E259" s="217">
        <f t="shared" si="12"/>
        <v>-2973</v>
      </c>
      <c r="F259" s="207">
        <f t="shared" si="11"/>
        <v>-0.08889486903480445</v>
      </c>
      <c r="G259" s="31"/>
      <c r="H259" s="10" t="s">
        <v>12</v>
      </c>
    </row>
    <row r="260" spans="1:7" ht="12.75" customHeight="1">
      <c r="A260" s="189"/>
      <c r="B260" s="1" t="s">
        <v>27</v>
      </c>
      <c r="C260" s="219">
        <v>1078444</v>
      </c>
      <c r="D260" s="218">
        <v>956913</v>
      </c>
      <c r="E260" s="277">
        <f t="shared" si="12"/>
        <v>-121531</v>
      </c>
      <c r="F260" s="143">
        <f>E260/C260</f>
        <v>-0.11269106230828861</v>
      </c>
      <c r="G260" s="31"/>
    </row>
    <row r="261" spans="1:7" ht="12.75" customHeight="1">
      <c r="A261" s="40"/>
      <c r="B261" s="2"/>
      <c r="C261" s="145"/>
      <c r="D261" s="185"/>
      <c r="E261" s="185"/>
      <c r="F261" s="146"/>
      <c r="G261" s="31"/>
    </row>
    <row r="262" spans="1:8" ht="14.25">
      <c r="A262" s="47" t="s">
        <v>178</v>
      </c>
      <c r="B262" s="48"/>
      <c r="C262" s="48"/>
      <c r="D262" s="48"/>
      <c r="E262" s="48"/>
      <c r="F262" s="48"/>
      <c r="G262" s="48"/>
      <c r="H262" s="48"/>
    </row>
    <row r="263" spans="1:6" ht="46.5" customHeight="1">
      <c r="A263" s="49" t="s">
        <v>30</v>
      </c>
      <c r="B263" s="49" t="s">
        <v>31</v>
      </c>
      <c r="C263" s="50" t="s">
        <v>179</v>
      </c>
      <c r="D263" s="50" t="s">
        <v>180</v>
      </c>
      <c r="E263" s="49" t="s">
        <v>32</v>
      </c>
      <c r="F263" s="51"/>
    </row>
    <row r="264" spans="1:6" ht="13.5" customHeight="1">
      <c r="A264" s="49">
        <v>1</v>
      </c>
      <c r="B264" s="49">
        <v>2</v>
      </c>
      <c r="C264" s="50">
        <v>3</v>
      </c>
      <c r="D264" s="50">
        <v>4</v>
      </c>
      <c r="E264" s="49">
        <v>5</v>
      </c>
      <c r="F264" s="51"/>
    </row>
    <row r="265" spans="1:7" ht="12.75" customHeight="1">
      <c r="A265" s="18">
        <v>1</v>
      </c>
      <c r="B265" s="35" t="s">
        <v>237</v>
      </c>
      <c r="C265" s="217">
        <v>20938800</v>
      </c>
      <c r="D265" s="217">
        <v>18307289</v>
      </c>
      <c r="E265" s="207">
        <f aca="true" t="shared" si="13" ref="E265:E292">D265/C265</f>
        <v>0.874323695722773</v>
      </c>
      <c r="F265" s="145"/>
      <c r="G265" s="31"/>
    </row>
    <row r="266" spans="1:7" ht="12.75" customHeight="1">
      <c r="A266" s="18">
        <v>2</v>
      </c>
      <c r="B266" s="35" t="s">
        <v>215</v>
      </c>
      <c r="C266" s="217">
        <v>23809440</v>
      </c>
      <c r="D266" s="217">
        <v>20848388</v>
      </c>
      <c r="E266" s="207">
        <f t="shared" si="13"/>
        <v>0.8756353782365314</v>
      </c>
      <c r="F266" s="145" t="s">
        <v>12</v>
      </c>
      <c r="G266" s="31"/>
    </row>
    <row r="267" spans="1:7" ht="12.75" customHeight="1">
      <c r="A267" s="18">
        <v>3</v>
      </c>
      <c r="B267" s="35" t="s">
        <v>235</v>
      </c>
      <c r="C267" s="217">
        <v>19885920</v>
      </c>
      <c r="D267" s="217">
        <v>16782930</v>
      </c>
      <c r="E267" s="207">
        <f t="shared" si="13"/>
        <v>0.8439604504091337</v>
      </c>
      <c r="F267" s="145"/>
      <c r="G267" s="31"/>
    </row>
    <row r="268" spans="1:7" ht="12.75" customHeight="1">
      <c r="A268" s="18">
        <v>4</v>
      </c>
      <c r="B268" s="35" t="s">
        <v>218</v>
      </c>
      <c r="C268" s="217">
        <v>51200400</v>
      </c>
      <c r="D268" s="217">
        <v>42954479</v>
      </c>
      <c r="E268" s="207">
        <f t="shared" si="13"/>
        <v>0.8389481136866118</v>
      </c>
      <c r="F268" s="145"/>
      <c r="G268" s="31"/>
    </row>
    <row r="269" spans="1:7" ht="12.75" customHeight="1">
      <c r="A269" s="18">
        <v>5</v>
      </c>
      <c r="B269" s="35" t="s">
        <v>232</v>
      </c>
      <c r="C269" s="217">
        <v>32592000</v>
      </c>
      <c r="D269" s="217">
        <v>27778596</v>
      </c>
      <c r="E269" s="207">
        <f t="shared" si="13"/>
        <v>0.8523133284241532</v>
      </c>
      <c r="F269" s="145"/>
      <c r="G269" s="31"/>
    </row>
    <row r="270" spans="1:7" ht="12.75" customHeight="1">
      <c r="A270" s="18">
        <v>6</v>
      </c>
      <c r="B270" s="35" t="s">
        <v>234</v>
      </c>
      <c r="C270" s="217">
        <v>43361520</v>
      </c>
      <c r="D270" s="217">
        <v>36757000</v>
      </c>
      <c r="E270" s="207">
        <f t="shared" si="13"/>
        <v>0.8476870737003684</v>
      </c>
      <c r="F270" s="145"/>
      <c r="G270" s="31"/>
    </row>
    <row r="271" spans="1:7" ht="12.75" customHeight="1">
      <c r="A271" s="18">
        <v>7</v>
      </c>
      <c r="B271" s="35" t="s">
        <v>221</v>
      </c>
      <c r="C271" s="217">
        <v>24692640</v>
      </c>
      <c r="D271" s="217">
        <v>21188580</v>
      </c>
      <c r="E271" s="207">
        <f t="shared" si="13"/>
        <v>0.8580929378146687</v>
      </c>
      <c r="F271" s="145"/>
      <c r="G271" s="31"/>
    </row>
    <row r="272" spans="1:7" ht="12.75" customHeight="1">
      <c r="A272" s="18">
        <v>8</v>
      </c>
      <c r="B272" s="35" t="s">
        <v>233</v>
      </c>
      <c r="C272" s="217">
        <v>37737360</v>
      </c>
      <c r="D272" s="217">
        <v>31820675</v>
      </c>
      <c r="E272" s="207">
        <f t="shared" si="13"/>
        <v>0.8432141252064267</v>
      </c>
      <c r="F272" s="145"/>
      <c r="G272" s="31"/>
    </row>
    <row r="273" spans="1:7" ht="12.75" customHeight="1">
      <c r="A273" s="18">
        <v>9</v>
      </c>
      <c r="B273" s="35" t="s">
        <v>216</v>
      </c>
      <c r="C273" s="217">
        <v>22854240</v>
      </c>
      <c r="D273" s="217">
        <v>19713765</v>
      </c>
      <c r="E273" s="207">
        <f t="shared" si="13"/>
        <v>0.8625867672694432</v>
      </c>
      <c r="F273" s="145"/>
      <c r="G273" s="31"/>
    </row>
    <row r="274" spans="1:7" ht="12.75" customHeight="1">
      <c r="A274" s="18">
        <v>10</v>
      </c>
      <c r="B274" s="35" t="s">
        <v>231</v>
      </c>
      <c r="C274" s="217">
        <v>5088480</v>
      </c>
      <c r="D274" s="217">
        <v>4758934</v>
      </c>
      <c r="E274" s="207">
        <f t="shared" si="13"/>
        <v>0.935236848724963</v>
      </c>
      <c r="F274" s="145"/>
      <c r="G274" s="31"/>
    </row>
    <row r="275" spans="1:7" ht="12.75" customHeight="1">
      <c r="A275" s="18">
        <v>11</v>
      </c>
      <c r="B275" s="35" t="s">
        <v>236</v>
      </c>
      <c r="C275" s="217">
        <v>8002080</v>
      </c>
      <c r="D275" s="217">
        <v>6376567</v>
      </c>
      <c r="E275" s="207">
        <f t="shared" si="13"/>
        <v>0.7968636904404854</v>
      </c>
      <c r="F275" s="145"/>
      <c r="G275" s="31"/>
    </row>
    <row r="276" spans="1:7" ht="12.75" customHeight="1">
      <c r="A276" s="18">
        <v>12</v>
      </c>
      <c r="B276" s="35" t="s">
        <v>226</v>
      </c>
      <c r="C276" s="217">
        <v>19267680</v>
      </c>
      <c r="D276" s="217">
        <v>17113012</v>
      </c>
      <c r="E276" s="207">
        <f t="shared" si="13"/>
        <v>0.8881719023774528</v>
      </c>
      <c r="F276" s="145"/>
      <c r="G276" s="31"/>
    </row>
    <row r="277" spans="1:7" ht="12.75" customHeight="1">
      <c r="A277" s="18">
        <v>13</v>
      </c>
      <c r="B277" s="35" t="s">
        <v>213</v>
      </c>
      <c r="C277" s="217">
        <v>20788080</v>
      </c>
      <c r="D277" s="217">
        <v>18723140</v>
      </c>
      <c r="E277" s="207">
        <f t="shared" si="13"/>
        <v>0.90066711307634</v>
      </c>
      <c r="F277" s="145"/>
      <c r="G277" s="31"/>
    </row>
    <row r="278" spans="1:7" ht="12.75" customHeight="1">
      <c r="A278" s="18">
        <v>14</v>
      </c>
      <c r="B278" s="35" t="s">
        <v>242</v>
      </c>
      <c r="C278" s="217">
        <v>26513760</v>
      </c>
      <c r="D278" s="217">
        <v>22148690</v>
      </c>
      <c r="E278" s="207">
        <f t="shared" si="13"/>
        <v>0.8353658628576256</v>
      </c>
      <c r="F278" s="145"/>
      <c r="G278" s="31"/>
    </row>
    <row r="279" spans="1:7" ht="12.75" customHeight="1">
      <c r="A279" s="18">
        <v>15</v>
      </c>
      <c r="B279" s="35" t="s">
        <v>222</v>
      </c>
      <c r="C279" s="217">
        <v>17741280</v>
      </c>
      <c r="D279" s="217">
        <v>15515394</v>
      </c>
      <c r="E279" s="207">
        <f t="shared" si="13"/>
        <v>0.8745363355969806</v>
      </c>
      <c r="F279" s="145"/>
      <c r="G279" s="31"/>
    </row>
    <row r="280" spans="1:7" ht="12.75" customHeight="1">
      <c r="A280" s="18">
        <v>16</v>
      </c>
      <c r="B280" s="35" t="s">
        <v>214</v>
      </c>
      <c r="C280" s="217">
        <v>42494160</v>
      </c>
      <c r="D280" s="217">
        <v>36325694</v>
      </c>
      <c r="E280" s="207">
        <f t="shared" si="13"/>
        <v>0.8548396767932347</v>
      </c>
      <c r="F280" s="145"/>
      <c r="G280" s="31"/>
    </row>
    <row r="281" spans="1:7" ht="12.75" customHeight="1">
      <c r="A281" s="18">
        <v>17</v>
      </c>
      <c r="B281" s="35" t="s">
        <v>228</v>
      </c>
      <c r="C281" s="217">
        <v>14132160</v>
      </c>
      <c r="D281" s="217">
        <v>13200531</v>
      </c>
      <c r="E281" s="207">
        <f t="shared" si="13"/>
        <v>0.9340773809523809</v>
      </c>
      <c r="F281" s="145"/>
      <c r="G281" s="31" t="s">
        <v>12</v>
      </c>
    </row>
    <row r="282" spans="1:7" ht="12.75" customHeight="1">
      <c r="A282" s="18">
        <v>18</v>
      </c>
      <c r="B282" s="35" t="s">
        <v>243</v>
      </c>
      <c r="C282" s="217">
        <v>37386000</v>
      </c>
      <c r="D282" s="217">
        <v>31841285</v>
      </c>
      <c r="E282" s="207">
        <f t="shared" si="13"/>
        <v>0.8516900711496282</v>
      </c>
      <c r="F282" s="145"/>
      <c r="G282" s="31"/>
    </row>
    <row r="283" spans="1:7" ht="12.75" customHeight="1">
      <c r="A283" s="18">
        <v>19</v>
      </c>
      <c r="B283" s="35" t="s">
        <v>227</v>
      </c>
      <c r="C283" s="217">
        <v>26128560</v>
      </c>
      <c r="D283" s="217">
        <v>22628654</v>
      </c>
      <c r="E283" s="207">
        <f t="shared" si="13"/>
        <v>0.866050559234799</v>
      </c>
      <c r="F283" s="145"/>
      <c r="G283" s="31" t="s">
        <v>12</v>
      </c>
    </row>
    <row r="284" spans="1:7" ht="12.75" customHeight="1">
      <c r="A284" s="18">
        <v>20</v>
      </c>
      <c r="B284" s="35" t="s">
        <v>223</v>
      </c>
      <c r="C284" s="217">
        <v>26045520</v>
      </c>
      <c r="D284" s="217">
        <v>21356830</v>
      </c>
      <c r="E284" s="207">
        <f t="shared" si="13"/>
        <v>0.8199809410601132</v>
      </c>
      <c r="F284" s="145"/>
      <c r="G284" s="31"/>
    </row>
    <row r="285" spans="1:7" ht="12.75" customHeight="1">
      <c r="A285" s="18">
        <v>21</v>
      </c>
      <c r="B285" s="35" t="s">
        <v>225</v>
      </c>
      <c r="C285" s="217">
        <v>26780640</v>
      </c>
      <c r="D285" s="217">
        <v>24456448</v>
      </c>
      <c r="E285" s="207">
        <f t="shared" si="13"/>
        <v>0.9132137245413104</v>
      </c>
      <c r="F285" s="145"/>
      <c r="G285" s="31"/>
    </row>
    <row r="286" spans="1:7" ht="12.75" customHeight="1">
      <c r="A286" s="18">
        <v>22</v>
      </c>
      <c r="B286" s="35" t="s">
        <v>229</v>
      </c>
      <c r="C286" s="217">
        <v>28990080</v>
      </c>
      <c r="D286" s="217">
        <v>26416698</v>
      </c>
      <c r="E286" s="207">
        <f t="shared" si="13"/>
        <v>0.9112323249884098</v>
      </c>
      <c r="F286" s="145"/>
      <c r="G286" s="31"/>
    </row>
    <row r="287" spans="1:7" ht="12.75" customHeight="1">
      <c r="A287" s="18">
        <v>23</v>
      </c>
      <c r="B287" s="35" t="s">
        <v>220</v>
      </c>
      <c r="C287" s="217">
        <v>20979600</v>
      </c>
      <c r="D287" s="217">
        <v>17932829</v>
      </c>
      <c r="E287" s="207">
        <f t="shared" si="13"/>
        <v>0.854774590554634</v>
      </c>
      <c r="F287" s="145"/>
      <c r="G287" s="31"/>
    </row>
    <row r="288" spans="1:8" ht="12.75" customHeight="1">
      <c r="A288" s="18">
        <v>24</v>
      </c>
      <c r="B288" s="35" t="s">
        <v>224</v>
      </c>
      <c r="C288" s="217">
        <v>21926160</v>
      </c>
      <c r="D288" s="217">
        <v>19471156</v>
      </c>
      <c r="E288" s="207">
        <f t="shared" si="13"/>
        <v>0.8880331074843931</v>
      </c>
      <c r="F288" s="145"/>
      <c r="G288" s="31"/>
      <c r="H288" s="10" t="s">
        <v>12</v>
      </c>
    </row>
    <row r="289" spans="1:7" ht="12.75" customHeight="1">
      <c r="A289" s="18">
        <v>25</v>
      </c>
      <c r="B289" s="35" t="s">
        <v>219</v>
      </c>
      <c r="C289" s="217">
        <v>7913040</v>
      </c>
      <c r="D289" s="217">
        <v>8130198</v>
      </c>
      <c r="E289" s="207">
        <f t="shared" si="13"/>
        <v>1.0274430560189258</v>
      </c>
      <c r="F289" s="145" t="s">
        <v>12</v>
      </c>
      <c r="G289" s="31"/>
    </row>
    <row r="290" spans="1:7" ht="12.75" customHeight="1">
      <c r="A290" s="18">
        <v>26</v>
      </c>
      <c r="B290" s="35" t="s">
        <v>217</v>
      </c>
      <c r="C290" s="217">
        <v>9939360</v>
      </c>
      <c r="D290" s="217">
        <v>7824438</v>
      </c>
      <c r="E290" s="207">
        <f t="shared" si="13"/>
        <v>0.787217486840199</v>
      </c>
      <c r="F290" s="145"/>
      <c r="G290" s="31"/>
    </row>
    <row r="291" spans="1:7" ht="12.75" customHeight="1">
      <c r="A291" s="18">
        <v>27</v>
      </c>
      <c r="B291" s="35" t="s">
        <v>230</v>
      </c>
      <c r="C291" s="217">
        <v>21915120</v>
      </c>
      <c r="D291" s="217">
        <v>19830187</v>
      </c>
      <c r="E291" s="207">
        <f t="shared" si="13"/>
        <v>0.9048632633542504</v>
      </c>
      <c r="F291" s="145"/>
      <c r="G291" s="31"/>
    </row>
    <row r="292" spans="1:7" ht="16.5" customHeight="1">
      <c r="A292" s="34"/>
      <c r="B292" s="1" t="s">
        <v>27</v>
      </c>
      <c r="C292" s="218">
        <v>659104080</v>
      </c>
      <c r="D292" s="219">
        <v>570202387</v>
      </c>
      <c r="E292" s="143">
        <f t="shared" si="13"/>
        <v>0.8651173681097528</v>
      </c>
      <c r="F292" s="42"/>
      <c r="G292" s="31"/>
    </row>
    <row r="293" spans="1:7" ht="16.5" customHeight="1">
      <c r="A293" s="40"/>
      <c r="B293" s="2"/>
      <c r="C293" s="145"/>
      <c r="D293" s="145"/>
      <c r="E293" s="146"/>
      <c r="F293" s="42"/>
      <c r="G293" s="31"/>
    </row>
    <row r="294" ht="15.75" customHeight="1">
      <c r="A294" s="9" t="s">
        <v>97</v>
      </c>
    </row>
    <row r="295" ht="14.25">
      <c r="A295" s="9"/>
    </row>
    <row r="296" ht="14.25">
      <c r="A296" s="9" t="s">
        <v>33</v>
      </c>
    </row>
    <row r="297" spans="1:7" ht="33.75" customHeight="1">
      <c r="A297" s="189" t="s">
        <v>20</v>
      </c>
      <c r="B297" s="189"/>
      <c r="C297" s="190" t="s">
        <v>34</v>
      </c>
      <c r="D297" s="190" t="s">
        <v>35</v>
      </c>
      <c r="E297" s="190" t="s">
        <v>6</v>
      </c>
      <c r="F297" s="190" t="s">
        <v>28</v>
      </c>
      <c r="G297" s="191"/>
    </row>
    <row r="298" spans="1:7" ht="16.5" customHeight="1">
      <c r="A298" s="189">
        <v>1</v>
      </c>
      <c r="B298" s="189">
        <v>2</v>
      </c>
      <c r="C298" s="190">
        <v>3</v>
      </c>
      <c r="D298" s="190">
        <v>4</v>
      </c>
      <c r="E298" s="190" t="s">
        <v>36</v>
      </c>
      <c r="F298" s="190">
        <v>6</v>
      </c>
      <c r="G298" s="191"/>
    </row>
    <row r="299" spans="1:7" ht="27" customHeight="1">
      <c r="A299" s="192">
        <v>1</v>
      </c>
      <c r="B299" s="193" t="s">
        <v>193</v>
      </c>
      <c r="C299" s="171">
        <f>D334</f>
        <v>899.051297216977</v>
      </c>
      <c r="D299" s="171">
        <f>D334</f>
        <v>899.051297216977</v>
      </c>
      <c r="E299" s="194">
        <f>D299-C299</f>
        <v>0</v>
      </c>
      <c r="F299" s="195">
        <v>0</v>
      </c>
      <c r="G299" s="191"/>
    </row>
    <row r="300" spans="1:8" ht="28.5">
      <c r="A300" s="192">
        <v>2</v>
      </c>
      <c r="B300" s="193" t="s">
        <v>181</v>
      </c>
      <c r="C300" s="171">
        <f>C334</f>
        <v>89944.91200000001</v>
      </c>
      <c r="D300" s="171">
        <f>C334</f>
        <v>89944.91200000001</v>
      </c>
      <c r="E300" s="194">
        <f>D300-C300</f>
        <v>0</v>
      </c>
      <c r="F300" s="196">
        <v>0</v>
      </c>
      <c r="G300" s="191"/>
      <c r="H300" s="10" t="s">
        <v>12</v>
      </c>
    </row>
    <row r="301" ht="14.25">
      <c r="A301" s="54"/>
    </row>
    <row r="302" spans="1:7" ht="14.25">
      <c r="A302" s="9" t="s">
        <v>240</v>
      </c>
      <c r="B302" s="48"/>
      <c r="C302" s="58"/>
      <c r="D302" s="48"/>
      <c r="E302" s="48"/>
      <c r="F302" s="48"/>
      <c r="G302" s="48" t="s">
        <v>12</v>
      </c>
    </row>
    <row r="303" spans="1:8" ht="6" customHeight="1">
      <c r="A303" s="9"/>
      <c r="B303" s="48"/>
      <c r="C303" s="58"/>
      <c r="D303" s="48"/>
      <c r="E303" s="48"/>
      <c r="F303" s="48"/>
      <c r="G303" s="48"/>
      <c r="H303" s="10" t="s">
        <v>12</v>
      </c>
    </row>
    <row r="304" spans="1:5" ht="14.25">
      <c r="A304" s="48"/>
      <c r="B304" s="48"/>
      <c r="C304" s="48"/>
      <c r="D304" s="48"/>
      <c r="E304" s="59" t="s">
        <v>98</v>
      </c>
    </row>
    <row r="305" spans="1:8" ht="43.5" customHeight="1">
      <c r="A305" s="60" t="s">
        <v>37</v>
      </c>
      <c r="B305" s="60" t="s">
        <v>38</v>
      </c>
      <c r="C305" s="61" t="s">
        <v>139</v>
      </c>
      <c r="D305" s="62" t="s">
        <v>194</v>
      </c>
      <c r="E305" s="61" t="s">
        <v>138</v>
      </c>
      <c r="F305" s="256"/>
      <c r="G305" s="256"/>
      <c r="H305" s="191"/>
    </row>
    <row r="306" spans="1:8" ht="15.75" customHeight="1">
      <c r="A306" s="60">
        <v>1</v>
      </c>
      <c r="B306" s="60">
        <v>2</v>
      </c>
      <c r="C306" s="61">
        <v>3</v>
      </c>
      <c r="D306" s="62">
        <v>4</v>
      </c>
      <c r="E306" s="61">
        <v>5</v>
      </c>
      <c r="F306" s="256"/>
      <c r="G306" s="256"/>
      <c r="H306" s="191"/>
    </row>
    <row r="307" spans="1:8" ht="12.75" customHeight="1">
      <c r="A307" s="18">
        <v>1</v>
      </c>
      <c r="B307" s="35" t="s">
        <v>237</v>
      </c>
      <c r="C307" s="171">
        <v>2488.304</v>
      </c>
      <c r="D307" s="171">
        <v>29.35712509024715</v>
      </c>
      <c r="E307" s="150">
        <f aca="true" t="shared" si="14" ref="E307:E334">D307/C307</f>
        <v>0.01179804601457344</v>
      </c>
      <c r="F307" s="257"/>
      <c r="G307" s="258"/>
      <c r="H307" s="209"/>
    </row>
    <row r="308" spans="1:8" ht="12.75" customHeight="1">
      <c r="A308" s="18">
        <v>2</v>
      </c>
      <c r="B308" s="35" t="s">
        <v>215</v>
      </c>
      <c r="C308" s="171">
        <v>2815.442</v>
      </c>
      <c r="D308" s="171">
        <v>35.04649569010394</v>
      </c>
      <c r="E308" s="150">
        <f t="shared" si="14"/>
        <v>0.01244795513106075</v>
      </c>
      <c r="F308" s="257"/>
      <c r="G308" s="258"/>
      <c r="H308" s="209"/>
    </row>
    <row r="309" spans="1:8" ht="12.75" customHeight="1">
      <c r="A309" s="18">
        <v>3</v>
      </c>
      <c r="B309" s="35" t="s">
        <v>235</v>
      </c>
      <c r="C309" s="171">
        <v>2365.6099999999997</v>
      </c>
      <c r="D309" s="171">
        <v>27.823230913266222</v>
      </c>
      <c r="E309" s="150">
        <f t="shared" si="14"/>
        <v>0.011761546033905093</v>
      </c>
      <c r="F309" s="257"/>
      <c r="G309" s="258"/>
      <c r="H309" s="209"/>
    </row>
    <row r="310" spans="1:8" ht="12.75" customHeight="1">
      <c r="A310" s="18">
        <v>4</v>
      </c>
      <c r="B310" s="35" t="s">
        <v>218</v>
      </c>
      <c r="C310" s="171">
        <v>7596.9893999999995</v>
      </c>
      <c r="D310" s="171">
        <v>88.5426498356963</v>
      </c>
      <c r="E310" s="150">
        <f t="shared" si="14"/>
        <v>0.01165496556250247</v>
      </c>
      <c r="F310" s="257"/>
      <c r="G310" s="258" t="s">
        <v>12</v>
      </c>
      <c r="H310" s="209"/>
    </row>
    <row r="311" spans="1:8" ht="12.75" customHeight="1">
      <c r="A311" s="18">
        <v>5</v>
      </c>
      <c r="B311" s="35" t="s">
        <v>232</v>
      </c>
      <c r="C311" s="171">
        <v>4546.1702</v>
      </c>
      <c r="D311" s="171">
        <v>51.70130464031665</v>
      </c>
      <c r="E311" s="150">
        <f t="shared" si="14"/>
        <v>0.011372496489532365</v>
      </c>
      <c r="F311" s="257"/>
      <c r="G311" s="258"/>
      <c r="H311" s="209"/>
    </row>
    <row r="312" spans="1:8" ht="12.75" customHeight="1">
      <c r="A312" s="18">
        <v>6</v>
      </c>
      <c r="B312" s="35" t="s">
        <v>234</v>
      </c>
      <c r="C312" s="171">
        <v>6277.849400000001</v>
      </c>
      <c r="D312" s="171">
        <v>71.48539991464108</v>
      </c>
      <c r="E312" s="150">
        <f t="shared" si="14"/>
        <v>0.011386924941946054</v>
      </c>
      <c r="F312" s="257"/>
      <c r="G312" s="258"/>
      <c r="H312" s="209"/>
    </row>
    <row r="313" spans="1:8" ht="12.75" customHeight="1">
      <c r="A313" s="18">
        <v>7</v>
      </c>
      <c r="B313" s="35" t="s">
        <v>221</v>
      </c>
      <c r="C313" s="171">
        <v>3671.3616</v>
      </c>
      <c r="D313" s="171">
        <v>40.518255211482064</v>
      </c>
      <c r="E313" s="150">
        <f t="shared" si="14"/>
        <v>0.011036301957149103</v>
      </c>
      <c r="F313" s="257"/>
      <c r="G313" s="258"/>
      <c r="H313" s="209"/>
    </row>
    <row r="314" spans="1:8" ht="12.75" customHeight="1">
      <c r="A314" s="18">
        <v>8</v>
      </c>
      <c r="B314" s="35" t="s">
        <v>233</v>
      </c>
      <c r="C314" s="171">
        <v>5630.284799999999</v>
      </c>
      <c r="D314" s="171">
        <v>62.237065889145455</v>
      </c>
      <c r="E314" s="150">
        <f t="shared" si="14"/>
        <v>0.011053981832170455</v>
      </c>
      <c r="F314" s="257"/>
      <c r="G314" s="258"/>
      <c r="H314" s="209"/>
    </row>
    <row r="315" spans="1:8" ht="12.75" customHeight="1">
      <c r="A315" s="18">
        <v>9</v>
      </c>
      <c r="B315" s="35" t="s">
        <v>216</v>
      </c>
      <c r="C315" s="171">
        <v>2698.764</v>
      </c>
      <c r="D315" s="171">
        <v>32.54582863512874</v>
      </c>
      <c r="E315" s="150">
        <f t="shared" si="14"/>
        <v>0.012059531190992892</v>
      </c>
      <c r="F315" s="257"/>
      <c r="G315" s="258"/>
      <c r="H315" s="209"/>
    </row>
    <row r="316" spans="1:8" ht="12.75" customHeight="1">
      <c r="A316" s="18">
        <v>10</v>
      </c>
      <c r="B316" s="35" t="s">
        <v>231</v>
      </c>
      <c r="C316" s="171">
        <v>721.3826</v>
      </c>
      <c r="D316" s="171">
        <v>9.15621375686203</v>
      </c>
      <c r="E316" s="150">
        <f t="shared" si="14"/>
        <v>0.012692590252193537</v>
      </c>
      <c r="F316" s="257"/>
      <c r="G316" s="258"/>
      <c r="H316" s="209"/>
    </row>
    <row r="317" spans="1:8" ht="12.75" customHeight="1">
      <c r="A317" s="18">
        <v>11</v>
      </c>
      <c r="B317" s="35" t="s">
        <v>236</v>
      </c>
      <c r="C317" s="171">
        <v>909.566</v>
      </c>
      <c r="D317" s="171">
        <v>12.107602449917112</v>
      </c>
      <c r="E317" s="150">
        <f t="shared" si="14"/>
        <v>0.013311406154052715</v>
      </c>
      <c r="F317" s="257"/>
      <c r="G317" s="258"/>
      <c r="H317" s="209"/>
    </row>
    <row r="318" spans="1:8" ht="12.75" customHeight="1">
      <c r="A318" s="18">
        <v>12</v>
      </c>
      <c r="B318" s="35" t="s">
        <v>226</v>
      </c>
      <c r="C318" s="171">
        <v>2729.0088000000005</v>
      </c>
      <c r="D318" s="171">
        <v>31.204777501906875</v>
      </c>
      <c r="E318" s="150">
        <f t="shared" si="14"/>
        <v>0.01143447302255195</v>
      </c>
      <c r="F318" s="257"/>
      <c r="G318" s="258"/>
      <c r="H318" s="209"/>
    </row>
    <row r="319" spans="1:8" ht="12.75" customHeight="1">
      <c r="A319" s="18">
        <v>13</v>
      </c>
      <c r="B319" s="35" t="s">
        <v>213</v>
      </c>
      <c r="C319" s="171">
        <v>2920.3388000000004</v>
      </c>
      <c r="D319" s="171">
        <v>32.042147584634485</v>
      </c>
      <c r="E319" s="150">
        <f t="shared" si="14"/>
        <v>0.010972065153753558</v>
      </c>
      <c r="F319" s="257"/>
      <c r="G319" s="258"/>
      <c r="H319" s="209"/>
    </row>
    <row r="320" spans="1:8" ht="12.75" customHeight="1">
      <c r="A320" s="18">
        <v>14</v>
      </c>
      <c r="B320" s="35" t="s">
        <v>242</v>
      </c>
      <c r="C320" s="171">
        <v>3550.0924</v>
      </c>
      <c r="D320" s="171">
        <v>8</v>
      </c>
      <c r="E320" s="150">
        <f t="shared" si="14"/>
        <v>0.0022534624732584423</v>
      </c>
      <c r="F320" s="257"/>
      <c r="G320" s="258"/>
      <c r="H320" s="209"/>
    </row>
    <row r="321" spans="1:8" ht="12.75" customHeight="1">
      <c r="A321" s="18">
        <v>15</v>
      </c>
      <c r="B321" s="35" t="s">
        <v>222</v>
      </c>
      <c r="C321" s="171">
        <v>2383.4683999999997</v>
      </c>
      <c r="D321" s="171">
        <v>27.917879367904888</v>
      </c>
      <c r="E321" s="150">
        <f t="shared" si="14"/>
        <v>0.01171313174024245</v>
      </c>
      <c r="F321" s="257"/>
      <c r="G321" s="258"/>
      <c r="H321" s="209"/>
    </row>
    <row r="322" spans="1:8" ht="12.75" customHeight="1">
      <c r="A322" s="18">
        <v>16</v>
      </c>
      <c r="B322" s="35" t="s">
        <v>214</v>
      </c>
      <c r="C322" s="171">
        <v>5660.4364000000005</v>
      </c>
      <c r="D322" s="171">
        <v>8</v>
      </c>
      <c r="E322" s="150">
        <f t="shared" si="14"/>
        <v>0.0014133185914782117</v>
      </c>
      <c r="F322" s="257"/>
      <c r="G322" s="258"/>
      <c r="H322" s="209"/>
    </row>
    <row r="323" spans="1:8" ht="12.75" customHeight="1">
      <c r="A323" s="18">
        <v>17</v>
      </c>
      <c r="B323" s="35" t="s">
        <v>228</v>
      </c>
      <c r="C323" s="171">
        <v>2098.794</v>
      </c>
      <c r="D323" s="171">
        <v>24.271965034845167</v>
      </c>
      <c r="E323" s="150">
        <f t="shared" si="14"/>
        <v>0.011564720041531074</v>
      </c>
      <c r="F323" s="257"/>
      <c r="G323" s="258"/>
      <c r="H323" s="209"/>
    </row>
    <row r="324" spans="1:8" ht="12.75" customHeight="1">
      <c r="A324" s="18">
        <v>18</v>
      </c>
      <c r="B324" s="35" t="s">
        <v>243</v>
      </c>
      <c r="C324" s="171">
        <v>4734.7878</v>
      </c>
      <c r="D324" s="171">
        <v>6</v>
      </c>
      <c r="E324" s="150">
        <f t="shared" si="14"/>
        <v>0.001267216241454369</v>
      </c>
      <c r="F324" s="257"/>
      <c r="G324" s="258"/>
      <c r="H324" s="209"/>
    </row>
    <row r="325" spans="1:8" ht="12.75" customHeight="1">
      <c r="A325" s="18">
        <v>19</v>
      </c>
      <c r="B325" s="35" t="s">
        <v>227</v>
      </c>
      <c r="C325" s="171">
        <v>3285.661</v>
      </c>
      <c r="D325" s="171">
        <v>38.17411911892941</v>
      </c>
      <c r="E325" s="150">
        <f t="shared" si="14"/>
        <v>0.011618398586746901</v>
      </c>
      <c r="F325" s="257"/>
      <c r="G325" s="258"/>
      <c r="H325" s="209"/>
    </row>
    <row r="326" spans="1:8" ht="12.75" customHeight="1">
      <c r="A326" s="18">
        <v>20</v>
      </c>
      <c r="B326" s="35" t="s">
        <v>223</v>
      </c>
      <c r="C326" s="171">
        <v>3083.112</v>
      </c>
      <c r="D326" s="171">
        <v>35.598225664969945</v>
      </c>
      <c r="E326" s="150">
        <f t="shared" si="14"/>
        <v>0.011546199315811408</v>
      </c>
      <c r="F326" s="257"/>
      <c r="G326" s="258"/>
      <c r="H326" s="209"/>
    </row>
    <row r="327" spans="1:8" ht="12.75" customHeight="1">
      <c r="A327" s="18">
        <v>21</v>
      </c>
      <c r="B327" s="35" t="s">
        <v>225</v>
      </c>
      <c r="C327" s="171">
        <v>3942.1625999999997</v>
      </c>
      <c r="D327" s="171">
        <v>45.621798238044114</v>
      </c>
      <c r="E327" s="150">
        <f t="shared" si="14"/>
        <v>0.011572784501086819</v>
      </c>
      <c r="F327" s="257"/>
      <c r="G327" s="258"/>
      <c r="H327" s="209"/>
    </row>
    <row r="328" spans="1:8" ht="12.75" customHeight="1">
      <c r="A328" s="18">
        <v>22</v>
      </c>
      <c r="B328" s="35" t="s">
        <v>229</v>
      </c>
      <c r="C328" s="171">
        <v>4251.0646</v>
      </c>
      <c r="D328" s="171">
        <v>48.507933336393435</v>
      </c>
      <c r="E328" s="150">
        <f t="shared" si="14"/>
        <v>0.011410773041744282</v>
      </c>
      <c r="F328" s="257"/>
      <c r="G328" s="258"/>
      <c r="H328" s="209"/>
    </row>
    <row r="329" spans="1:8" ht="12.75" customHeight="1">
      <c r="A329" s="18">
        <v>23</v>
      </c>
      <c r="B329" s="35" t="s">
        <v>220</v>
      </c>
      <c r="C329" s="171">
        <v>2794.8824</v>
      </c>
      <c r="D329" s="171">
        <v>28</v>
      </c>
      <c r="E329" s="150">
        <f t="shared" si="14"/>
        <v>0.010018310609419559</v>
      </c>
      <c r="F329" s="257"/>
      <c r="G329" s="258"/>
      <c r="H329" s="209"/>
    </row>
    <row r="330" spans="1:8" ht="12.75" customHeight="1">
      <c r="A330" s="18">
        <v>24</v>
      </c>
      <c r="B330" s="35" t="s">
        <v>224</v>
      </c>
      <c r="C330" s="171">
        <v>3147.9712</v>
      </c>
      <c r="D330" s="171">
        <v>35.492400348309616</v>
      </c>
      <c r="E330" s="150">
        <f t="shared" si="14"/>
        <v>0.01127469029840858</v>
      </c>
      <c r="F330" s="257"/>
      <c r="G330" s="258"/>
      <c r="H330" s="209"/>
    </row>
    <row r="331" spans="1:8" ht="12.75" customHeight="1">
      <c r="A331" s="18">
        <v>25</v>
      </c>
      <c r="B331" s="35" t="s">
        <v>219</v>
      </c>
      <c r="C331" s="171">
        <v>1105.6016</v>
      </c>
      <c r="D331" s="171">
        <v>14.464977376560217</v>
      </c>
      <c r="E331" s="150">
        <f t="shared" si="14"/>
        <v>0.013083354235884082</v>
      </c>
      <c r="F331" s="257"/>
      <c r="G331" s="258"/>
      <c r="H331" s="209"/>
    </row>
    <row r="332" spans="1:8" ht="12.75" customHeight="1">
      <c r="A332" s="18">
        <v>26</v>
      </c>
      <c r="B332" s="35" t="s">
        <v>217</v>
      </c>
      <c r="C332" s="171">
        <v>1345.259</v>
      </c>
      <c r="D332" s="171">
        <v>17.13085701048654</v>
      </c>
      <c r="E332" s="150">
        <f t="shared" si="14"/>
        <v>0.01273424449157117</v>
      </c>
      <c r="F332" s="257"/>
      <c r="G332" s="258"/>
      <c r="H332" s="209"/>
    </row>
    <row r="333" spans="1:8" ht="12.75" customHeight="1">
      <c r="A333" s="18">
        <v>27</v>
      </c>
      <c r="B333" s="35" t="s">
        <v>230</v>
      </c>
      <c r="C333" s="171">
        <v>3190.5469999999996</v>
      </c>
      <c r="D333" s="171">
        <v>38.10304460718559</v>
      </c>
      <c r="E333" s="150">
        <f t="shared" si="14"/>
        <v>0.011942480272876593</v>
      </c>
      <c r="F333" s="257"/>
      <c r="G333" s="258"/>
      <c r="H333" s="209"/>
    </row>
    <row r="334" spans="1:8" ht="12.75" customHeight="1">
      <c r="A334" s="34"/>
      <c r="B334" s="1" t="s">
        <v>27</v>
      </c>
      <c r="C334" s="172">
        <v>89944.91200000001</v>
      </c>
      <c r="D334" s="172">
        <v>899.051297216977</v>
      </c>
      <c r="E334" s="149">
        <f t="shared" si="14"/>
        <v>0.009995577039610388</v>
      </c>
      <c r="F334" s="257"/>
      <c r="G334" s="258"/>
      <c r="H334" s="209"/>
    </row>
    <row r="335" spans="1:8" ht="14.25">
      <c r="A335" s="40"/>
      <c r="B335" s="2"/>
      <c r="C335" s="65"/>
      <c r="D335" s="26"/>
      <c r="E335" s="66"/>
      <c r="F335" s="259"/>
      <c r="G335" s="260"/>
      <c r="H335" s="259"/>
    </row>
    <row r="336" spans="1:8" ht="14.25">
      <c r="A336" s="40"/>
      <c r="B336" s="2"/>
      <c r="C336" s="65"/>
      <c r="D336" s="26"/>
      <c r="E336" s="66"/>
      <c r="F336" s="26"/>
      <c r="G336" s="65"/>
      <c r="H336" s="26"/>
    </row>
    <row r="337" spans="1:7" ht="14.25">
      <c r="A337" s="9" t="s">
        <v>201</v>
      </c>
      <c r="B337" s="48"/>
      <c r="C337" s="58"/>
      <c r="D337" s="48"/>
      <c r="E337" s="48"/>
      <c r="F337" s="48"/>
      <c r="G337" s="48"/>
    </row>
    <row r="338" spans="1:5" ht="14.25">
      <c r="A338" s="48"/>
      <c r="B338" s="48"/>
      <c r="C338" s="48"/>
      <c r="D338" s="48"/>
      <c r="E338" s="59" t="s">
        <v>98</v>
      </c>
    </row>
    <row r="339" spans="1:7" ht="52.5" customHeight="1">
      <c r="A339" s="60" t="s">
        <v>37</v>
      </c>
      <c r="B339" s="60" t="s">
        <v>38</v>
      </c>
      <c r="C339" s="61" t="s">
        <v>139</v>
      </c>
      <c r="D339" s="212" t="s">
        <v>212</v>
      </c>
      <c r="E339" s="61" t="s">
        <v>137</v>
      </c>
      <c r="F339" s="63"/>
      <c r="G339" s="64"/>
    </row>
    <row r="340" spans="1:7" ht="12.75" customHeight="1">
      <c r="A340" s="60">
        <v>1</v>
      </c>
      <c r="B340" s="60">
        <v>2</v>
      </c>
      <c r="C340" s="61">
        <v>3</v>
      </c>
      <c r="D340" s="62">
        <v>4</v>
      </c>
      <c r="E340" s="61">
        <v>5</v>
      </c>
      <c r="F340" s="63"/>
      <c r="G340" s="64"/>
    </row>
    <row r="341" spans="1:7" ht="12.75" customHeight="1">
      <c r="A341" s="18">
        <v>1</v>
      </c>
      <c r="B341" s="35" t="s">
        <v>237</v>
      </c>
      <c r="C341" s="171">
        <v>2488.304</v>
      </c>
      <c r="D341" s="278">
        <v>141.32987163058317</v>
      </c>
      <c r="E341" s="151">
        <f aca="true" t="shared" si="15" ref="E341:E368">D341/C341</f>
        <v>0.056797670875657943</v>
      </c>
      <c r="F341" s="145"/>
      <c r="G341" s="31"/>
    </row>
    <row r="342" spans="1:7" ht="12.75" customHeight="1">
      <c r="A342" s="18">
        <v>2</v>
      </c>
      <c r="B342" s="35" t="s">
        <v>215</v>
      </c>
      <c r="C342" s="171">
        <v>2815.442</v>
      </c>
      <c r="D342" s="278">
        <v>166.21471030260022</v>
      </c>
      <c r="E342" s="151">
        <f t="shared" si="15"/>
        <v>0.0590368085375583</v>
      </c>
      <c r="F342" s="145"/>
      <c r="G342" s="31"/>
    </row>
    <row r="343" spans="1:7" ht="12.75" customHeight="1">
      <c r="A343" s="18">
        <v>3</v>
      </c>
      <c r="B343" s="35" t="s">
        <v>235</v>
      </c>
      <c r="C343" s="171">
        <v>2365.6099999999997</v>
      </c>
      <c r="D343" s="278">
        <v>133.33039819358999</v>
      </c>
      <c r="E343" s="151">
        <f t="shared" si="15"/>
        <v>0.05636195239011925</v>
      </c>
      <c r="F343" s="145"/>
      <c r="G343" s="31"/>
    </row>
    <row r="344" spans="1:7" ht="12.75" customHeight="1">
      <c r="A344" s="18">
        <v>4</v>
      </c>
      <c r="B344" s="35" t="s">
        <v>218</v>
      </c>
      <c r="C344" s="171">
        <v>7596.9893999999995</v>
      </c>
      <c r="D344" s="278">
        <v>402.1255478869093</v>
      </c>
      <c r="E344" s="151">
        <f t="shared" si="15"/>
        <v>0.05293222442654841</v>
      </c>
      <c r="F344" s="145"/>
      <c r="G344" s="31"/>
    </row>
    <row r="345" spans="1:7" ht="12.75" customHeight="1">
      <c r="A345" s="18">
        <v>5</v>
      </c>
      <c r="B345" s="35" t="s">
        <v>232</v>
      </c>
      <c r="C345" s="171">
        <v>4546.1702</v>
      </c>
      <c r="D345" s="278">
        <v>241.67511887553906</v>
      </c>
      <c r="E345" s="151">
        <f t="shared" si="15"/>
        <v>0.05316015640495358</v>
      </c>
      <c r="F345" s="145"/>
      <c r="G345" s="31"/>
    </row>
    <row r="346" spans="1:7" ht="12.75" customHeight="1">
      <c r="A346" s="18">
        <v>6</v>
      </c>
      <c r="B346" s="35" t="s">
        <v>234</v>
      </c>
      <c r="C346" s="171">
        <v>6277.849400000001</v>
      </c>
      <c r="D346" s="278">
        <v>337.068146009934</v>
      </c>
      <c r="E346" s="151">
        <f t="shared" si="15"/>
        <v>0.053691658485776034</v>
      </c>
      <c r="F346" s="145"/>
      <c r="G346" s="31"/>
    </row>
    <row r="347" spans="1:7" ht="12.75" customHeight="1">
      <c r="A347" s="18">
        <v>7</v>
      </c>
      <c r="B347" s="35" t="s">
        <v>221</v>
      </c>
      <c r="C347" s="171">
        <v>3671.3616</v>
      </c>
      <c r="D347" s="278">
        <v>188.619967788939</v>
      </c>
      <c r="E347" s="151">
        <f t="shared" si="15"/>
        <v>0.05137602566550214</v>
      </c>
      <c r="F347" s="145"/>
      <c r="G347" s="31"/>
    </row>
    <row r="348" spans="1:7" ht="12.75" customHeight="1">
      <c r="A348" s="18">
        <v>8</v>
      </c>
      <c r="B348" s="35" t="s">
        <v>233</v>
      </c>
      <c r="C348" s="171">
        <v>5630.284799999999</v>
      </c>
      <c r="D348" s="278">
        <v>292.81427596511867</v>
      </c>
      <c r="E348" s="151">
        <f t="shared" si="15"/>
        <v>0.05200700965697485</v>
      </c>
      <c r="F348" s="145"/>
      <c r="G348" s="31"/>
    </row>
    <row r="349" spans="1:7" ht="12.75" customHeight="1">
      <c r="A349" s="18">
        <v>9</v>
      </c>
      <c r="B349" s="35" t="s">
        <v>216</v>
      </c>
      <c r="C349" s="171">
        <v>2698.764</v>
      </c>
      <c r="D349" s="278">
        <v>155.0600209896263</v>
      </c>
      <c r="E349" s="151">
        <f t="shared" si="15"/>
        <v>0.05745593945584953</v>
      </c>
      <c r="F349" s="145"/>
      <c r="G349" s="31"/>
    </row>
    <row r="350" spans="1:7" ht="12.75" customHeight="1">
      <c r="A350" s="18">
        <v>10</v>
      </c>
      <c r="B350" s="35" t="s">
        <v>231</v>
      </c>
      <c r="C350" s="171">
        <v>721.3826</v>
      </c>
      <c r="D350" s="278">
        <v>41.586944141885255</v>
      </c>
      <c r="E350" s="151">
        <f t="shared" si="15"/>
        <v>0.05764894265800874</v>
      </c>
      <c r="F350" s="145"/>
      <c r="G350" s="31"/>
    </row>
    <row r="351" spans="1:7" ht="12.75" customHeight="1">
      <c r="A351" s="18">
        <v>11</v>
      </c>
      <c r="B351" s="35" t="s">
        <v>236</v>
      </c>
      <c r="C351" s="171">
        <v>909.566</v>
      </c>
      <c r="D351" s="278">
        <v>53.008678621864334</v>
      </c>
      <c r="E351" s="151">
        <f t="shared" si="15"/>
        <v>0.05827908983170472</v>
      </c>
      <c r="F351" s="145"/>
      <c r="G351" s="31"/>
    </row>
    <row r="352" spans="1:7" ht="12.75" customHeight="1">
      <c r="A352" s="18">
        <v>12</v>
      </c>
      <c r="B352" s="35" t="s">
        <v>226</v>
      </c>
      <c r="C352" s="171">
        <v>2729.0088000000005</v>
      </c>
      <c r="D352" s="278">
        <v>145.68491163469673</v>
      </c>
      <c r="E352" s="151">
        <f t="shared" si="15"/>
        <v>0.05338381892894472</v>
      </c>
      <c r="F352" s="145"/>
      <c r="G352" s="31"/>
    </row>
    <row r="353" spans="1:7" ht="12.75" customHeight="1">
      <c r="A353" s="18">
        <v>13</v>
      </c>
      <c r="B353" s="35" t="s">
        <v>213</v>
      </c>
      <c r="C353" s="171">
        <v>2920.3388000000004</v>
      </c>
      <c r="D353" s="278">
        <v>155.96399638472008</v>
      </c>
      <c r="E353" s="151">
        <f t="shared" si="15"/>
        <v>0.05340613095464131</v>
      </c>
      <c r="F353" s="145"/>
      <c r="G353" s="31"/>
    </row>
    <row r="354" spans="1:7" ht="12.75" customHeight="1">
      <c r="A354" s="18">
        <v>14</v>
      </c>
      <c r="B354" s="35" t="s">
        <v>242</v>
      </c>
      <c r="C354" s="171">
        <v>3550.0924</v>
      </c>
      <c r="D354" s="278">
        <v>166.16751104404398</v>
      </c>
      <c r="E354" s="151">
        <f t="shared" si="15"/>
        <v>0.04680653130156386</v>
      </c>
      <c r="F354" s="145"/>
      <c r="G354" s="31"/>
    </row>
    <row r="355" spans="1:7" ht="12.75" customHeight="1">
      <c r="A355" s="18">
        <v>15</v>
      </c>
      <c r="B355" s="35" t="s">
        <v>222</v>
      </c>
      <c r="C355" s="171">
        <v>2383.4683999999997</v>
      </c>
      <c r="D355" s="278">
        <v>131.54539814937812</v>
      </c>
      <c r="E355" s="151">
        <f t="shared" si="15"/>
        <v>0.05519074561650498</v>
      </c>
      <c r="F355" s="145"/>
      <c r="G355" s="31"/>
    </row>
    <row r="356" spans="1:7" ht="12.75" customHeight="1">
      <c r="A356" s="18">
        <v>16</v>
      </c>
      <c r="B356" s="35" t="s">
        <v>214</v>
      </c>
      <c r="C356" s="171">
        <v>5660.4364000000005</v>
      </c>
      <c r="D356" s="278">
        <v>267.101371297224</v>
      </c>
      <c r="E356" s="151">
        <f t="shared" si="15"/>
        <v>0.04718741673296143</v>
      </c>
      <c r="F356" s="145"/>
      <c r="G356" s="31"/>
    </row>
    <row r="357" spans="1:7" ht="12.75" customHeight="1">
      <c r="A357" s="18">
        <v>17</v>
      </c>
      <c r="B357" s="35" t="s">
        <v>228</v>
      </c>
      <c r="C357" s="171">
        <v>2098.794</v>
      </c>
      <c r="D357" s="278">
        <v>115.561443377047</v>
      </c>
      <c r="E357" s="151">
        <f t="shared" si="15"/>
        <v>0.055060879427445954</v>
      </c>
      <c r="F357" s="145"/>
      <c r="G357" s="31"/>
    </row>
    <row r="358" spans="1:7" ht="12.75" customHeight="1">
      <c r="A358" s="18">
        <v>18</v>
      </c>
      <c r="B358" s="35" t="s">
        <v>243</v>
      </c>
      <c r="C358" s="171">
        <v>4734.7878</v>
      </c>
      <c r="D358" s="278">
        <v>222.14001055652284</v>
      </c>
      <c r="E358" s="151">
        <f t="shared" si="15"/>
        <v>0.04691657154234512</v>
      </c>
      <c r="F358" s="145"/>
      <c r="G358" s="31"/>
    </row>
    <row r="359" spans="1:7" ht="12.75" customHeight="1">
      <c r="A359" s="18">
        <v>19</v>
      </c>
      <c r="B359" s="35" t="s">
        <v>227</v>
      </c>
      <c r="C359" s="171">
        <v>3285.661</v>
      </c>
      <c r="D359" s="278">
        <v>182.87580471022875</v>
      </c>
      <c r="E359" s="151">
        <f t="shared" si="15"/>
        <v>0.0556587562472905</v>
      </c>
      <c r="F359" s="145"/>
      <c r="G359" s="31"/>
    </row>
    <row r="360" spans="1:7" ht="12.75" customHeight="1">
      <c r="A360" s="18">
        <v>20</v>
      </c>
      <c r="B360" s="35" t="s">
        <v>223</v>
      </c>
      <c r="C360" s="171">
        <v>3083.112</v>
      </c>
      <c r="D360" s="278">
        <v>168.99493400114034</v>
      </c>
      <c r="E360" s="151">
        <f t="shared" si="15"/>
        <v>0.05481310247605028</v>
      </c>
      <c r="F360" s="145"/>
      <c r="G360" s="31" t="s">
        <v>12</v>
      </c>
    </row>
    <row r="361" spans="1:7" ht="12.75" customHeight="1">
      <c r="A361" s="18">
        <v>21</v>
      </c>
      <c r="B361" s="35" t="s">
        <v>225</v>
      </c>
      <c r="C361" s="171">
        <v>3942.1625999999997</v>
      </c>
      <c r="D361" s="278">
        <v>213.13729730580394</v>
      </c>
      <c r="E361" s="151">
        <f t="shared" si="15"/>
        <v>0.05406608476925938</v>
      </c>
      <c r="F361" s="145"/>
      <c r="G361" s="31"/>
    </row>
    <row r="362" spans="1:7" ht="12.75" customHeight="1">
      <c r="A362" s="18">
        <v>22</v>
      </c>
      <c r="B362" s="35" t="s">
        <v>229</v>
      </c>
      <c r="C362" s="171">
        <v>4251.0646</v>
      </c>
      <c r="D362" s="278">
        <v>229.48876936041415</v>
      </c>
      <c r="E362" s="151">
        <f t="shared" si="15"/>
        <v>0.05398383486348671</v>
      </c>
      <c r="F362" s="145"/>
      <c r="G362" s="31"/>
    </row>
    <row r="363" spans="1:7" ht="12.75" customHeight="1">
      <c r="A363" s="18">
        <v>23</v>
      </c>
      <c r="B363" s="35" t="s">
        <v>220</v>
      </c>
      <c r="C363" s="171">
        <v>2794.8824</v>
      </c>
      <c r="D363" s="278">
        <v>148.970877580359</v>
      </c>
      <c r="E363" s="151">
        <f t="shared" si="15"/>
        <v>0.05330130440563761</v>
      </c>
      <c r="F363" s="145"/>
      <c r="G363" s="31"/>
    </row>
    <row r="364" spans="1:7" ht="12.75" customHeight="1">
      <c r="A364" s="18">
        <v>24</v>
      </c>
      <c r="B364" s="35" t="s">
        <v>224</v>
      </c>
      <c r="C364" s="171">
        <v>3147.9712</v>
      </c>
      <c r="D364" s="278">
        <v>171.04011812345038</v>
      </c>
      <c r="E364" s="151">
        <f t="shared" si="15"/>
        <v>0.054333444385847744</v>
      </c>
      <c r="F364" s="145"/>
      <c r="G364" s="31"/>
    </row>
    <row r="365" spans="1:7" ht="12.75" customHeight="1">
      <c r="A365" s="18">
        <v>25</v>
      </c>
      <c r="B365" s="35" t="s">
        <v>219</v>
      </c>
      <c r="C365" s="171">
        <v>1105.6016</v>
      </c>
      <c r="D365" s="278">
        <v>67.55282733213704</v>
      </c>
      <c r="E365" s="151">
        <f t="shared" si="15"/>
        <v>0.061100515169421825</v>
      </c>
      <c r="F365" s="145"/>
      <c r="G365" s="31"/>
    </row>
    <row r="366" spans="1:7" ht="12.75" customHeight="1">
      <c r="A366" s="18">
        <v>26</v>
      </c>
      <c r="B366" s="35" t="s">
        <v>217</v>
      </c>
      <c r="C366" s="171">
        <v>1345.259</v>
      </c>
      <c r="D366" s="278">
        <v>75.9615208681115</v>
      </c>
      <c r="E366" s="151">
        <f t="shared" si="15"/>
        <v>0.05646609379168733</v>
      </c>
      <c r="F366" s="145"/>
      <c r="G366" s="31"/>
    </row>
    <row r="367" spans="1:7" ht="12.75" customHeight="1">
      <c r="A367" s="18">
        <v>27</v>
      </c>
      <c r="B367" s="35" t="s">
        <v>230</v>
      </c>
      <c r="C367" s="171">
        <v>3190.5469999999996</v>
      </c>
      <c r="D367" s="278">
        <v>175.5076025179303</v>
      </c>
      <c r="E367" s="151">
        <f t="shared" si="15"/>
        <v>0.055008624702262754</v>
      </c>
      <c r="F367" s="145"/>
      <c r="G367" s="31"/>
    </row>
    <row r="368" spans="1:7" ht="12.75" customHeight="1">
      <c r="A368" s="34"/>
      <c r="B368" s="1" t="s">
        <v>27</v>
      </c>
      <c r="C368" s="172">
        <v>89944.91200000001</v>
      </c>
      <c r="D368" s="279">
        <v>4790.5280746497965</v>
      </c>
      <c r="E368" s="152">
        <f t="shared" si="15"/>
        <v>0.053260689994891496</v>
      </c>
      <c r="F368" s="42"/>
      <c r="G368" s="31"/>
    </row>
    <row r="369" ht="13.5" customHeight="1">
      <c r="A369" s="9" t="s">
        <v>40</v>
      </c>
    </row>
    <row r="370" spans="1:5" ht="13.5" customHeight="1">
      <c r="A370" s="9"/>
      <c r="E370" s="67" t="s">
        <v>41</v>
      </c>
    </row>
    <row r="371" spans="1:6" ht="29.25" customHeight="1">
      <c r="A371" s="49" t="s">
        <v>39</v>
      </c>
      <c r="B371" s="49" t="s">
        <v>195</v>
      </c>
      <c r="C371" s="49" t="s">
        <v>136</v>
      </c>
      <c r="D371" s="68" t="s">
        <v>42</v>
      </c>
      <c r="E371" s="49" t="s">
        <v>43</v>
      </c>
      <c r="F371" s="264"/>
    </row>
    <row r="372" spans="1:6" ht="15.75" customHeight="1">
      <c r="A372" s="69">
        <f>C406</f>
        <v>89944.91200000001</v>
      </c>
      <c r="B372" s="70">
        <f>D334</f>
        <v>899.051297216977</v>
      </c>
      <c r="C372" s="69">
        <f>E406</f>
        <v>75493.23542743282</v>
      </c>
      <c r="D372" s="69">
        <f>B372+C372</f>
        <v>76392.2867246498</v>
      </c>
      <c r="E372" s="71">
        <f>D372/A372</f>
        <v>0.8493230470296063</v>
      </c>
      <c r="F372" s="56"/>
    </row>
    <row r="373" spans="1:8" ht="13.5" customHeight="1">
      <c r="A373" s="72" t="s">
        <v>165</v>
      </c>
      <c r="B373" s="73"/>
      <c r="C373" s="74"/>
      <c r="D373" s="74"/>
      <c r="E373" s="75"/>
      <c r="F373" s="76"/>
      <c r="G373" s="77"/>
      <c r="H373" s="10" t="s">
        <v>12</v>
      </c>
    </row>
    <row r="374" ht="13.5" customHeight="1"/>
    <row r="375" spans="1:8" ht="13.5" customHeight="1">
      <c r="A375" s="9" t="s">
        <v>241</v>
      </c>
      <c r="H375" s="10" t="s">
        <v>12</v>
      </c>
    </row>
    <row r="376" ht="13.5" customHeight="1">
      <c r="G376" s="67" t="s">
        <v>41</v>
      </c>
    </row>
    <row r="377" spans="1:7" ht="30" customHeight="1">
      <c r="A377" s="78" t="s">
        <v>20</v>
      </c>
      <c r="B377" s="78" t="s">
        <v>31</v>
      </c>
      <c r="C377" s="78" t="s">
        <v>39</v>
      </c>
      <c r="D377" s="79" t="s">
        <v>196</v>
      </c>
      <c r="E377" s="79" t="s">
        <v>44</v>
      </c>
      <c r="F377" s="78" t="s">
        <v>42</v>
      </c>
      <c r="G377" s="78" t="s">
        <v>43</v>
      </c>
    </row>
    <row r="378" spans="1:7" ht="14.25" customHeight="1">
      <c r="A378" s="78">
        <v>1</v>
      </c>
      <c r="B378" s="78">
        <v>2</v>
      </c>
      <c r="C378" s="78">
        <v>3</v>
      </c>
      <c r="D378" s="79">
        <v>4</v>
      </c>
      <c r="E378" s="79">
        <v>5</v>
      </c>
      <c r="F378" s="78">
        <v>6</v>
      </c>
      <c r="G378" s="30">
        <v>7</v>
      </c>
    </row>
    <row r="379" spans="1:7" ht="12.75" customHeight="1">
      <c r="A379" s="18">
        <v>1</v>
      </c>
      <c r="B379" s="35" t="s">
        <v>237</v>
      </c>
      <c r="C379" s="171">
        <v>2488.304</v>
      </c>
      <c r="D379" s="171">
        <v>29.35712509024715</v>
      </c>
      <c r="E379" s="171">
        <v>2276.062846540336</v>
      </c>
      <c r="F379" s="171">
        <f aca="true" t="shared" si="16" ref="F379:F406">D379+E379</f>
        <v>2305.4199716305834</v>
      </c>
      <c r="G379" s="35">
        <f aca="true" t="shared" si="17" ref="G379:G406">F379/C379</f>
        <v>0.9265025381266049</v>
      </c>
    </row>
    <row r="380" spans="1:7" ht="12.75" customHeight="1">
      <c r="A380" s="18">
        <v>2</v>
      </c>
      <c r="B380" s="35" t="s">
        <v>215</v>
      </c>
      <c r="C380" s="171">
        <v>2815.442</v>
      </c>
      <c r="D380" s="171">
        <v>35.04649569010394</v>
      </c>
      <c r="E380" s="171">
        <v>2582.7236646124966</v>
      </c>
      <c r="F380" s="171">
        <f t="shared" si="16"/>
        <v>2617.7701603026007</v>
      </c>
      <c r="G380" s="35">
        <f t="shared" si="17"/>
        <v>0.9297901218716638</v>
      </c>
    </row>
    <row r="381" spans="1:7" ht="12.75" customHeight="1">
      <c r="A381" s="18">
        <v>3</v>
      </c>
      <c r="B381" s="35" t="s">
        <v>235</v>
      </c>
      <c r="C381" s="171">
        <v>2365.6099999999997</v>
      </c>
      <c r="D381" s="171">
        <v>27.823230913266222</v>
      </c>
      <c r="E381" s="171">
        <v>2096.559917280324</v>
      </c>
      <c r="F381" s="171">
        <f t="shared" si="16"/>
        <v>2124.3831481935904</v>
      </c>
      <c r="G381" s="35">
        <f t="shared" si="17"/>
        <v>0.8980276327009061</v>
      </c>
    </row>
    <row r="382" spans="1:7" ht="12.75" customHeight="1">
      <c r="A382" s="18">
        <v>4</v>
      </c>
      <c r="B382" s="35" t="s">
        <v>218</v>
      </c>
      <c r="C382" s="171">
        <v>7596.9893999999995</v>
      </c>
      <c r="D382" s="171">
        <v>88.5426498356963</v>
      </c>
      <c r="E382" s="171">
        <v>5780.885898051212</v>
      </c>
      <c r="F382" s="171">
        <f t="shared" si="16"/>
        <v>5869.428547886909</v>
      </c>
      <c r="G382" s="35">
        <f t="shared" si="17"/>
        <v>0.7725992809581792</v>
      </c>
    </row>
    <row r="383" spans="1:7" ht="12.75" customHeight="1">
      <c r="A383" s="18">
        <v>5</v>
      </c>
      <c r="B383" s="35" t="s">
        <v>232</v>
      </c>
      <c r="C383" s="171">
        <v>4546.1702</v>
      </c>
      <c r="D383" s="171">
        <v>51.70130464031665</v>
      </c>
      <c r="E383" s="171">
        <v>3631.1162142352223</v>
      </c>
      <c r="F383" s="171">
        <f t="shared" si="16"/>
        <v>3682.817518875539</v>
      </c>
      <c r="G383" s="35">
        <f t="shared" si="17"/>
        <v>0.8100923099789663</v>
      </c>
    </row>
    <row r="384" spans="1:7" ht="12.75" customHeight="1">
      <c r="A384" s="18">
        <v>6</v>
      </c>
      <c r="B384" s="35" t="s">
        <v>234</v>
      </c>
      <c r="C384" s="171">
        <v>6277.849400000001</v>
      </c>
      <c r="D384" s="171">
        <v>71.48539991464108</v>
      </c>
      <c r="E384" s="171">
        <v>5048.180396095293</v>
      </c>
      <c r="F384" s="171">
        <f t="shared" si="16"/>
        <v>5119.665796009934</v>
      </c>
      <c r="G384" s="35">
        <f t="shared" si="17"/>
        <v>0.8155126811436306</v>
      </c>
    </row>
    <row r="385" spans="1:7" ht="12.75" customHeight="1">
      <c r="A385" s="18">
        <v>7</v>
      </c>
      <c r="B385" s="35" t="s">
        <v>221</v>
      </c>
      <c r="C385" s="171">
        <v>3671.3616</v>
      </c>
      <c r="D385" s="171">
        <v>40.518255211482064</v>
      </c>
      <c r="E385" s="171">
        <v>2833.9406625774573</v>
      </c>
      <c r="F385" s="171">
        <f t="shared" si="16"/>
        <v>2874.4589177889393</v>
      </c>
      <c r="G385" s="35">
        <f t="shared" si="17"/>
        <v>0.7829408352990724</v>
      </c>
    </row>
    <row r="386" spans="1:7" ht="12.75" customHeight="1">
      <c r="A386" s="18">
        <v>8</v>
      </c>
      <c r="B386" s="35" t="s">
        <v>233</v>
      </c>
      <c r="C386" s="171">
        <v>5630.284799999999</v>
      </c>
      <c r="D386" s="171">
        <v>62.237065889145455</v>
      </c>
      <c r="E386" s="171">
        <v>4360.345010075973</v>
      </c>
      <c r="F386" s="171">
        <f t="shared" si="16"/>
        <v>4422.582075965118</v>
      </c>
      <c r="G386" s="35">
        <f t="shared" si="17"/>
        <v>0.7854988216519915</v>
      </c>
    </row>
    <row r="387" spans="1:7" ht="12.75" customHeight="1">
      <c r="A387" s="18">
        <v>9</v>
      </c>
      <c r="B387" s="35" t="s">
        <v>216</v>
      </c>
      <c r="C387" s="171">
        <v>2698.764</v>
      </c>
      <c r="D387" s="171">
        <v>32.54582863512874</v>
      </c>
      <c r="E387" s="171">
        <v>2445.7446423544975</v>
      </c>
      <c r="F387" s="171">
        <f t="shared" si="16"/>
        <v>2478.290470989626</v>
      </c>
      <c r="G387" s="35">
        <f t="shared" si="17"/>
        <v>0.9183057395865759</v>
      </c>
    </row>
    <row r="388" spans="1:7" ht="12.75" customHeight="1">
      <c r="A388" s="18">
        <v>10</v>
      </c>
      <c r="B388" s="35" t="s">
        <v>231</v>
      </c>
      <c r="C388" s="171">
        <v>721.3826</v>
      </c>
      <c r="D388" s="171">
        <v>9.15621375686203</v>
      </c>
      <c r="E388" s="171">
        <v>632.4175803850233</v>
      </c>
      <c r="F388" s="171">
        <f t="shared" si="16"/>
        <v>641.5737941418853</v>
      </c>
      <c r="G388" s="35">
        <f t="shared" si="17"/>
        <v>0.8893668826249556</v>
      </c>
    </row>
    <row r="389" spans="1:7" ht="12.75" customHeight="1">
      <c r="A389" s="18">
        <v>11</v>
      </c>
      <c r="B389" s="35" t="s">
        <v>236</v>
      </c>
      <c r="C389" s="171">
        <v>909.566</v>
      </c>
      <c r="D389" s="171">
        <v>12.107602449917112</v>
      </c>
      <c r="E389" s="171">
        <v>756.1535761719473</v>
      </c>
      <c r="F389" s="171">
        <f t="shared" si="16"/>
        <v>768.2611786218644</v>
      </c>
      <c r="G389" s="35">
        <f t="shared" si="17"/>
        <v>0.8446458845447876</v>
      </c>
    </row>
    <row r="390" spans="1:7" ht="12.75" customHeight="1">
      <c r="A390" s="18">
        <v>12</v>
      </c>
      <c r="B390" s="35" t="s">
        <v>226</v>
      </c>
      <c r="C390" s="171">
        <v>2729.0088000000005</v>
      </c>
      <c r="D390" s="171">
        <v>31.204777501906875</v>
      </c>
      <c r="E390" s="171">
        <v>2255.55908413279</v>
      </c>
      <c r="F390" s="171">
        <f t="shared" si="16"/>
        <v>2286.7638616346967</v>
      </c>
      <c r="G390" s="35">
        <f t="shared" si="17"/>
        <v>0.8379466792612381</v>
      </c>
    </row>
    <row r="391" spans="1:7" ht="12.75" customHeight="1">
      <c r="A391" s="18">
        <v>13</v>
      </c>
      <c r="B391" s="35" t="s">
        <v>213</v>
      </c>
      <c r="C391" s="171">
        <v>2920.3388000000004</v>
      </c>
      <c r="D391" s="171">
        <v>32.042147584634485</v>
      </c>
      <c r="E391" s="171">
        <v>2519.9222488000855</v>
      </c>
      <c r="F391" s="171">
        <f t="shared" si="16"/>
        <v>2551.96439638472</v>
      </c>
      <c r="G391" s="35">
        <f t="shared" si="17"/>
        <v>0.873859018133348</v>
      </c>
    </row>
    <row r="392" spans="1:7" ht="12.75" customHeight="1">
      <c r="A392" s="18">
        <v>14</v>
      </c>
      <c r="B392" s="35" t="s">
        <v>242</v>
      </c>
      <c r="C392" s="171">
        <v>3550.0924</v>
      </c>
      <c r="D392" s="171">
        <v>8</v>
      </c>
      <c r="E392" s="171">
        <v>2944.121061044044</v>
      </c>
      <c r="F392" s="171">
        <f t="shared" si="16"/>
        <v>2952.121061044044</v>
      </c>
      <c r="G392" s="35">
        <f t="shared" si="17"/>
        <v>0.8315617534473311</v>
      </c>
    </row>
    <row r="393" spans="1:7" ht="12.75" customHeight="1">
      <c r="A393" s="18">
        <v>15</v>
      </c>
      <c r="B393" s="35" t="s">
        <v>222</v>
      </c>
      <c r="C393" s="171">
        <v>2383.4683999999997</v>
      </c>
      <c r="D393" s="171">
        <v>27.917879367904888</v>
      </c>
      <c r="E393" s="171">
        <v>2047.0280687814734</v>
      </c>
      <c r="F393" s="171">
        <f t="shared" si="16"/>
        <v>2074.945948149378</v>
      </c>
      <c r="G393" s="35">
        <f t="shared" si="17"/>
        <v>0.8705573558891648</v>
      </c>
    </row>
    <row r="394" spans="1:7" ht="12.75" customHeight="1">
      <c r="A394" s="18">
        <v>16</v>
      </c>
      <c r="B394" s="35" t="s">
        <v>214</v>
      </c>
      <c r="C394" s="171">
        <v>5660.4364000000005</v>
      </c>
      <c r="D394" s="171">
        <v>8</v>
      </c>
      <c r="E394" s="171">
        <v>4938.140821297224</v>
      </c>
      <c r="F394" s="171">
        <f t="shared" si="16"/>
        <v>4946.140821297224</v>
      </c>
      <c r="G394" s="35">
        <f t="shared" si="17"/>
        <v>0.8738090973510847</v>
      </c>
    </row>
    <row r="395" spans="1:7" ht="12.75" customHeight="1">
      <c r="A395" s="18">
        <v>17</v>
      </c>
      <c r="B395" s="35" t="s">
        <v>228</v>
      </c>
      <c r="C395" s="171">
        <v>2098.794</v>
      </c>
      <c r="D395" s="171">
        <v>24.271965034845167</v>
      </c>
      <c r="E395" s="171">
        <v>1802.2130783422017</v>
      </c>
      <c r="F395" s="171">
        <f t="shared" si="16"/>
        <v>1826.4850433770468</v>
      </c>
      <c r="G395" s="35">
        <f t="shared" si="17"/>
        <v>0.8702545573205598</v>
      </c>
    </row>
    <row r="396" spans="1:7" ht="12.75" customHeight="1">
      <c r="A396" s="18">
        <v>18</v>
      </c>
      <c r="B396" s="35" t="s">
        <v>243</v>
      </c>
      <c r="C396" s="171">
        <v>4734.7878</v>
      </c>
      <c r="D396" s="171">
        <v>6</v>
      </c>
      <c r="E396" s="171">
        <v>4160.667010556523</v>
      </c>
      <c r="F396" s="171">
        <f t="shared" si="16"/>
        <v>4166.667010556523</v>
      </c>
      <c r="G396" s="35">
        <f t="shared" si="17"/>
        <v>0.8800113514182246</v>
      </c>
    </row>
    <row r="397" spans="1:7" ht="12.75" customHeight="1">
      <c r="A397" s="18">
        <v>19</v>
      </c>
      <c r="B397" s="35" t="s">
        <v>227</v>
      </c>
      <c r="C397" s="171">
        <v>3285.661</v>
      </c>
      <c r="D397" s="171">
        <v>38.17411911892941</v>
      </c>
      <c r="E397" s="171">
        <v>2903.9972855912993</v>
      </c>
      <c r="F397" s="171">
        <f t="shared" si="16"/>
        <v>2942.1714047102287</v>
      </c>
      <c r="G397" s="35">
        <f t="shared" si="17"/>
        <v>0.8954579929914341</v>
      </c>
    </row>
    <row r="398" spans="1:7" ht="12.75" customHeight="1">
      <c r="A398" s="18">
        <v>20</v>
      </c>
      <c r="B398" s="35" t="s">
        <v>223</v>
      </c>
      <c r="C398" s="171">
        <v>3083.112</v>
      </c>
      <c r="D398" s="171">
        <v>35.598225664969945</v>
      </c>
      <c r="E398" s="171">
        <v>2647.6284583361703</v>
      </c>
      <c r="F398" s="171">
        <f t="shared" si="16"/>
        <v>2683.2266840011403</v>
      </c>
      <c r="G398" s="35">
        <f t="shared" si="17"/>
        <v>0.8702981545922238</v>
      </c>
    </row>
    <row r="399" spans="1:7" ht="12.75" customHeight="1">
      <c r="A399" s="18">
        <v>21</v>
      </c>
      <c r="B399" s="35" t="s">
        <v>225</v>
      </c>
      <c r="C399" s="171">
        <v>3942.1625999999997</v>
      </c>
      <c r="D399" s="171">
        <v>45.621798238044114</v>
      </c>
      <c r="E399" s="171">
        <v>3292.24919906776</v>
      </c>
      <c r="F399" s="171">
        <f t="shared" si="16"/>
        <v>3337.870997305804</v>
      </c>
      <c r="G399" s="35">
        <f t="shared" si="17"/>
        <v>0.8467106347429211</v>
      </c>
    </row>
    <row r="400" spans="1:7" ht="12.75" customHeight="1">
      <c r="A400" s="18">
        <v>22</v>
      </c>
      <c r="B400" s="35" t="s">
        <v>229</v>
      </c>
      <c r="C400" s="171">
        <v>4251.0646</v>
      </c>
      <c r="D400" s="171">
        <v>48.507933336393435</v>
      </c>
      <c r="E400" s="171">
        <v>3614.269736024021</v>
      </c>
      <c r="F400" s="171">
        <f t="shared" si="16"/>
        <v>3662.777669360414</v>
      </c>
      <c r="G400" s="35">
        <f t="shared" si="17"/>
        <v>0.8616142105580834</v>
      </c>
    </row>
    <row r="401" spans="1:7" ht="12.75" customHeight="1">
      <c r="A401" s="18">
        <v>23</v>
      </c>
      <c r="B401" s="35" t="s">
        <v>220</v>
      </c>
      <c r="C401" s="171">
        <v>2794.8824</v>
      </c>
      <c r="D401" s="171">
        <v>28</v>
      </c>
      <c r="E401" s="171">
        <v>2443.6979275803587</v>
      </c>
      <c r="F401" s="171">
        <f t="shared" si="16"/>
        <v>2471.6979275803587</v>
      </c>
      <c r="G401" s="35">
        <f t="shared" si="17"/>
        <v>0.8843656275413802</v>
      </c>
    </row>
    <row r="402" spans="1:7" ht="12.75" customHeight="1">
      <c r="A402" s="18">
        <v>24</v>
      </c>
      <c r="B402" s="35" t="s">
        <v>224</v>
      </c>
      <c r="C402" s="171">
        <v>3147.9712</v>
      </c>
      <c r="D402" s="171">
        <v>35.492400348309616</v>
      </c>
      <c r="E402" s="171">
        <v>2698.7350177751405</v>
      </c>
      <c r="F402" s="171">
        <f t="shared" si="16"/>
        <v>2734.22741812345</v>
      </c>
      <c r="G402" s="35">
        <f t="shared" si="17"/>
        <v>0.8685681171808212</v>
      </c>
    </row>
    <row r="403" spans="1:7" ht="12.75" customHeight="1">
      <c r="A403" s="18">
        <v>25</v>
      </c>
      <c r="B403" s="35" t="s">
        <v>219</v>
      </c>
      <c r="C403" s="171">
        <v>1105.6016</v>
      </c>
      <c r="D403" s="171">
        <v>14.464977376560217</v>
      </c>
      <c r="E403" s="171">
        <v>1081.8763999555767</v>
      </c>
      <c r="F403" s="171">
        <f t="shared" si="16"/>
        <v>1096.341377332137</v>
      </c>
      <c r="G403" s="35">
        <f t="shared" si="17"/>
        <v>0.9916242680294032</v>
      </c>
    </row>
    <row r="404" spans="1:7" ht="12.75" customHeight="1">
      <c r="A404" s="18">
        <v>26</v>
      </c>
      <c r="B404" s="35" t="s">
        <v>217</v>
      </c>
      <c r="C404" s="171">
        <v>1345.259</v>
      </c>
      <c r="D404" s="171">
        <v>17.13085701048654</v>
      </c>
      <c r="E404" s="171">
        <v>1058.7906638576248</v>
      </c>
      <c r="F404" s="171">
        <f t="shared" si="16"/>
        <v>1075.9215208681114</v>
      </c>
      <c r="G404" s="35">
        <f t="shared" si="17"/>
        <v>0.7997876400515525</v>
      </c>
    </row>
    <row r="405" spans="1:7" ht="12.75" customHeight="1">
      <c r="A405" s="18">
        <v>27</v>
      </c>
      <c r="B405" s="35" t="s">
        <v>230</v>
      </c>
      <c r="C405" s="171">
        <v>3190.5469999999996</v>
      </c>
      <c r="D405" s="171">
        <v>38.10304460718559</v>
      </c>
      <c r="E405" s="171">
        <v>2640.208957910745</v>
      </c>
      <c r="F405" s="171">
        <f t="shared" si="16"/>
        <v>2678.3120025179305</v>
      </c>
      <c r="G405" s="35">
        <f t="shared" si="17"/>
        <v>0.8394522953330357</v>
      </c>
    </row>
    <row r="406" spans="1:7" ht="12.75" customHeight="1">
      <c r="A406" s="18"/>
      <c r="B406" s="1" t="s">
        <v>27</v>
      </c>
      <c r="C406" s="172">
        <v>89944.91200000001</v>
      </c>
      <c r="D406" s="172">
        <v>899.051297216977</v>
      </c>
      <c r="E406" s="172">
        <v>75493.23542743282</v>
      </c>
      <c r="F406" s="172">
        <f t="shared" si="16"/>
        <v>76392.2867246498</v>
      </c>
      <c r="G406" s="39">
        <f t="shared" si="17"/>
        <v>0.8493230470296063</v>
      </c>
    </row>
    <row r="407" ht="5.25" customHeight="1">
      <c r="A407" s="80"/>
    </row>
    <row r="408" spans="1:8" ht="14.25">
      <c r="A408" s="9" t="s">
        <v>45</v>
      </c>
      <c r="H408" s="31"/>
    </row>
    <row r="409" spans="1:7" ht="6.75" customHeight="1">
      <c r="A409" s="9"/>
      <c r="G409" s="10" t="s">
        <v>12</v>
      </c>
    </row>
    <row r="410" spans="1:5" ht="14.25">
      <c r="A410" s="30" t="s">
        <v>39</v>
      </c>
      <c r="B410" s="30" t="s">
        <v>46</v>
      </c>
      <c r="C410" s="30" t="s">
        <v>47</v>
      </c>
      <c r="D410" s="30" t="s">
        <v>48</v>
      </c>
      <c r="E410" s="30" t="s">
        <v>49</v>
      </c>
    </row>
    <row r="411" spans="1:8" ht="18.75" customHeight="1">
      <c r="A411" s="53">
        <f>C406</f>
        <v>89944.91200000001</v>
      </c>
      <c r="B411" s="53">
        <f>F406</f>
        <v>76392.2867246498</v>
      </c>
      <c r="C411" s="39">
        <f>B411/A411</f>
        <v>0.8493230470296063</v>
      </c>
      <c r="D411" s="53">
        <f>D444</f>
        <v>71601.75865</v>
      </c>
      <c r="E411" s="39">
        <f>D411/A411</f>
        <v>0.7960623570347147</v>
      </c>
      <c r="H411" s="10" t="s">
        <v>12</v>
      </c>
    </row>
    <row r="412" spans="1:7" ht="7.5" customHeight="1">
      <c r="A412" s="9"/>
      <c r="G412" s="10" t="s">
        <v>12</v>
      </c>
    </row>
    <row r="413" ht="14.25">
      <c r="A413" s="9" t="s">
        <v>166</v>
      </c>
    </row>
    <row r="414" ht="6.75" customHeight="1">
      <c r="A414" s="9"/>
    </row>
    <row r="415" spans="1:5" ht="14.25">
      <c r="A415" s="49" t="s">
        <v>20</v>
      </c>
      <c r="B415" s="49" t="s">
        <v>31</v>
      </c>
      <c r="C415" s="78" t="s">
        <v>39</v>
      </c>
      <c r="D415" s="49" t="s">
        <v>48</v>
      </c>
      <c r="E415" s="17" t="s">
        <v>49</v>
      </c>
    </row>
    <row r="416" spans="1:5" ht="14.25">
      <c r="A416" s="81">
        <v>1</v>
      </c>
      <c r="B416" s="81">
        <v>2</v>
      </c>
      <c r="C416" s="82">
        <v>3</v>
      </c>
      <c r="D416" s="81">
        <v>4</v>
      </c>
      <c r="E416" s="83">
        <v>5</v>
      </c>
    </row>
    <row r="417" spans="1:7" ht="12.75" customHeight="1">
      <c r="A417" s="18">
        <v>1</v>
      </c>
      <c r="B417" s="35" t="s">
        <v>237</v>
      </c>
      <c r="C417" s="171">
        <v>2488.304</v>
      </c>
      <c r="D417" s="278">
        <v>2164.0901</v>
      </c>
      <c r="E417" s="281">
        <f aca="true" t="shared" si="18" ref="E417:E444">D417/C417</f>
        <v>0.8697048672509468</v>
      </c>
      <c r="F417" s="145"/>
      <c r="G417" s="31"/>
    </row>
    <row r="418" spans="1:7" ht="12.75" customHeight="1">
      <c r="A418" s="18">
        <v>2</v>
      </c>
      <c r="B418" s="35" t="s">
        <v>215</v>
      </c>
      <c r="C418" s="171">
        <v>2815.442</v>
      </c>
      <c r="D418" s="278">
        <v>2451.55545</v>
      </c>
      <c r="E418" s="281">
        <f t="shared" si="18"/>
        <v>0.8707533133341052</v>
      </c>
      <c r="F418" s="145"/>
      <c r="G418" s="31" t="s">
        <v>12</v>
      </c>
    </row>
    <row r="419" spans="1:7" ht="12.75" customHeight="1">
      <c r="A419" s="18">
        <v>3</v>
      </c>
      <c r="B419" s="35" t="s">
        <v>235</v>
      </c>
      <c r="C419" s="171">
        <v>2365.6099999999997</v>
      </c>
      <c r="D419" s="278">
        <v>1991.05275</v>
      </c>
      <c r="E419" s="281">
        <f t="shared" si="18"/>
        <v>0.8416656803107868</v>
      </c>
      <c r="F419" s="145"/>
      <c r="G419" s="31"/>
    </row>
    <row r="420" spans="1:7" ht="12.75" customHeight="1">
      <c r="A420" s="18">
        <v>4</v>
      </c>
      <c r="B420" s="35" t="s">
        <v>218</v>
      </c>
      <c r="C420" s="171">
        <v>7596.9893999999995</v>
      </c>
      <c r="D420" s="278">
        <v>5467.303</v>
      </c>
      <c r="E420" s="281">
        <f t="shared" si="18"/>
        <v>0.7196670565316309</v>
      </c>
      <c r="F420" s="145"/>
      <c r="G420" s="31"/>
    </row>
    <row r="421" spans="1:7" ht="12.75" customHeight="1">
      <c r="A421" s="18">
        <v>5</v>
      </c>
      <c r="B421" s="35" t="s">
        <v>232</v>
      </c>
      <c r="C421" s="171">
        <v>4546.1702</v>
      </c>
      <c r="D421" s="278">
        <v>3441.1423999999997</v>
      </c>
      <c r="E421" s="281">
        <f t="shared" si="18"/>
        <v>0.7569321535740127</v>
      </c>
      <c r="F421" s="145"/>
      <c r="G421" s="31"/>
    </row>
    <row r="422" spans="1:7" ht="12.75" customHeight="1">
      <c r="A422" s="18">
        <v>6</v>
      </c>
      <c r="B422" s="35" t="s">
        <v>234</v>
      </c>
      <c r="C422" s="171">
        <v>6277.849400000001</v>
      </c>
      <c r="D422" s="278">
        <v>4782.59765</v>
      </c>
      <c r="E422" s="281">
        <f t="shared" si="18"/>
        <v>0.7618210226578546</v>
      </c>
      <c r="F422" s="145"/>
      <c r="G422" s="31"/>
    </row>
    <row r="423" spans="1:7" ht="12.75" customHeight="1">
      <c r="A423" s="18">
        <v>7</v>
      </c>
      <c r="B423" s="35" t="s">
        <v>221</v>
      </c>
      <c r="C423" s="171">
        <v>3671.3616</v>
      </c>
      <c r="D423" s="278">
        <v>2685.8389500000003</v>
      </c>
      <c r="E423" s="281">
        <f t="shared" si="18"/>
        <v>0.7315648096335703</v>
      </c>
      <c r="F423" s="145"/>
      <c r="G423" s="31"/>
    </row>
    <row r="424" spans="1:7" ht="12.75" customHeight="1">
      <c r="A424" s="18">
        <v>8</v>
      </c>
      <c r="B424" s="35" t="s">
        <v>233</v>
      </c>
      <c r="C424" s="171">
        <v>5630.284799999999</v>
      </c>
      <c r="D424" s="278">
        <v>4129.7678</v>
      </c>
      <c r="E424" s="281">
        <f t="shared" si="18"/>
        <v>0.7334918119950167</v>
      </c>
      <c r="F424" s="145"/>
      <c r="G424" s="31"/>
    </row>
    <row r="425" spans="1:7" ht="12.75" customHeight="1">
      <c r="A425" s="18">
        <v>9</v>
      </c>
      <c r="B425" s="35" t="s">
        <v>216</v>
      </c>
      <c r="C425" s="171">
        <v>2698.764</v>
      </c>
      <c r="D425" s="278">
        <v>2323.23045</v>
      </c>
      <c r="E425" s="281">
        <f t="shared" si="18"/>
        <v>0.8608498001307264</v>
      </c>
      <c r="F425" s="145"/>
      <c r="G425" s="31"/>
    </row>
    <row r="426" spans="1:7" ht="12.75" customHeight="1">
      <c r="A426" s="18">
        <v>10</v>
      </c>
      <c r="B426" s="35" t="s">
        <v>231</v>
      </c>
      <c r="C426" s="171">
        <v>721.3826</v>
      </c>
      <c r="D426" s="278">
        <v>599.98685</v>
      </c>
      <c r="E426" s="281">
        <f t="shared" si="18"/>
        <v>0.8317179399669468</v>
      </c>
      <c r="F426" s="145"/>
      <c r="G426" s="31"/>
    </row>
    <row r="427" spans="1:7" ht="12.75" customHeight="1">
      <c r="A427" s="18">
        <v>11</v>
      </c>
      <c r="B427" s="35" t="s">
        <v>236</v>
      </c>
      <c r="C427" s="171">
        <v>909.566</v>
      </c>
      <c r="D427" s="278">
        <v>715.2525</v>
      </c>
      <c r="E427" s="281">
        <f t="shared" si="18"/>
        <v>0.786366794713083</v>
      </c>
      <c r="F427" s="145"/>
      <c r="G427" s="31"/>
    </row>
    <row r="428" spans="1:7" ht="12.75" customHeight="1">
      <c r="A428" s="18">
        <v>12</v>
      </c>
      <c r="B428" s="35" t="s">
        <v>226</v>
      </c>
      <c r="C428" s="171">
        <v>2729.0088000000005</v>
      </c>
      <c r="D428" s="278">
        <v>2141.07895</v>
      </c>
      <c r="E428" s="281">
        <f t="shared" si="18"/>
        <v>0.7845628603322934</v>
      </c>
      <c r="F428" s="145"/>
      <c r="G428" s="31"/>
    </row>
    <row r="429" spans="1:7" ht="12.75" customHeight="1">
      <c r="A429" s="18">
        <v>13</v>
      </c>
      <c r="B429" s="35" t="s">
        <v>213</v>
      </c>
      <c r="C429" s="171">
        <v>2920.3388000000004</v>
      </c>
      <c r="D429" s="278">
        <v>2396.0004</v>
      </c>
      <c r="E429" s="281">
        <f t="shared" si="18"/>
        <v>0.8204528871787067</v>
      </c>
      <c r="F429" s="145"/>
      <c r="G429" s="31"/>
    </row>
    <row r="430" spans="1:7" ht="12.75" customHeight="1">
      <c r="A430" s="18">
        <v>14</v>
      </c>
      <c r="B430" s="35" t="s">
        <v>242</v>
      </c>
      <c r="C430" s="171">
        <v>3550.0924</v>
      </c>
      <c r="D430" s="278">
        <v>2785.95355</v>
      </c>
      <c r="E430" s="281">
        <f t="shared" si="18"/>
        <v>0.7847552221457673</v>
      </c>
      <c r="F430" s="145"/>
      <c r="G430" s="31"/>
    </row>
    <row r="431" spans="1:7" ht="12.75" customHeight="1">
      <c r="A431" s="18">
        <v>15</v>
      </c>
      <c r="B431" s="35" t="s">
        <v>222</v>
      </c>
      <c r="C431" s="171">
        <v>2383.4683999999997</v>
      </c>
      <c r="D431" s="278">
        <v>1943.4005499999998</v>
      </c>
      <c r="E431" s="281">
        <f t="shared" si="18"/>
        <v>0.8153666102726598</v>
      </c>
      <c r="F431" s="145"/>
      <c r="G431" s="31"/>
    </row>
    <row r="432" spans="1:7" ht="12.75" customHeight="1">
      <c r="A432" s="18">
        <v>16</v>
      </c>
      <c r="B432" s="35" t="s">
        <v>214</v>
      </c>
      <c r="C432" s="171">
        <v>5660.4364000000005</v>
      </c>
      <c r="D432" s="278">
        <v>4679.03945</v>
      </c>
      <c r="E432" s="281">
        <f t="shared" si="18"/>
        <v>0.8266216806181234</v>
      </c>
      <c r="F432" s="145"/>
      <c r="G432" s="31"/>
    </row>
    <row r="433" spans="1:7" ht="12.75" customHeight="1">
      <c r="A433" s="18">
        <v>17</v>
      </c>
      <c r="B433" s="35" t="s">
        <v>228</v>
      </c>
      <c r="C433" s="171">
        <v>2098.794</v>
      </c>
      <c r="D433" s="278">
        <v>1710.9236</v>
      </c>
      <c r="E433" s="281">
        <f t="shared" si="18"/>
        <v>0.8151936778931139</v>
      </c>
      <c r="F433" s="145"/>
      <c r="G433" s="31"/>
    </row>
    <row r="434" spans="1:7" ht="12.75" customHeight="1">
      <c r="A434" s="18">
        <v>18</v>
      </c>
      <c r="B434" s="35" t="s">
        <v>243</v>
      </c>
      <c r="C434" s="171">
        <v>4734.7878</v>
      </c>
      <c r="D434" s="278">
        <v>3944.527</v>
      </c>
      <c r="E434" s="281">
        <f t="shared" si="18"/>
        <v>0.8330947798758795</v>
      </c>
      <c r="F434" s="145"/>
      <c r="G434" s="31"/>
    </row>
    <row r="435" spans="1:7" ht="12.75" customHeight="1">
      <c r="A435" s="18">
        <v>19</v>
      </c>
      <c r="B435" s="35" t="s">
        <v>227</v>
      </c>
      <c r="C435" s="171">
        <v>3285.661</v>
      </c>
      <c r="D435" s="278">
        <v>2759.2956</v>
      </c>
      <c r="E435" s="281">
        <f t="shared" si="18"/>
        <v>0.8397992367441437</v>
      </c>
      <c r="F435" s="145"/>
      <c r="G435" s="31"/>
    </row>
    <row r="436" spans="1:7" ht="12.75" customHeight="1">
      <c r="A436" s="18">
        <v>20</v>
      </c>
      <c r="B436" s="35" t="s">
        <v>223</v>
      </c>
      <c r="C436" s="171">
        <v>3083.112</v>
      </c>
      <c r="D436" s="278">
        <v>2514.23175</v>
      </c>
      <c r="E436" s="281">
        <f t="shared" si="18"/>
        <v>0.8154850521161735</v>
      </c>
      <c r="F436" s="145"/>
      <c r="G436" s="31"/>
    </row>
    <row r="437" spans="1:7" ht="12.75" customHeight="1">
      <c r="A437" s="18">
        <v>21</v>
      </c>
      <c r="B437" s="35" t="s">
        <v>225</v>
      </c>
      <c r="C437" s="171">
        <v>3942.1625999999997</v>
      </c>
      <c r="D437" s="278">
        <v>3124.7337</v>
      </c>
      <c r="E437" s="281">
        <f t="shared" si="18"/>
        <v>0.7926445499736617</v>
      </c>
      <c r="F437" s="145"/>
      <c r="G437" s="31"/>
    </row>
    <row r="438" spans="1:7" ht="12.75" customHeight="1">
      <c r="A438" s="18">
        <v>22</v>
      </c>
      <c r="B438" s="35" t="s">
        <v>229</v>
      </c>
      <c r="C438" s="171">
        <v>4251.0646</v>
      </c>
      <c r="D438" s="278">
        <v>3433.2889</v>
      </c>
      <c r="E438" s="281">
        <f t="shared" si="18"/>
        <v>0.8076303756945966</v>
      </c>
      <c r="F438" s="145"/>
      <c r="G438" s="31"/>
    </row>
    <row r="439" spans="1:7" ht="12.75" customHeight="1">
      <c r="A439" s="18">
        <v>23</v>
      </c>
      <c r="B439" s="35" t="s">
        <v>220</v>
      </c>
      <c r="C439" s="171">
        <v>2794.8824</v>
      </c>
      <c r="D439" s="278">
        <v>2322.72705</v>
      </c>
      <c r="E439" s="281">
        <f t="shared" si="18"/>
        <v>0.8310643231357426</v>
      </c>
      <c r="F439" s="145"/>
      <c r="G439" s="31"/>
    </row>
    <row r="440" spans="1:7" ht="12.75" customHeight="1">
      <c r="A440" s="18">
        <v>24</v>
      </c>
      <c r="B440" s="35" t="s">
        <v>224</v>
      </c>
      <c r="C440" s="171">
        <v>3147.9712</v>
      </c>
      <c r="D440" s="278">
        <v>2563.1873</v>
      </c>
      <c r="E440" s="281">
        <f t="shared" si="18"/>
        <v>0.8142346727949735</v>
      </c>
      <c r="F440" s="145"/>
      <c r="G440" s="31"/>
    </row>
    <row r="441" spans="1:7" ht="12.75" customHeight="1">
      <c r="A441" s="18">
        <v>25</v>
      </c>
      <c r="B441" s="35" t="s">
        <v>219</v>
      </c>
      <c r="C441" s="171">
        <v>1105.6016</v>
      </c>
      <c r="D441" s="278">
        <v>1028.78855</v>
      </c>
      <c r="E441" s="281">
        <f t="shared" si="18"/>
        <v>0.9305237528599815</v>
      </c>
      <c r="F441" s="145"/>
      <c r="G441" s="31"/>
    </row>
    <row r="442" spans="1:7" ht="12.75" customHeight="1">
      <c r="A442" s="18">
        <v>26</v>
      </c>
      <c r="B442" s="35" t="s">
        <v>217</v>
      </c>
      <c r="C442" s="171">
        <v>1345.259</v>
      </c>
      <c r="D442" s="278">
        <v>999.96</v>
      </c>
      <c r="E442" s="281">
        <f t="shared" si="18"/>
        <v>0.7433215462598652</v>
      </c>
      <c r="F442" s="145"/>
      <c r="G442" s="31"/>
    </row>
    <row r="443" spans="1:7" ht="12.75" customHeight="1">
      <c r="A443" s="18">
        <v>27</v>
      </c>
      <c r="B443" s="35" t="s">
        <v>230</v>
      </c>
      <c r="C443" s="171">
        <v>3190.5469999999996</v>
      </c>
      <c r="D443" s="278">
        <v>2502.8044</v>
      </c>
      <c r="E443" s="281">
        <f t="shared" si="18"/>
        <v>0.7844436706307728</v>
      </c>
      <c r="F443" s="145"/>
      <c r="G443" s="31"/>
    </row>
    <row r="444" spans="1:7" ht="12.75" customHeight="1">
      <c r="A444" s="34"/>
      <c r="B444" s="1" t="s">
        <v>27</v>
      </c>
      <c r="C444" s="172">
        <v>89944.91200000001</v>
      </c>
      <c r="D444" s="279">
        <v>71601.75865</v>
      </c>
      <c r="E444" s="280">
        <f t="shared" si="18"/>
        <v>0.7960623570347147</v>
      </c>
      <c r="F444" s="42"/>
      <c r="G444" s="31"/>
    </row>
    <row r="445" spans="1:8" ht="14.25" customHeight="1">
      <c r="A445" s="40"/>
      <c r="B445" s="2"/>
      <c r="C445" s="65"/>
      <c r="D445" s="65"/>
      <c r="E445" s="84"/>
      <c r="F445" s="26"/>
      <c r="G445" s="26"/>
      <c r="H445" s="26"/>
    </row>
    <row r="446" spans="1:8" ht="14.25">
      <c r="A446" s="9" t="s">
        <v>121</v>
      </c>
      <c r="F446" s="85"/>
      <c r="G446" s="85"/>
      <c r="H446" s="86"/>
    </row>
    <row r="447" spans="1:8" ht="6.75" customHeight="1">
      <c r="A447" s="9"/>
      <c r="F447" s="26"/>
      <c r="G447" s="26"/>
      <c r="H447" s="26"/>
    </row>
    <row r="448" spans="1:8" ht="28.5">
      <c r="A448" s="88" t="s">
        <v>39</v>
      </c>
      <c r="B448" s="88" t="s">
        <v>117</v>
      </c>
      <c r="C448" s="88" t="s">
        <v>118</v>
      </c>
      <c r="D448" s="88" t="s">
        <v>50</v>
      </c>
      <c r="F448" s="26"/>
      <c r="G448" s="186"/>
      <c r="H448" s="186"/>
    </row>
    <row r="449" spans="1:4" ht="18.75" customHeight="1">
      <c r="A449" s="53">
        <f>C482</f>
        <v>2671.3600000000006</v>
      </c>
      <c r="B449" s="53">
        <f>D482</f>
        <v>2264.7970628229855</v>
      </c>
      <c r="C449" s="87">
        <f>E482</f>
        <v>2264.7970628229855</v>
      </c>
      <c r="D449" s="35">
        <f>C449/B449</f>
        <v>1</v>
      </c>
    </row>
    <row r="450" ht="7.5" customHeight="1">
      <c r="A450" s="9"/>
    </row>
    <row r="451" ht="14.25">
      <c r="A451" s="9" t="s">
        <v>120</v>
      </c>
    </row>
    <row r="452" ht="6.75" customHeight="1">
      <c r="A452" s="9"/>
    </row>
    <row r="453" spans="1:7" ht="33" customHeight="1">
      <c r="A453" s="88" t="s">
        <v>20</v>
      </c>
      <c r="B453" s="88" t="s">
        <v>31</v>
      </c>
      <c r="C453" s="61" t="s">
        <v>39</v>
      </c>
      <c r="D453" s="88" t="s">
        <v>119</v>
      </c>
      <c r="E453" s="88" t="s">
        <v>125</v>
      </c>
      <c r="F453" s="88" t="s">
        <v>51</v>
      </c>
      <c r="G453" s="88" t="s">
        <v>113</v>
      </c>
    </row>
    <row r="454" spans="1:7" ht="14.25">
      <c r="A454" s="89">
        <v>1</v>
      </c>
      <c r="B454" s="89">
        <v>2</v>
      </c>
      <c r="C454" s="90">
        <v>3</v>
      </c>
      <c r="D454" s="89">
        <v>4</v>
      </c>
      <c r="E454" s="91">
        <v>5</v>
      </c>
      <c r="F454" s="90">
        <v>6</v>
      </c>
      <c r="G454" s="89">
        <v>7</v>
      </c>
    </row>
    <row r="455" spans="1:8" ht="12.75" customHeight="1">
      <c r="A455" s="189">
        <v>1</v>
      </c>
      <c r="B455" s="35" t="s">
        <v>237</v>
      </c>
      <c r="C455" s="254">
        <v>73.77</v>
      </c>
      <c r="D455" s="254">
        <v>68.28188539621009</v>
      </c>
      <c r="E455" s="254">
        <v>68.28188539621009</v>
      </c>
      <c r="F455" s="255">
        <f aca="true" t="shared" si="19" ref="F455:F481">D455-E455</f>
        <v>0</v>
      </c>
      <c r="G455" s="198">
        <f aca="true" t="shared" si="20" ref="G455:G481">E455/D455</f>
        <v>1</v>
      </c>
      <c r="H455" s="191"/>
    </row>
    <row r="456" spans="1:8" ht="12.75" customHeight="1">
      <c r="A456" s="189">
        <v>2</v>
      </c>
      <c r="B456" s="35" t="s">
        <v>215</v>
      </c>
      <c r="C456" s="254">
        <v>83.41</v>
      </c>
      <c r="D456" s="254">
        <v>77.48170993837489</v>
      </c>
      <c r="E456" s="254">
        <v>77.48170993837489</v>
      </c>
      <c r="F456" s="255">
        <f t="shared" si="19"/>
        <v>0</v>
      </c>
      <c r="G456" s="198">
        <f t="shared" si="20"/>
        <v>1</v>
      </c>
      <c r="H456" s="191"/>
    </row>
    <row r="457" spans="1:8" ht="12.75" customHeight="1">
      <c r="A457" s="189">
        <v>3</v>
      </c>
      <c r="B457" s="35" t="s">
        <v>235</v>
      </c>
      <c r="C457" s="254">
        <v>70.13</v>
      </c>
      <c r="D457" s="254">
        <v>62.89679751840972</v>
      </c>
      <c r="E457" s="254">
        <v>62.89679751840972</v>
      </c>
      <c r="F457" s="255">
        <f t="shared" si="19"/>
        <v>0</v>
      </c>
      <c r="G457" s="198">
        <f t="shared" si="20"/>
        <v>1</v>
      </c>
      <c r="H457" s="191"/>
    </row>
    <row r="458" spans="1:8" ht="12.75" customHeight="1">
      <c r="A458" s="189">
        <v>4</v>
      </c>
      <c r="B458" s="35" t="s">
        <v>218</v>
      </c>
      <c r="C458" s="254">
        <v>225.25</v>
      </c>
      <c r="D458" s="254">
        <v>173.42657694153635</v>
      </c>
      <c r="E458" s="254">
        <v>173.42657694153635</v>
      </c>
      <c r="F458" s="255">
        <f t="shared" si="19"/>
        <v>0</v>
      </c>
      <c r="G458" s="198">
        <f t="shared" si="20"/>
        <v>1</v>
      </c>
      <c r="H458" s="191"/>
    </row>
    <row r="459" spans="1:8" ht="12.75" customHeight="1">
      <c r="A459" s="189">
        <v>5</v>
      </c>
      <c r="B459" s="35" t="s">
        <v>232</v>
      </c>
      <c r="C459" s="254">
        <v>134.83</v>
      </c>
      <c r="D459" s="254">
        <v>108.93348642705668</v>
      </c>
      <c r="E459" s="254">
        <v>108.93348642705668</v>
      </c>
      <c r="F459" s="255">
        <f t="shared" si="19"/>
        <v>0</v>
      </c>
      <c r="G459" s="198">
        <f t="shared" si="20"/>
        <v>1</v>
      </c>
      <c r="H459" s="191"/>
    </row>
    <row r="460" spans="1:8" ht="12.75" customHeight="1">
      <c r="A460" s="189">
        <v>6</v>
      </c>
      <c r="B460" s="35" t="s">
        <v>234</v>
      </c>
      <c r="C460" s="254">
        <v>186.19</v>
      </c>
      <c r="D460" s="254">
        <v>151.4454118828588</v>
      </c>
      <c r="E460" s="254">
        <v>151.4454118828588</v>
      </c>
      <c r="F460" s="255">
        <f t="shared" si="19"/>
        <v>0</v>
      </c>
      <c r="G460" s="198">
        <f t="shared" si="20"/>
        <v>1</v>
      </c>
      <c r="H460" s="191"/>
    </row>
    <row r="461" spans="1:8" ht="12.75" customHeight="1">
      <c r="A461" s="189">
        <v>7</v>
      </c>
      <c r="B461" s="35" t="s">
        <v>221</v>
      </c>
      <c r="C461" s="254">
        <v>108.93</v>
      </c>
      <c r="D461" s="254">
        <v>85.01821987732372</v>
      </c>
      <c r="E461" s="254">
        <v>85.01821987732372</v>
      </c>
      <c r="F461" s="255">
        <f t="shared" si="19"/>
        <v>0</v>
      </c>
      <c r="G461" s="198">
        <f t="shared" si="20"/>
        <v>1</v>
      </c>
      <c r="H461" s="191"/>
    </row>
    <row r="462" spans="1:8" ht="12.75" customHeight="1">
      <c r="A462" s="189">
        <v>8</v>
      </c>
      <c r="B462" s="35" t="s">
        <v>233</v>
      </c>
      <c r="C462" s="254">
        <v>167.04</v>
      </c>
      <c r="D462" s="254">
        <v>130.81035030227918</v>
      </c>
      <c r="E462" s="254">
        <v>130.81035030227918</v>
      </c>
      <c r="F462" s="255">
        <f t="shared" si="19"/>
        <v>0</v>
      </c>
      <c r="G462" s="198">
        <f t="shared" si="20"/>
        <v>1</v>
      </c>
      <c r="H462" s="191"/>
    </row>
    <row r="463" spans="1:8" ht="12.75" customHeight="1">
      <c r="A463" s="189">
        <v>9</v>
      </c>
      <c r="B463" s="35" t="s">
        <v>216</v>
      </c>
      <c r="C463" s="254">
        <v>79.99</v>
      </c>
      <c r="D463" s="254">
        <v>73.37233927063492</v>
      </c>
      <c r="E463" s="254">
        <v>73.37233927063492</v>
      </c>
      <c r="F463" s="255">
        <f t="shared" si="19"/>
        <v>0</v>
      </c>
      <c r="G463" s="198">
        <f t="shared" si="20"/>
        <v>1</v>
      </c>
      <c r="H463" s="191"/>
    </row>
    <row r="464" spans="1:8" ht="12.75" customHeight="1">
      <c r="A464" s="189">
        <v>10</v>
      </c>
      <c r="B464" s="35" t="s">
        <v>231</v>
      </c>
      <c r="C464" s="254">
        <v>21.37</v>
      </c>
      <c r="D464" s="254">
        <v>18.972527411550697</v>
      </c>
      <c r="E464" s="254">
        <v>18.972527411550697</v>
      </c>
      <c r="F464" s="255">
        <f t="shared" si="19"/>
        <v>0</v>
      </c>
      <c r="G464" s="198">
        <f t="shared" si="20"/>
        <v>1</v>
      </c>
      <c r="H464" s="191"/>
    </row>
    <row r="465" spans="1:8" ht="12.75" customHeight="1">
      <c r="A465" s="189">
        <v>11</v>
      </c>
      <c r="B465" s="35" t="s">
        <v>236</v>
      </c>
      <c r="C465" s="254">
        <v>26.92</v>
      </c>
      <c r="D465" s="254">
        <v>22.68460728515842</v>
      </c>
      <c r="E465" s="254">
        <v>22.68460728515842</v>
      </c>
      <c r="F465" s="255">
        <f t="shared" si="19"/>
        <v>0</v>
      </c>
      <c r="G465" s="198">
        <f t="shared" si="20"/>
        <v>1</v>
      </c>
      <c r="H465" s="191"/>
    </row>
    <row r="466" spans="1:8" ht="12.75" customHeight="1">
      <c r="A466" s="189">
        <v>12</v>
      </c>
      <c r="B466" s="35" t="s">
        <v>226</v>
      </c>
      <c r="C466" s="254">
        <v>80.93</v>
      </c>
      <c r="D466" s="254">
        <v>67.6667725239837</v>
      </c>
      <c r="E466" s="254">
        <v>67.6667725239837</v>
      </c>
      <c r="F466" s="255">
        <f t="shared" si="19"/>
        <v>0</v>
      </c>
      <c r="G466" s="198">
        <f t="shared" si="20"/>
        <v>1</v>
      </c>
      <c r="H466" s="191"/>
    </row>
    <row r="467" spans="1:8" ht="12.75" customHeight="1">
      <c r="A467" s="189">
        <v>13</v>
      </c>
      <c r="B467" s="35" t="s">
        <v>213</v>
      </c>
      <c r="C467" s="254">
        <v>86.65</v>
      </c>
      <c r="D467" s="254">
        <v>75.59766746400257</v>
      </c>
      <c r="E467" s="254">
        <v>75.59766746400257</v>
      </c>
      <c r="F467" s="255">
        <f t="shared" si="19"/>
        <v>0</v>
      </c>
      <c r="G467" s="198">
        <f t="shared" si="20"/>
        <v>1</v>
      </c>
      <c r="H467" s="191"/>
    </row>
    <row r="468" spans="1:8" ht="12.75" customHeight="1">
      <c r="A468" s="189">
        <v>14</v>
      </c>
      <c r="B468" s="35" t="s">
        <v>242</v>
      </c>
      <c r="C468" s="254">
        <v>106.26</v>
      </c>
      <c r="D468" s="254">
        <v>88.32363183132132</v>
      </c>
      <c r="E468" s="254">
        <v>88.32363183132132</v>
      </c>
      <c r="F468" s="255">
        <f t="shared" si="19"/>
        <v>0</v>
      </c>
      <c r="G468" s="198">
        <f t="shared" si="20"/>
        <v>1</v>
      </c>
      <c r="H468" s="191"/>
    </row>
    <row r="469" spans="1:8" ht="12.75" customHeight="1">
      <c r="A469" s="189">
        <v>15</v>
      </c>
      <c r="B469" s="35" t="s">
        <v>222</v>
      </c>
      <c r="C469" s="254">
        <v>70.67</v>
      </c>
      <c r="D469" s="254">
        <v>61.4108420634442</v>
      </c>
      <c r="E469" s="254">
        <v>61.4108420634442</v>
      </c>
      <c r="F469" s="255">
        <f t="shared" si="19"/>
        <v>0</v>
      </c>
      <c r="G469" s="198">
        <f t="shared" si="20"/>
        <v>1</v>
      </c>
      <c r="H469" s="191"/>
    </row>
    <row r="470" spans="1:8" ht="12.75" customHeight="1">
      <c r="A470" s="189">
        <v>16</v>
      </c>
      <c r="B470" s="35" t="s">
        <v>214</v>
      </c>
      <c r="C470" s="254">
        <v>169.57</v>
      </c>
      <c r="D470" s="254">
        <v>148.1442246389167</v>
      </c>
      <c r="E470" s="254">
        <v>148.1442246389167</v>
      </c>
      <c r="F470" s="255">
        <f t="shared" si="19"/>
        <v>0</v>
      </c>
      <c r="G470" s="198">
        <f t="shared" si="20"/>
        <v>1</v>
      </c>
      <c r="H470" s="191"/>
    </row>
    <row r="471" spans="1:8" ht="12.75" customHeight="1">
      <c r="A471" s="189">
        <v>17</v>
      </c>
      <c r="B471" s="35" t="s">
        <v>228</v>
      </c>
      <c r="C471" s="254">
        <v>62.24</v>
      </c>
      <c r="D471" s="254">
        <v>54.06639235026606</v>
      </c>
      <c r="E471" s="254">
        <v>54.06639235026606</v>
      </c>
      <c r="F471" s="255">
        <f t="shared" si="19"/>
        <v>0</v>
      </c>
      <c r="G471" s="198">
        <f t="shared" si="20"/>
        <v>1</v>
      </c>
      <c r="H471" s="191"/>
    </row>
    <row r="472" spans="1:8" ht="12.75" customHeight="1">
      <c r="A472" s="189">
        <v>18</v>
      </c>
      <c r="B472" s="35" t="s">
        <v>243</v>
      </c>
      <c r="C472" s="254">
        <v>141.86</v>
      </c>
      <c r="D472" s="254">
        <v>124.82001031669569</v>
      </c>
      <c r="E472" s="254">
        <v>124.82001031669569</v>
      </c>
      <c r="F472" s="255">
        <f t="shared" si="19"/>
        <v>0</v>
      </c>
      <c r="G472" s="198">
        <f t="shared" si="20"/>
        <v>1</v>
      </c>
      <c r="H472" s="191"/>
    </row>
    <row r="473" spans="1:8" ht="12.75" customHeight="1">
      <c r="A473" s="189">
        <v>19</v>
      </c>
      <c r="B473" s="35" t="s">
        <v>227</v>
      </c>
      <c r="C473" s="254">
        <v>97.42</v>
      </c>
      <c r="D473" s="254">
        <v>87.11991856773898</v>
      </c>
      <c r="E473" s="254">
        <v>87.11991856773898</v>
      </c>
      <c r="F473" s="255">
        <f t="shared" si="19"/>
        <v>0</v>
      </c>
      <c r="G473" s="198">
        <f t="shared" si="20"/>
        <v>1</v>
      </c>
      <c r="H473" s="191"/>
    </row>
    <row r="474" spans="1:8" s="220" customFormat="1" ht="12.75" customHeight="1">
      <c r="A474" s="189">
        <v>20</v>
      </c>
      <c r="B474" s="35" t="s">
        <v>223</v>
      </c>
      <c r="C474" s="254">
        <v>91.43</v>
      </c>
      <c r="D474" s="254">
        <v>79.42885375008511</v>
      </c>
      <c r="E474" s="254">
        <v>79.42885375008511</v>
      </c>
      <c r="F474" s="255">
        <f t="shared" si="19"/>
        <v>0</v>
      </c>
      <c r="G474" s="198">
        <f t="shared" si="20"/>
        <v>1</v>
      </c>
      <c r="H474" s="191"/>
    </row>
    <row r="475" spans="1:8" s="220" customFormat="1" ht="12.75" customHeight="1">
      <c r="A475" s="189">
        <v>21</v>
      </c>
      <c r="B475" s="35" t="s">
        <v>225</v>
      </c>
      <c r="C475" s="254">
        <v>116.9</v>
      </c>
      <c r="D475" s="254">
        <v>98.76747597203278</v>
      </c>
      <c r="E475" s="254">
        <v>98.76747597203278</v>
      </c>
      <c r="F475" s="255">
        <f t="shared" si="19"/>
        <v>0</v>
      </c>
      <c r="G475" s="198">
        <f t="shared" si="20"/>
        <v>1</v>
      </c>
      <c r="H475" s="191"/>
    </row>
    <row r="476" spans="1:8" s="220" customFormat="1" ht="12.75" customHeight="1">
      <c r="A476" s="189">
        <v>22</v>
      </c>
      <c r="B476" s="35" t="s">
        <v>229</v>
      </c>
      <c r="C476" s="254">
        <v>126.08</v>
      </c>
      <c r="D476" s="254">
        <v>108.42809208072063</v>
      </c>
      <c r="E476" s="254">
        <v>108.42809208072063</v>
      </c>
      <c r="F476" s="255">
        <f t="shared" si="19"/>
        <v>0</v>
      </c>
      <c r="G476" s="198">
        <f t="shared" si="20"/>
        <v>1</v>
      </c>
      <c r="H476" s="191"/>
    </row>
    <row r="477" spans="1:8" s="220" customFormat="1" ht="12.75" customHeight="1">
      <c r="A477" s="189">
        <v>23</v>
      </c>
      <c r="B477" s="35" t="s">
        <v>220</v>
      </c>
      <c r="C477" s="254">
        <v>83.01</v>
      </c>
      <c r="D477" s="254">
        <v>73.31093782741077</v>
      </c>
      <c r="E477" s="254">
        <v>73.31093782741077</v>
      </c>
      <c r="F477" s="255">
        <f t="shared" si="19"/>
        <v>0</v>
      </c>
      <c r="G477" s="198">
        <f t="shared" si="20"/>
        <v>1</v>
      </c>
      <c r="H477" s="191"/>
    </row>
    <row r="478" spans="1:8" s="220" customFormat="1" ht="12.75" customHeight="1">
      <c r="A478" s="189">
        <v>24</v>
      </c>
      <c r="B478" s="35" t="s">
        <v>224</v>
      </c>
      <c r="C478" s="254">
        <v>93.37</v>
      </c>
      <c r="D478" s="254">
        <v>80.96205053325421</v>
      </c>
      <c r="E478" s="254">
        <v>80.96205053325421</v>
      </c>
      <c r="F478" s="255">
        <f t="shared" si="19"/>
        <v>0</v>
      </c>
      <c r="G478" s="198">
        <f t="shared" si="20"/>
        <v>1</v>
      </c>
      <c r="H478" s="191"/>
    </row>
    <row r="479" spans="1:8" ht="12.75" customHeight="1">
      <c r="A479" s="189">
        <v>25</v>
      </c>
      <c r="B479" s="35" t="s">
        <v>219</v>
      </c>
      <c r="C479" s="254">
        <v>32.73</v>
      </c>
      <c r="D479" s="254">
        <v>32.456291998667304</v>
      </c>
      <c r="E479" s="254">
        <v>32.456291998667304</v>
      </c>
      <c r="F479" s="255">
        <f t="shared" si="19"/>
        <v>0</v>
      </c>
      <c r="G479" s="198">
        <f t="shared" si="20"/>
        <v>1</v>
      </c>
      <c r="H479" s="191"/>
    </row>
    <row r="480" spans="1:8" ht="12.75" customHeight="1">
      <c r="A480" s="189">
        <v>26</v>
      </c>
      <c r="B480" s="35" t="s">
        <v>217</v>
      </c>
      <c r="C480" s="254">
        <v>39.84</v>
      </c>
      <c r="D480" s="254">
        <v>31.763719915728746</v>
      </c>
      <c r="E480" s="254">
        <v>31.763719915728746</v>
      </c>
      <c r="F480" s="255">
        <f t="shared" si="19"/>
        <v>0</v>
      </c>
      <c r="G480" s="198">
        <f t="shared" si="20"/>
        <v>1</v>
      </c>
      <c r="H480" s="191"/>
    </row>
    <row r="481" spans="1:8" ht="12.75" customHeight="1">
      <c r="A481" s="189">
        <v>27</v>
      </c>
      <c r="B481" s="35" t="s">
        <v>230</v>
      </c>
      <c r="C481" s="254">
        <v>94.57</v>
      </c>
      <c r="D481" s="254">
        <v>79.20626873732235</v>
      </c>
      <c r="E481" s="254">
        <v>79.20626873732235</v>
      </c>
      <c r="F481" s="255">
        <f t="shared" si="19"/>
        <v>0</v>
      </c>
      <c r="G481" s="198">
        <f t="shared" si="20"/>
        <v>1</v>
      </c>
      <c r="H481" s="191"/>
    </row>
    <row r="482" spans="1:7" ht="12.75" customHeight="1">
      <c r="A482" s="34"/>
      <c r="B482" s="1" t="s">
        <v>27</v>
      </c>
      <c r="C482" s="155">
        <v>2671.3600000000006</v>
      </c>
      <c r="D482" s="155">
        <v>2264.7970628229855</v>
      </c>
      <c r="E482" s="155">
        <v>2264.7970628229855</v>
      </c>
      <c r="F482" s="156">
        <f>D482-E482</f>
        <v>0</v>
      </c>
      <c r="G482" s="39">
        <f>E482/D482</f>
        <v>1</v>
      </c>
    </row>
    <row r="483" spans="1:7" ht="12.75" customHeight="1">
      <c r="A483" s="40"/>
      <c r="B483" s="2"/>
      <c r="C483" s="158"/>
      <c r="D483" s="158"/>
      <c r="E483" s="158"/>
      <c r="F483" s="159"/>
      <c r="G483" s="38"/>
    </row>
    <row r="484" spans="1:8" ht="14.25">
      <c r="A484" s="9" t="s">
        <v>52</v>
      </c>
      <c r="F484" s="157"/>
      <c r="H484" s="10" t="s">
        <v>12</v>
      </c>
    </row>
    <row r="485" spans="1:6" ht="14.25">
      <c r="A485" s="9"/>
      <c r="F485" s="157"/>
    </row>
    <row r="486" spans="1:6" ht="14.25">
      <c r="A486" s="92" t="s">
        <v>53</v>
      </c>
      <c r="B486" s="56"/>
      <c r="C486" s="56"/>
      <c r="D486" s="56"/>
      <c r="E486" s="57"/>
      <c r="F486" s="56"/>
    </row>
    <row r="487" spans="1:6" ht="9" customHeight="1">
      <c r="A487" s="56"/>
      <c r="B487" s="56"/>
      <c r="C487" s="56"/>
      <c r="D487" s="56"/>
      <c r="E487" s="57"/>
      <c r="F487" s="56"/>
    </row>
    <row r="488" spans="1:7" ht="11.25" customHeight="1">
      <c r="A488" s="208" t="s">
        <v>197</v>
      </c>
      <c r="B488" s="191"/>
      <c r="C488" s="209"/>
      <c r="D488" s="191"/>
      <c r="E488" s="191"/>
      <c r="F488" s="48"/>
      <c r="G488" s="48"/>
    </row>
    <row r="489" spans="1:7" ht="6.75" customHeight="1">
      <c r="A489" s="208"/>
      <c r="B489" s="191"/>
      <c r="C489" s="209"/>
      <c r="D489" s="191"/>
      <c r="E489" s="191"/>
      <c r="F489" s="48"/>
      <c r="G489" s="48"/>
    </row>
    <row r="490" spans="1:5" ht="14.25">
      <c r="A490" s="191"/>
      <c r="B490" s="191"/>
      <c r="C490" s="191"/>
      <c r="D490" s="191"/>
      <c r="E490" s="210" t="s">
        <v>122</v>
      </c>
    </row>
    <row r="491" spans="1:7" ht="45" customHeight="1">
      <c r="A491" s="211" t="s">
        <v>37</v>
      </c>
      <c r="B491" s="211" t="s">
        <v>38</v>
      </c>
      <c r="C491" s="212" t="s">
        <v>140</v>
      </c>
      <c r="D491" s="212" t="s">
        <v>198</v>
      </c>
      <c r="E491" s="212" t="s">
        <v>141</v>
      </c>
      <c r="F491" s="63"/>
      <c r="G491" s="64"/>
    </row>
    <row r="492" spans="1:7" ht="14.25" customHeight="1">
      <c r="A492" s="211">
        <v>1</v>
      </c>
      <c r="B492" s="211">
        <v>2</v>
      </c>
      <c r="C492" s="212">
        <v>3</v>
      </c>
      <c r="D492" s="212">
        <v>4</v>
      </c>
      <c r="E492" s="212">
        <v>5</v>
      </c>
      <c r="F492" s="63"/>
      <c r="G492" s="64"/>
    </row>
    <row r="493" spans="1:7" ht="12.75" customHeight="1">
      <c r="A493" s="189">
        <v>1</v>
      </c>
      <c r="B493" s="35" t="s">
        <v>237</v>
      </c>
      <c r="C493" s="147">
        <v>1142.56</v>
      </c>
      <c r="D493" s="147">
        <v>111.53999999999999</v>
      </c>
      <c r="E493" s="213">
        <f aca="true" t="shared" si="21" ref="E493:E520">D493/C493</f>
        <v>0.09762288194930682</v>
      </c>
      <c r="F493" s="145"/>
      <c r="G493" s="31"/>
    </row>
    <row r="494" spans="1:7" ht="12.75" customHeight="1">
      <c r="A494" s="189">
        <v>2</v>
      </c>
      <c r="B494" s="35" t="s">
        <v>215</v>
      </c>
      <c r="C494" s="147">
        <v>1294.48</v>
      </c>
      <c r="D494" s="147">
        <v>130.07</v>
      </c>
      <c r="E494" s="213">
        <f t="shared" si="21"/>
        <v>0.10048050182312589</v>
      </c>
      <c r="F494" s="145"/>
      <c r="G494" s="31"/>
    </row>
    <row r="495" spans="1:7" ht="12.75" customHeight="1">
      <c r="A495" s="189">
        <v>3</v>
      </c>
      <c r="B495" s="35" t="s">
        <v>235</v>
      </c>
      <c r="C495" s="147">
        <v>1085.94</v>
      </c>
      <c r="D495" s="147">
        <v>105.98</v>
      </c>
      <c r="E495" s="213">
        <f t="shared" si="21"/>
        <v>0.09759286885094941</v>
      </c>
      <c r="F495" s="145"/>
      <c r="G495" s="31"/>
    </row>
    <row r="496" spans="1:7" ht="12.75" customHeight="1">
      <c r="A496" s="189">
        <v>4</v>
      </c>
      <c r="B496" s="35" t="s">
        <v>218</v>
      </c>
      <c r="C496" s="147">
        <v>3479.0200000000004</v>
      </c>
      <c r="D496" s="147">
        <v>338.55</v>
      </c>
      <c r="E496" s="213">
        <f t="shared" si="21"/>
        <v>0.09731188668073192</v>
      </c>
      <c r="F496" s="145"/>
      <c r="G496" s="31"/>
    </row>
    <row r="497" spans="1:7" ht="12.75" customHeight="1">
      <c r="A497" s="189">
        <v>5</v>
      </c>
      <c r="B497" s="35" t="s">
        <v>232</v>
      </c>
      <c r="C497" s="147">
        <v>2080.67</v>
      </c>
      <c r="D497" s="147">
        <v>203.04000000000002</v>
      </c>
      <c r="E497" s="213">
        <f t="shared" si="21"/>
        <v>0.0975839513233718</v>
      </c>
      <c r="F497" s="145"/>
      <c r="G497" s="31"/>
    </row>
    <row r="498" spans="1:7" ht="12.75" customHeight="1">
      <c r="A498" s="189">
        <v>6</v>
      </c>
      <c r="B498" s="35" t="s">
        <v>234</v>
      </c>
      <c r="C498" s="147">
        <v>2873.08</v>
      </c>
      <c r="D498" s="147">
        <v>270.72</v>
      </c>
      <c r="E498" s="213">
        <f t="shared" si="21"/>
        <v>0.0942264051122837</v>
      </c>
      <c r="F498" s="145"/>
      <c r="G498" s="31"/>
    </row>
    <row r="499" spans="1:7" ht="12.75" customHeight="1">
      <c r="A499" s="189">
        <v>7</v>
      </c>
      <c r="B499" s="35" t="s">
        <v>221</v>
      </c>
      <c r="C499" s="147">
        <v>1675.36</v>
      </c>
      <c r="D499" s="147">
        <v>163.25</v>
      </c>
      <c r="E499" s="213">
        <f t="shared" si="21"/>
        <v>0.09744174386400535</v>
      </c>
      <c r="F499" s="145"/>
      <c r="G499" s="31"/>
    </row>
    <row r="500" spans="1:7" ht="12.75" customHeight="1">
      <c r="A500" s="189">
        <v>8</v>
      </c>
      <c r="B500" s="35" t="s">
        <v>233</v>
      </c>
      <c r="C500" s="147">
        <v>2571.01</v>
      </c>
      <c r="D500" s="147">
        <v>240.18</v>
      </c>
      <c r="E500" s="213">
        <f t="shared" si="21"/>
        <v>0.0934185397956445</v>
      </c>
      <c r="F500" s="145"/>
      <c r="G500" s="31"/>
    </row>
    <row r="501" spans="1:7" ht="12.75" customHeight="1">
      <c r="A501" s="189">
        <v>9</v>
      </c>
      <c r="B501" s="35" t="s">
        <v>216</v>
      </c>
      <c r="C501" s="147">
        <v>1241.2800000000002</v>
      </c>
      <c r="D501" s="147">
        <v>122.22</v>
      </c>
      <c r="E501" s="213">
        <f t="shared" si="21"/>
        <v>0.09846287703016239</v>
      </c>
      <c r="F501" s="145"/>
      <c r="G501" s="31"/>
    </row>
    <row r="502" spans="1:7" ht="12.75" customHeight="1">
      <c r="A502" s="189">
        <v>10</v>
      </c>
      <c r="B502" s="35" t="s">
        <v>231</v>
      </c>
      <c r="C502" s="147">
        <v>333.43</v>
      </c>
      <c r="D502" s="147">
        <v>32.75</v>
      </c>
      <c r="E502" s="213">
        <f t="shared" si="21"/>
        <v>0.09822151576042948</v>
      </c>
      <c r="F502" s="145"/>
      <c r="G502" s="31"/>
    </row>
    <row r="503" spans="1:7" ht="12.75" customHeight="1">
      <c r="A503" s="189">
        <v>11</v>
      </c>
      <c r="B503" s="35" t="s">
        <v>236</v>
      </c>
      <c r="C503" s="147">
        <v>422.66999999999996</v>
      </c>
      <c r="D503" s="147">
        <v>40.88</v>
      </c>
      <c r="E503" s="213">
        <f t="shared" si="21"/>
        <v>0.09671848013816928</v>
      </c>
      <c r="F503" s="145"/>
      <c r="G503" s="31"/>
    </row>
    <row r="504" spans="1:7" ht="12.75" customHeight="1">
      <c r="A504" s="189">
        <v>12</v>
      </c>
      <c r="B504" s="35" t="s">
        <v>226</v>
      </c>
      <c r="C504" s="147">
        <v>1250.25</v>
      </c>
      <c r="D504" s="147">
        <v>120.34</v>
      </c>
      <c r="E504" s="213">
        <f t="shared" si="21"/>
        <v>0.09625274945010998</v>
      </c>
      <c r="F504" s="145"/>
      <c r="G504" s="31"/>
    </row>
    <row r="505" spans="1:7" ht="12.75" customHeight="1">
      <c r="A505" s="189">
        <v>13</v>
      </c>
      <c r="B505" s="35" t="s">
        <v>213</v>
      </c>
      <c r="C505" s="147">
        <v>1335.25</v>
      </c>
      <c r="D505" s="147">
        <v>124.75999999999999</v>
      </c>
      <c r="E505" s="213">
        <f t="shared" si="21"/>
        <v>0.09343568620108593</v>
      </c>
      <c r="F505" s="145"/>
      <c r="G505" s="31"/>
    </row>
    <row r="506" spans="1:7" ht="12.75" customHeight="1">
      <c r="A506" s="189">
        <v>14</v>
      </c>
      <c r="B506" s="35" t="s">
        <v>242</v>
      </c>
      <c r="C506" s="147">
        <v>1616.95</v>
      </c>
      <c r="D506" s="147">
        <v>171.40999999999997</v>
      </c>
      <c r="E506" s="213">
        <f t="shared" si="21"/>
        <v>0.1060082253625653</v>
      </c>
      <c r="F506" s="145"/>
      <c r="G506" s="31"/>
    </row>
    <row r="507" spans="1:7" ht="12.75" customHeight="1">
      <c r="A507" s="189">
        <v>15</v>
      </c>
      <c r="B507" s="35" t="s">
        <v>222</v>
      </c>
      <c r="C507" s="147">
        <v>1093.73</v>
      </c>
      <c r="D507" s="147">
        <v>106.7</v>
      </c>
      <c r="E507" s="213">
        <f t="shared" si="21"/>
        <v>0.0975560695967012</v>
      </c>
      <c r="F507" s="145"/>
      <c r="G507" s="31"/>
    </row>
    <row r="508" spans="1:7" ht="12.75" customHeight="1">
      <c r="A508" s="189">
        <v>16</v>
      </c>
      <c r="B508" s="35" t="s">
        <v>214</v>
      </c>
      <c r="C508" s="147">
        <v>2578.2699999999995</v>
      </c>
      <c r="D508" s="147">
        <v>277.09000000000003</v>
      </c>
      <c r="E508" s="213">
        <f t="shared" si="21"/>
        <v>0.10747128888750987</v>
      </c>
      <c r="F508" s="145"/>
      <c r="G508" s="31"/>
    </row>
    <row r="509" spans="1:7" ht="12.75" customHeight="1">
      <c r="A509" s="189">
        <v>17</v>
      </c>
      <c r="B509" s="35" t="s">
        <v>228</v>
      </c>
      <c r="C509" s="147">
        <v>962.0400000000001</v>
      </c>
      <c r="D509" s="147">
        <v>93.75</v>
      </c>
      <c r="E509" s="213">
        <f t="shared" si="21"/>
        <v>0.09744917051266058</v>
      </c>
      <c r="F509" s="145"/>
      <c r="G509" s="31"/>
    </row>
    <row r="510" spans="1:8" ht="12.75" customHeight="1">
      <c r="A510" s="189">
        <v>18</v>
      </c>
      <c r="B510" s="35" t="s">
        <v>243</v>
      </c>
      <c r="C510" s="160">
        <v>2162.33</v>
      </c>
      <c r="D510" s="160">
        <v>228.43</v>
      </c>
      <c r="E510" s="213">
        <f t="shared" si="21"/>
        <v>0.10564067464263087</v>
      </c>
      <c r="F510" s="145"/>
      <c r="G510" s="31"/>
      <c r="H510" s="10" t="s">
        <v>12</v>
      </c>
    </row>
    <row r="511" spans="1:7" ht="12.75" customHeight="1">
      <c r="A511" s="189">
        <v>19</v>
      </c>
      <c r="B511" s="35" t="s">
        <v>227</v>
      </c>
      <c r="C511" s="160">
        <v>1506.15</v>
      </c>
      <c r="D511" s="160">
        <v>148.2</v>
      </c>
      <c r="E511" s="213">
        <f t="shared" si="21"/>
        <v>0.09839657404640971</v>
      </c>
      <c r="F511" s="145"/>
      <c r="G511" s="31" t="s">
        <v>12</v>
      </c>
    </row>
    <row r="512" spans="1:7" ht="12.75" customHeight="1">
      <c r="A512" s="189">
        <v>20</v>
      </c>
      <c r="B512" s="35" t="s">
        <v>223</v>
      </c>
      <c r="C512" s="160">
        <v>1417.1399999999999</v>
      </c>
      <c r="D512" s="160">
        <v>133.23</v>
      </c>
      <c r="E512" s="213">
        <f t="shared" si="21"/>
        <v>0.0940132943816419</v>
      </c>
      <c r="F512" s="145"/>
      <c r="G512" s="31"/>
    </row>
    <row r="513" spans="1:7" ht="12.75" customHeight="1">
      <c r="A513" s="189">
        <v>21</v>
      </c>
      <c r="B513" s="35" t="s">
        <v>225</v>
      </c>
      <c r="C513" s="160">
        <v>1807.12</v>
      </c>
      <c r="D513" s="160">
        <v>176.11</v>
      </c>
      <c r="E513" s="213">
        <f t="shared" si="21"/>
        <v>0.09745340652529993</v>
      </c>
      <c r="F513" s="145"/>
      <c r="G513" s="31"/>
    </row>
    <row r="514" spans="1:7" ht="12.75" customHeight="1">
      <c r="A514" s="189">
        <v>22</v>
      </c>
      <c r="B514" s="35" t="s">
        <v>229</v>
      </c>
      <c r="C514" s="160">
        <v>1945.29</v>
      </c>
      <c r="D514" s="160">
        <v>192.12</v>
      </c>
      <c r="E514" s="213">
        <f t="shared" si="21"/>
        <v>0.09876162423083448</v>
      </c>
      <c r="F514" s="145"/>
      <c r="G514" s="31"/>
    </row>
    <row r="515" spans="1:7" ht="12.75" customHeight="1">
      <c r="A515" s="189">
        <v>23</v>
      </c>
      <c r="B515" s="35" t="s">
        <v>220</v>
      </c>
      <c r="C515" s="160">
        <v>1270.9299999999998</v>
      </c>
      <c r="D515" s="160">
        <v>124.78999999999999</v>
      </c>
      <c r="E515" s="213">
        <f t="shared" si="21"/>
        <v>0.0981879411139874</v>
      </c>
      <c r="F515" s="145"/>
      <c r="G515" s="31"/>
    </row>
    <row r="516" spans="1:7" ht="12.75" customHeight="1">
      <c r="A516" s="189">
        <v>24</v>
      </c>
      <c r="B516" s="35" t="s">
        <v>224</v>
      </c>
      <c r="C516" s="160">
        <v>1441.15</v>
      </c>
      <c r="D516" s="160">
        <v>138.22</v>
      </c>
      <c r="E516" s="213">
        <f t="shared" si="21"/>
        <v>0.09590951670540887</v>
      </c>
      <c r="F516" s="145"/>
      <c r="G516" s="31"/>
    </row>
    <row r="517" spans="1:7" ht="12.75" customHeight="1">
      <c r="A517" s="189">
        <v>25</v>
      </c>
      <c r="B517" s="35" t="s">
        <v>219</v>
      </c>
      <c r="C517" s="160">
        <v>512.51</v>
      </c>
      <c r="D517" s="160">
        <v>50.480000000000004</v>
      </c>
      <c r="E517" s="213">
        <f t="shared" si="21"/>
        <v>0.0984956391094808</v>
      </c>
      <c r="F517" s="145"/>
      <c r="G517" s="31"/>
    </row>
    <row r="518" spans="1:7" ht="12.75" customHeight="1">
      <c r="A518" s="189">
        <v>26</v>
      </c>
      <c r="B518" s="35" t="s">
        <v>217</v>
      </c>
      <c r="C518" s="160">
        <v>625.1199999999999</v>
      </c>
      <c r="D518" s="160">
        <v>59.11</v>
      </c>
      <c r="E518" s="213">
        <f t="shared" si="21"/>
        <v>0.09455784489378041</v>
      </c>
      <c r="F518" s="145"/>
      <c r="G518" s="31"/>
    </row>
    <row r="519" spans="1:7" ht="12.75" customHeight="1">
      <c r="A519" s="189">
        <v>27</v>
      </c>
      <c r="B519" s="35" t="s">
        <v>230</v>
      </c>
      <c r="C519" s="160">
        <v>1466.57</v>
      </c>
      <c r="D519" s="160">
        <v>143.27</v>
      </c>
      <c r="E519" s="213">
        <f t="shared" si="21"/>
        <v>0.09769052960308748</v>
      </c>
      <c r="F519" s="145"/>
      <c r="G519" s="31"/>
    </row>
    <row r="520" spans="1:7" ht="12.75" customHeight="1">
      <c r="A520" s="34"/>
      <c r="B520" s="1" t="s">
        <v>27</v>
      </c>
      <c r="C520" s="161">
        <v>41190.3</v>
      </c>
      <c r="D520" s="161">
        <v>4047.19</v>
      </c>
      <c r="E520" s="266">
        <f t="shared" si="21"/>
        <v>0.09825590005413895</v>
      </c>
      <c r="F520" s="42"/>
      <c r="G520" s="31"/>
    </row>
    <row r="521" spans="1:7" ht="14.25">
      <c r="A521" s="93"/>
      <c r="B521" s="73"/>
      <c r="C521" s="94"/>
      <c r="D521" s="94"/>
      <c r="E521" s="95"/>
      <c r="F521" s="76"/>
      <c r="G521" s="96"/>
    </row>
    <row r="522" spans="1:7" ht="14.25">
      <c r="A522" s="9" t="s">
        <v>202</v>
      </c>
      <c r="B522" s="48"/>
      <c r="C522" s="58"/>
      <c r="D522" s="48"/>
      <c r="E522" s="48"/>
      <c r="F522" s="48"/>
      <c r="G522" s="96"/>
    </row>
    <row r="523" spans="1:5" ht="14.25">
      <c r="A523" s="48"/>
      <c r="B523" s="48"/>
      <c r="C523" s="48"/>
      <c r="D523" s="48"/>
      <c r="E523" s="59" t="s">
        <v>122</v>
      </c>
    </row>
    <row r="524" spans="1:7" ht="51" customHeight="1">
      <c r="A524" s="60" t="s">
        <v>37</v>
      </c>
      <c r="B524" s="60" t="s">
        <v>38</v>
      </c>
      <c r="C524" s="61" t="s">
        <v>140</v>
      </c>
      <c r="D524" s="61" t="s">
        <v>203</v>
      </c>
      <c r="E524" s="61" t="s">
        <v>137</v>
      </c>
      <c r="F524" s="63"/>
      <c r="G524" s="64"/>
    </row>
    <row r="525" spans="1:7" ht="18" customHeight="1">
      <c r="A525" s="60">
        <v>1</v>
      </c>
      <c r="B525" s="60">
        <v>2</v>
      </c>
      <c r="C525" s="61">
        <v>3</v>
      </c>
      <c r="D525" s="61">
        <v>4</v>
      </c>
      <c r="E525" s="61">
        <v>5</v>
      </c>
      <c r="F525" s="63"/>
      <c r="G525" s="64"/>
    </row>
    <row r="526" spans="1:7" ht="12.75" customHeight="1">
      <c r="A526" s="18">
        <v>1</v>
      </c>
      <c r="B526" s="35" t="s">
        <v>237</v>
      </c>
      <c r="C526" s="147">
        <v>1142.56</v>
      </c>
      <c r="D526" s="160">
        <v>147.45999999999998</v>
      </c>
      <c r="E526" s="150">
        <f aca="true" t="shared" si="22" ref="E526:E553">D526/C526</f>
        <v>0.12906105587452738</v>
      </c>
      <c r="F526" s="145"/>
      <c r="G526" s="31"/>
    </row>
    <row r="527" spans="1:7" ht="12.75" customHeight="1">
      <c r="A527" s="18">
        <v>2</v>
      </c>
      <c r="B527" s="35" t="s">
        <v>215</v>
      </c>
      <c r="C527" s="147">
        <v>1294.48</v>
      </c>
      <c r="D527" s="160">
        <v>165.63999999999993</v>
      </c>
      <c r="E527" s="150">
        <f t="shared" si="22"/>
        <v>0.12795871701378153</v>
      </c>
      <c r="F527" s="145"/>
      <c r="G527" s="31"/>
    </row>
    <row r="528" spans="1:7" ht="12.75" customHeight="1">
      <c r="A528" s="18">
        <v>3</v>
      </c>
      <c r="B528" s="35" t="s">
        <v>235</v>
      </c>
      <c r="C528" s="147">
        <v>1085.94</v>
      </c>
      <c r="D528" s="160">
        <v>171.29000000000002</v>
      </c>
      <c r="E528" s="150">
        <f t="shared" si="22"/>
        <v>0.15773431312963884</v>
      </c>
      <c r="F528" s="145"/>
      <c r="G528" s="31"/>
    </row>
    <row r="529" spans="1:7" ht="12.75" customHeight="1">
      <c r="A529" s="18">
        <v>4</v>
      </c>
      <c r="B529" s="35" t="s">
        <v>218</v>
      </c>
      <c r="C529" s="147">
        <v>3479.0200000000004</v>
      </c>
      <c r="D529" s="160">
        <v>971.0799999999999</v>
      </c>
      <c r="E529" s="150">
        <f t="shared" si="22"/>
        <v>0.27912458106018356</v>
      </c>
      <c r="F529" s="145"/>
      <c r="G529" s="31"/>
    </row>
    <row r="530" spans="1:7" ht="12.75" customHeight="1">
      <c r="A530" s="18">
        <v>5</v>
      </c>
      <c r="B530" s="35" t="s">
        <v>232</v>
      </c>
      <c r="C530" s="147">
        <v>2080.67</v>
      </c>
      <c r="D530" s="160">
        <v>503.3</v>
      </c>
      <c r="E530" s="150">
        <f t="shared" si="22"/>
        <v>0.24189323631330292</v>
      </c>
      <c r="F530" s="145"/>
      <c r="G530" s="31"/>
    </row>
    <row r="531" spans="1:7" ht="12.75" customHeight="1">
      <c r="A531" s="18">
        <v>6</v>
      </c>
      <c r="B531" s="35" t="s">
        <v>234</v>
      </c>
      <c r="C531" s="147">
        <v>2873.08</v>
      </c>
      <c r="D531" s="160">
        <v>682.8599999999999</v>
      </c>
      <c r="E531" s="150">
        <f t="shared" si="22"/>
        <v>0.23767524746961446</v>
      </c>
      <c r="F531" s="145"/>
      <c r="G531" s="31"/>
    </row>
    <row r="532" spans="1:7" ht="12.75" customHeight="1">
      <c r="A532" s="18">
        <v>7</v>
      </c>
      <c r="B532" s="35" t="s">
        <v>221</v>
      </c>
      <c r="C532" s="147">
        <v>1675.36</v>
      </c>
      <c r="D532" s="160">
        <v>446.27</v>
      </c>
      <c r="E532" s="150">
        <f t="shared" si="22"/>
        <v>0.26637260051571005</v>
      </c>
      <c r="F532" s="145"/>
      <c r="G532" s="31"/>
    </row>
    <row r="533" spans="1:7" ht="12.75" customHeight="1">
      <c r="A533" s="18">
        <v>8</v>
      </c>
      <c r="B533" s="35" t="s">
        <v>233</v>
      </c>
      <c r="C533" s="147">
        <v>2571.01</v>
      </c>
      <c r="D533" s="160">
        <v>683.49</v>
      </c>
      <c r="E533" s="150">
        <f t="shared" si="22"/>
        <v>0.26584494031528466</v>
      </c>
      <c r="F533" s="145"/>
      <c r="G533" s="31"/>
    </row>
    <row r="534" spans="1:7" ht="12.75" customHeight="1">
      <c r="A534" s="18">
        <v>9</v>
      </c>
      <c r="B534" s="35" t="s">
        <v>216</v>
      </c>
      <c r="C534" s="147">
        <v>1241.2800000000002</v>
      </c>
      <c r="D534" s="160">
        <v>172.16000000000005</v>
      </c>
      <c r="E534" s="150">
        <f t="shared" si="22"/>
        <v>0.13869554008765148</v>
      </c>
      <c r="F534" s="145"/>
      <c r="G534" s="31"/>
    </row>
    <row r="535" spans="1:7" ht="12.75" customHeight="1">
      <c r="A535" s="18">
        <v>10</v>
      </c>
      <c r="B535" s="35" t="s">
        <v>231</v>
      </c>
      <c r="C535" s="147">
        <v>333.43</v>
      </c>
      <c r="D535" s="160">
        <v>55.40000000000003</v>
      </c>
      <c r="E535" s="150">
        <f t="shared" si="22"/>
        <v>0.1661518159733678</v>
      </c>
      <c r="F535" s="145"/>
      <c r="G535" s="31"/>
    </row>
    <row r="536" spans="1:7" ht="12.75" customHeight="1">
      <c r="A536" s="18">
        <v>11</v>
      </c>
      <c r="B536" s="35" t="s">
        <v>236</v>
      </c>
      <c r="C536" s="147">
        <v>422.66999999999996</v>
      </c>
      <c r="D536" s="160">
        <v>89.1</v>
      </c>
      <c r="E536" s="150">
        <f t="shared" si="22"/>
        <v>0.21080275392149905</v>
      </c>
      <c r="F536" s="145"/>
      <c r="G536" s="31"/>
    </row>
    <row r="537" spans="1:7" ht="12.75" customHeight="1">
      <c r="A537" s="18">
        <v>12</v>
      </c>
      <c r="B537" s="35" t="s">
        <v>226</v>
      </c>
      <c r="C537" s="147">
        <v>1250.25</v>
      </c>
      <c r="D537" s="160">
        <v>265.72</v>
      </c>
      <c r="E537" s="150">
        <f t="shared" si="22"/>
        <v>0.21253349330133975</v>
      </c>
      <c r="F537" s="145"/>
      <c r="G537" s="31"/>
    </row>
    <row r="538" spans="1:7" ht="12.75" customHeight="1">
      <c r="A538" s="18">
        <v>13</v>
      </c>
      <c r="B538" s="35" t="s">
        <v>213</v>
      </c>
      <c r="C538" s="147">
        <v>1335.25</v>
      </c>
      <c r="D538" s="160">
        <v>236.42999999999992</v>
      </c>
      <c r="E538" s="150">
        <f t="shared" si="22"/>
        <v>0.17706796480059908</v>
      </c>
      <c r="F538" s="145"/>
      <c r="G538" s="31"/>
    </row>
    <row r="539" spans="1:7" ht="12.75" customHeight="1">
      <c r="A539" s="18">
        <v>14</v>
      </c>
      <c r="B539" s="35" t="s">
        <v>242</v>
      </c>
      <c r="C539" s="147">
        <v>1616.95</v>
      </c>
      <c r="D539" s="160">
        <v>337.7200000000001</v>
      </c>
      <c r="E539" s="150">
        <f t="shared" si="22"/>
        <v>0.20886236432790134</v>
      </c>
      <c r="F539" s="145"/>
      <c r="G539" s="31"/>
    </row>
    <row r="540" spans="1:7" ht="12.75" customHeight="1">
      <c r="A540" s="18">
        <v>15</v>
      </c>
      <c r="B540" s="35" t="s">
        <v>222</v>
      </c>
      <c r="C540" s="147">
        <v>1093.73</v>
      </c>
      <c r="D540" s="160">
        <v>200.12999999999997</v>
      </c>
      <c r="E540" s="150">
        <f t="shared" si="22"/>
        <v>0.18297934590803944</v>
      </c>
      <c r="F540" s="145"/>
      <c r="G540" s="31"/>
    </row>
    <row r="541" spans="1:7" ht="12.75" customHeight="1">
      <c r="A541" s="18">
        <v>16</v>
      </c>
      <c r="B541" s="35" t="s">
        <v>214</v>
      </c>
      <c r="C541" s="147">
        <v>2578.2699999999995</v>
      </c>
      <c r="D541" s="160">
        <v>431.86999999999966</v>
      </c>
      <c r="E541" s="150">
        <f t="shared" si="22"/>
        <v>0.1675037913019194</v>
      </c>
      <c r="F541" s="145"/>
      <c r="G541" s="31"/>
    </row>
    <row r="542" spans="1:7" ht="12.75" customHeight="1">
      <c r="A542" s="18">
        <v>17</v>
      </c>
      <c r="B542" s="35" t="s">
        <v>228</v>
      </c>
      <c r="C542" s="147">
        <v>962.0400000000001</v>
      </c>
      <c r="D542" s="160">
        <v>176.71000000000006</v>
      </c>
      <c r="E542" s="150">
        <f t="shared" si="22"/>
        <v>0.18368259116045077</v>
      </c>
      <c r="F542" s="145"/>
      <c r="G542" s="31"/>
    </row>
    <row r="543" spans="1:8" ht="12.75" customHeight="1">
      <c r="A543" s="18">
        <v>18</v>
      </c>
      <c r="B543" s="35" t="s">
        <v>243</v>
      </c>
      <c r="C543" s="160">
        <v>2162.33</v>
      </c>
      <c r="D543" s="160">
        <v>354.81999999999994</v>
      </c>
      <c r="E543" s="150">
        <f t="shared" si="22"/>
        <v>0.1640915123963502</v>
      </c>
      <c r="F543" s="145"/>
      <c r="G543" s="31"/>
      <c r="H543" s="10" t="s">
        <v>12</v>
      </c>
    </row>
    <row r="544" spans="1:7" ht="12.75" customHeight="1">
      <c r="A544" s="18">
        <v>19</v>
      </c>
      <c r="B544" s="35" t="s">
        <v>227</v>
      </c>
      <c r="C544" s="160">
        <v>1506.15</v>
      </c>
      <c r="D544" s="160">
        <v>239.67000000000002</v>
      </c>
      <c r="E544" s="150">
        <f t="shared" si="22"/>
        <v>0.15912757693456828</v>
      </c>
      <c r="F544" s="145"/>
      <c r="G544" s="31"/>
    </row>
    <row r="545" spans="1:7" ht="12.75" customHeight="1">
      <c r="A545" s="18">
        <v>20</v>
      </c>
      <c r="B545" s="35" t="s">
        <v>223</v>
      </c>
      <c r="C545" s="160">
        <v>1417.1399999999999</v>
      </c>
      <c r="D545" s="160">
        <v>259.78000000000003</v>
      </c>
      <c r="E545" s="150">
        <f t="shared" si="22"/>
        <v>0.1833128695823984</v>
      </c>
      <c r="F545" s="145"/>
      <c r="G545" s="31"/>
    </row>
    <row r="546" spans="1:7" ht="12.75" customHeight="1">
      <c r="A546" s="18">
        <v>21</v>
      </c>
      <c r="B546" s="35" t="s">
        <v>225</v>
      </c>
      <c r="C546" s="160">
        <v>1807.12</v>
      </c>
      <c r="D546" s="160">
        <v>370.68999999999994</v>
      </c>
      <c r="E546" s="150">
        <f t="shared" si="22"/>
        <v>0.20512749568373986</v>
      </c>
      <c r="F546" s="145"/>
      <c r="G546" s="31"/>
    </row>
    <row r="547" spans="1:7" ht="12.75" customHeight="1">
      <c r="A547" s="18">
        <v>22</v>
      </c>
      <c r="B547" s="35" t="s">
        <v>229</v>
      </c>
      <c r="C547" s="160">
        <v>1945.29</v>
      </c>
      <c r="D547" s="160">
        <v>370.52</v>
      </c>
      <c r="E547" s="150">
        <f t="shared" si="22"/>
        <v>0.19047031547995413</v>
      </c>
      <c r="F547" s="145"/>
      <c r="G547" s="31"/>
    </row>
    <row r="548" spans="1:7" ht="12.75" customHeight="1">
      <c r="A548" s="18">
        <v>23</v>
      </c>
      <c r="B548" s="35" t="s">
        <v>220</v>
      </c>
      <c r="C548" s="160">
        <v>1270.9299999999998</v>
      </c>
      <c r="D548" s="160">
        <v>206.57</v>
      </c>
      <c r="E548" s="150">
        <f t="shared" si="22"/>
        <v>0.16253452196423093</v>
      </c>
      <c r="F548" s="145"/>
      <c r="G548" s="31"/>
    </row>
    <row r="549" spans="1:7" ht="12.75" customHeight="1">
      <c r="A549" s="18">
        <v>24</v>
      </c>
      <c r="B549" s="35" t="s">
        <v>224</v>
      </c>
      <c r="C549" s="160">
        <v>1441.15</v>
      </c>
      <c r="D549" s="160">
        <v>266.03</v>
      </c>
      <c r="E549" s="150">
        <f t="shared" si="22"/>
        <v>0.18459563543003848</v>
      </c>
      <c r="F549" s="145"/>
      <c r="G549" s="31"/>
    </row>
    <row r="550" spans="1:7" ht="12.75" customHeight="1">
      <c r="A550" s="18">
        <v>25</v>
      </c>
      <c r="B550" s="35" t="s">
        <v>219</v>
      </c>
      <c r="C550" s="160">
        <v>512.51</v>
      </c>
      <c r="D550" s="160">
        <v>35.360000000000014</v>
      </c>
      <c r="E550" s="150">
        <f t="shared" si="22"/>
        <v>0.06899377573120527</v>
      </c>
      <c r="F550" s="145"/>
      <c r="G550" s="31"/>
    </row>
    <row r="551" spans="1:7" ht="12.75" customHeight="1">
      <c r="A551" s="18">
        <v>26</v>
      </c>
      <c r="B551" s="35" t="s">
        <v>217</v>
      </c>
      <c r="C551" s="160">
        <v>625.1199999999999</v>
      </c>
      <c r="D551" s="160">
        <v>160.72</v>
      </c>
      <c r="E551" s="150">
        <f t="shared" si="22"/>
        <v>0.2571026362938316</v>
      </c>
      <c r="F551" s="145"/>
      <c r="G551" s="31"/>
    </row>
    <row r="552" spans="1:7" ht="12.75" customHeight="1">
      <c r="A552" s="18">
        <v>27</v>
      </c>
      <c r="B552" s="35" t="s">
        <v>230</v>
      </c>
      <c r="C552" s="160">
        <v>1466.57</v>
      </c>
      <c r="D552" s="160">
        <v>313.5</v>
      </c>
      <c r="E552" s="150">
        <f t="shared" si="22"/>
        <v>0.2137640889967748</v>
      </c>
      <c r="F552" s="145"/>
      <c r="G552" s="31"/>
    </row>
    <row r="553" spans="1:7" ht="12.75" customHeight="1">
      <c r="A553" s="34"/>
      <c r="B553" s="1" t="s">
        <v>27</v>
      </c>
      <c r="C553" s="161">
        <v>41190.3</v>
      </c>
      <c r="D553" s="161">
        <v>8314.29</v>
      </c>
      <c r="E553" s="149">
        <f t="shared" si="22"/>
        <v>0.201850678436428</v>
      </c>
      <c r="F553" s="42" t="s">
        <v>12</v>
      </c>
      <c r="G553" s="31"/>
    </row>
    <row r="554" spans="1:7" ht="24.75" customHeight="1">
      <c r="A554" s="47" t="s">
        <v>142</v>
      </c>
      <c r="B554" s="48"/>
      <c r="C554" s="48"/>
      <c r="D554" s="48"/>
      <c r="E554" s="48"/>
      <c r="F554" s="48"/>
      <c r="G554" s="48"/>
    </row>
    <row r="555" ht="21" customHeight="1">
      <c r="E555" s="59" t="s">
        <v>122</v>
      </c>
    </row>
    <row r="556" spans="1:6" ht="28.5">
      <c r="A556" s="49" t="s">
        <v>39</v>
      </c>
      <c r="B556" s="282" t="s">
        <v>210</v>
      </c>
      <c r="C556" s="49" t="s">
        <v>54</v>
      </c>
      <c r="D556" s="68" t="s">
        <v>42</v>
      </c>
      <c r="E556" s="49" t="s">
        <v>43</v>
      </c>
      <c r="F556" s="264"/>
    </row>
    <row r="557" spans="1:6" ht="14.25">
      <c r="A557" s="69">
        <f>C553</f>
        <v>41190.3</v>
      </c>
      <c r="B557" s="69">
        <f>D590</f>
        <v>4047.19</v>
      </c>
      <c r="C557" s="69">
        <f>E590</f>
        <v>37143.10999999999</v>
      </c>
      <c r="D557" s="69">
        <f>B557+C557</f>
        <v>41190.299999999996</v>
      </c>
      <c r="E557" s="71">
        <f>D557/A557</f>
        <v>0.9999999999999998</v>
      </c>
      <c r="F557" s="56"/>
    </row>
    <row r="558" spans="1:7" ht="14.25">
      <c r="A558" s="93"/>
      <c r="B558" s="73"/>
      <c r="C558" s="74"/>
      <c r="D558" s="74"/>
      <c r="E558" s="75"/>
      <c r="F558" s="76"/>
      <c r="G558" s="77"/>
    </row>
    <row r="559" spans="1:7" ht="14.25">
      <c r="A559" s="9" t="s">
        <v>167</v>
      </c>
      <c r="B559" s="48"/>
      <c r="C559" s="58"/>
      <c r="D559" s="48"/>
      <c r="E559" s="48"/>
      <c r="F559" s="48"/>
      <c r="G559" s="48"/>
    </row>
    <row r="560" spans="1:7" ht="14.25">
      <c r="A560" s="48"/>
      <c r="B560" s="48"/>
      <c r="C560" s="48"/>
      <c r="D560" s="48"/>
      <c r="E560" s="48"/>
      <c r="F560" s="48"/>
      <c r="G560" s="59" t="s">
        <v>122</v>
      </c>
    </row>
    <row r="561" spans="1:7" ht="47.25" customHeight="1">
      <c r="A561" s="60" t="s">
        <v>37</v>
      </c>
      <c r="B561" s="60" t="s">
        <v>38</v>
      </c>
      <c r="C561" s="61" t="s">
        <v>143</v>
      </c>
      <c r="D561" s="61" t="s">
        <v>199</v>
      </c>
      <c r="E561" s="61" t="s">
        <v>55</v>
      </c>
      <c r="F561" s="61" t="s">
        <v>56</v>
      </c>
      <c r="G561" s="88" t="s">
        <v>57</v>
      </c>
    </row>
    <row r="562" spans="1:7" ht="13.5" customHeight="1">
      <c r="A562" s="60">
        <v>1</v>
      </c>
      <c r="B562" s="60">
        <v>2</v>
      </c>
      <c r="C562" s="61">
        <v>3</v>
      </c>
      <c r="D562" s="61">
        <v>4</v>
      </c>
      <c r="E562" s="61">
        <v>5</v>
      </c>
      <c r="F562" s="61">
        <v>6</v>
      </c>
      <c r="G562" s="88">
        <v>7</v>
      </c>
    </row>
    <row r="563" spans="1:7" ht="12.75" customHeight="1">
      <c r="A563" s="18">
        <v>1</v>
      </c>
      <c r="B563" s="35" t="s">
        <v>237</v>
      </c>
      <c r="C563" s="147">
        <v>1142.56</v>
      </c>
      <c r="D563" s="160">
        <v>111.53999999999999</v>
      </c>
      <c r="E563" s="160">
        <v>1031.02</v>
      </c>
      <c r="F563" s="154">
        <f aca="true" t="shared" si="23" ref="F563:F590">D563+E563</f>
        <v>1142.56</v>
      </c>
      <c r="G563" s="162">
        <f aca="true" t="shared" si="24" ref="G563:G590">F563/C563</f>
        <v>1</v>
      </c>
    </row>
    <row r="564" spans="1:7" ht="12.75" customHeight="1">
      <c r="A564" s="18">
        <v>2</v>
      </c>
      <c r="B564" s="35" t="s">
        <v>215</v>
      </c>
      <c r="C564" s="147">
        <v>1294.48</v>
      </c>
      <c r="D564" s="160">
        <v>130.07</v>
      </c>
      <c r="E564" s="160">
        <v>1164.4099999999999</v>
      </c>
      <c r="F564" s="154">
        <f t="shared" si="23"/>
        <v>1294.4799999999998</v>
      </c>
      <c r="G564" s="162">
        <f t="shared" si="24"/>
        <v>0.9999999999999998</v>
      </c>
    </row>
    <row r="565" spans="1:7" ht="12.75" customHeight="1">
      <c r="A565" s="18">
        <v>3</v>
      </c>
      <c r="B565" s="35" t="s">
        <v>235</v>
      </c>
      <c r="C565" s="147">
        <v>1085.94</v>
      </c>
      <c r="D565" s="160">
        <v>105.98</v>
      </c>
      <c r="E565" s="160">
        <v>979.9599999999999</v>
      </c>
      <c r="F565" s="154">
        <f t="shared" si="23"/>
        <v>1085.9399999999998</v>
      </c>
      <c r="G565" s="162">
        <f t="shared" si="24"/>
        <v>0.9999999999999998</v>
      </c>
    </row>
    <row r="566" spans="1:7" ht="12.75" customHeight="1">
      <c r="A566" s="18">
        <v>4</v>
      </c>
      <c r="B566" s="35" t="s">
        <v>218</v>
      </c>
      <c r="C566" s="147">
        <v>3479.0200000000004</v>
      </c>
      <c r="D566" s="160">
        <v>338.55</v>
      </c>
      <c r="E566" s="160">
        <v>3140.4700000000003</v>
      </c>
      <c r="F566" s="154">
        <f t="shared" si="23"/>
        <v>3479.0200000000004</v>
      </c>
      <c r="G566" s="162">
        <f t="shared" si="24"/>
        <v>1</v>
      </c>
    </row>
    <row r="567" spans="1:7" ht="12.75" customHeight="1">
      <c r="A567" s="18">
        <v>5</v>
      </c>
      <c r="B567" s="35" t="s">
        <v>232</v>
      </c>
      <c r="C567" s="147">
        <v>2080.67</v>
      </c>
      <c r="D567" s="160">
        <v>203.04000000000002</v>
      </c>
      <c r="E567" s="160">
        <v>1877.63</v>
      </c>
      <c r="F567" s="154">
        <f t="shared" si="23"/>
        <v>2080.67</v>
      </c>
      <c r="G567" s="162">
        <f t="shared" si="24"/>
        <v>1</v>
      </c>
    </row>
    <row r="568" spans="1:7" ht="12.75" customHeight="1">
      <c r="A568" s="18">
        <v>6</v>
      </c>
      <c r="B568" s="35" t="s">
        <v>234</v>
      </c>
      <c r="C568" s="147">
        <v>2873.08</v>
      </c>
      <c r="D568" s="160">
        <v>270.72</v>
      </c>
      <c r="E568" s="160">
        <v>2602.3599999999997</v>
      </c>
      <c r="F568" s="154">
        <f t="shared" si="23"/>
        <v>2873.08</v>
      </c>
      <c r="G568" s="162">
        <f t="shared" si="24"/>
        <v>1</v>
      </c>
    </row>
    <row r="569" spans="1:7" ht="12.75" customHeight="1">
      <c r="A569" s="18">
        <v>7</v>
      </c>
      <c r="B569" s="35" t="s">
        <v>221</v>
      </c>
      <c r="C569" s="147">
        <v>1675.36</v>
      </c>
      <c r="D569" s="160">
        <v>163.25</v>
      </c>
      <c r="E569" s="160">
        <v>1512.11</v>
      </c>
      <c r="F569" s="154">
        <f t="shared" si="23"/>
        <v>1675.36</v>
      </c>
      <c r="G569" s="162">
        <f t="shared" si="24"/>
        <v>1</v>
      </c>
    </row>
    <row r="570" spans="1:7" ht="12.75" customHeight="1">
      <c r="A570" s="18">
        <v>8</v>
      </c>
      <c r="B570" s="35" t="s">
        <v>233</v>
      </c>
      <c r="C570" s="147">
        <v>2571.01</v>
      </c>
      <c r="D570" s="160">
        <v>240.18</v>
      </c>
      <c r="E570" s="160">
        <v>2330.83</v>
      </c>
      <c r="F570" s="154">
        <f t="shared" si="23"/>
        <v>2571.0099999999998</v>
      </c>
      <c r="G570" s="162">
        <f t="shared" si="24"/>
        <v>0.9999999999999998</v>
      </c>
    </row>
    <row r="571" spans="1:7" ht="12.75" customHeight="1">
      <c r="A571" s="18">
        <v>9</v>
      </c>
      <c r="B571" s="35" t="s">
        <v>216</v>
      </c>
      <c r="C571" s="147">
        <v>1241.2800000000002</v>
      </c>
      <c r="D571" s="160">
        <v>122.22</v>
      </c>
      <c r="E571" s="160">
        <v>1119.06</v>
      </c>
      <c r="F571" s="154">
        <f t="shared" si="23"/>
        <v>1241.28</v>
      </c>
      <c r="G571" s="162">
        <f t="shared" si="24"/>
        <v>0.9999999999999998</v>
      </c>
    </row>
    <row r="572" spans="1:7" ht="12.75" customHeight="1">
      <c r="A572" s="18">
        <v>10</v>
      </c>
      <c r="B572" s="35" t="s">
        <v>231</v>
      </c>
      <c r="C572" s="147">
        <v>333.43</v>
      </c>
      <c r="D572" s="160">
        <v>32.75</v>
      </c>
      <c r="E572" s="160">
        <v>300.68</v>
      </c>
      <c r="F572" s="154">
        <f t="shared" si="23"/>
        <v>333.43</v>
      </c>
      <c r="G572" s="162">
        <f t="shared" si="24"/>
        <v>1</v>
      </c>
    </row>
    <row r="573" spans="1:7" ht="12.75" customHeight="1">
      <c r="A573" s="18">
        <v>11</v>
      </c>
      <c r="B573" s="35" t="s">
        <v>236</v>
      </c>
      <c r="C573" s="147">
        <v>422.66999999999996</v>
      </c>
      <c r="D573" s="160">
        <v>40.88</v>
      </c>
      <c r="E573" s="160">
        <v>381.78999999999996</v>
      </c>
      <c r="F573" s="154">
        <f t="shared" si="23"/>
        <v>422.66999999999996</v>
      </c>
      <c r="G573" s="162">
        <f t="shared" si="24"/>
        <v>1</v>
      </c>
    </row>
    <row r="574" spans="1:7" ht="12.75" customHeight="1">
      <c r="A574" s="18">
        <v>12</v>
      </c>
      <c r="B574" s="35" t="s">
        <v>226</v>
      </c>
      <c r="C574" s="147">
        <v>1250.25</v>
      </c>
      <c r="D574" s="160">
        <v>120.34</v>
      </c>
      <c r="E574" s="160">
        <v>1129.9099999999999</v>
      </c>
      <c r="F574" s="154">
        <f t="shared" si="23"/>
        <v>1250.2499999999998</v>
      </c>
      <c r="G574" s="162">
        <f t="shared" si="24"/>
        <v>0.9999999999999998</v>
      </c>
    </row>
    <row r="575" spans="1:7" ht="12.75" customHeight="1">
      <c r="A575" s="18">
        <v>13</v>
      </c>
      <c r="B575" s="35" t="s">
        <v>213</v>
      </c>
      <c r="C575" s="147">
        <v>1335.25</v>
      </c>
      <c r="D575" s="160">
        <v>124.75999999999999</v>
      </c>
      <c r="E575" s="160">
        <v>1210.49</v>
      </c>
      <c r="F575" s="154">
        <f t="shared" si="23"/>
        <v>1335.25</v>
      </c>
      <c r="G575" s="162">
        <f t="shared" si="24"/>
        <v>1</v>
      </c>
    </row>
    <row r="576" spans="1:7" ht="12.75" customHeight="1">
      <c r="A576" s="18">
        <v>14</v>
      </c>
      <c r="B576" s="35" t="s">
        <v>242</v>
      </c>
      <c r="C576" s="147">
        <v>1616.95</v>
      </c>
      <c r="D576" s="160">
        <v>171.40999999999997</v>
      </c>
      <c r="E576" s="160">
        <v>1445.54</v>
      </c>
      <c r="F576" s="154">
        <f t="shared" si="23"/>
        <v>1616.9499999999998</v>
      </c>
      <c r="G576" s="162">
        <f t="shared" si="24"/>
        <v>0.9999999999999999</v>
      </c>
    </row>
    <row r="577" spans="1:7" ht="12.75" customHeight="1">
      <c r="A577" s="18">
        <v>15</v>
      </c>
      <c r="B577" s="35" t="s">
        <v>222</v>
      </c>
      <c r="C577" s="147">
        <v>1093.73</v>
      </c>
      <c r="D577" s="160">
        <v>106.7</v>
      </c>
      <c r="E577" s="160">
        <v>987.03</v>
      </c>
      <c r="F577" s="154">
        <f t="shared" si="23"/>
        <v>1093.73</v>
      </c>
      <c r="G577" s="162">
        <f t="shared" si="24"/>
        <v>1</v>
      </c>
    </row>
    <row r="578" spans="1:7" ht="12.75" customHeight="1">
      <c r="A578" s="18">
        <v>16</v>
      </c>
      <c r="B578" s="35" t="s">
        <v>214</v>
      </c>
      <c r="C578" s="147">
        <v>2578.2699999999995</v>
      </c>
      <c r="D578" s="160">
        <v>277.09000000000003</v>
      </c>
      <c r="E578" s="160">
        <v>2301.18</v>
      </c>
      <c r="F578" s="154">
        <f t="shared" si="23"/>
        <v>2578.27</v>
      </c>
      <c r="G578" s="162">
        <f t="shared" si="24"/>
        <v>1.0000000000000002</v>
      </c>
    </row>
    <row r="579" spans="1:7" ht="12.75" customHeight="1">
      <c r="A579" s="18">
        <v>17</v>
      </c>
      <c r="B579" s="35" t="s">
        <v>228</v>
      </c>
      <c r="C579" s="147">
        <v>962.0400000000001</v>
      </c>
      <c r="D579" s="160">
        <v>93.75</v>
      </c>
      <c r="E579" s="160">
        <v>868.2900000000001</v>
      </c>
      <c r="F579" s="154">
        <f t="shared" si="23"/>
        <v>962.0400000000001</v>
      </c>
      <c r="G579" s="162">
        <f t="shared" si="24"/>
        <v>1</v>
      </c>
    </row>
    <row r="580" spans="1:7" ht="12.75" customHeight="1">
      <c r="A580" s="18">
        <v>18</v>
      </c>
      <c r="B580" s="35" t="s">
        <v>243</v>
      </c>
      <c r="C580" s="160">
        <v>2162.33</v>
      </c>
      <c r="D580" s="160">
        <v>228.43</v>
      </c>
      <c r="E580" s="160">
        <v>1933.9</v>
      </c>
      <c r="F580" s="154">
        <f t="shared" si="23"/>
        <v>2162.33</v>
      </c>
      <c r="G580" s="162">
        <f t="shared" si="24"/>
        <v>1</v>
      </c>
    </row>
    <row r="581" spans="1:7" ht="12.75" customHeight="1">
      <c r="A581" s="18">
        <v>19</v>
      </c>
      <c r="B581" s="35" t="s">
        <v>227</v>
      </c>
      <c r="C581" s="160">
        <v>1506.15</v>
      </c>
      <c r="D581" s="160">
        <v>148.2</v>
      </c>
      <c r="E581" s="160">
        <v>1357.95</v>
      </c>
      <c r="F581" s="154">
        <f t="shared" si="23"/>
        <v>1506.15</v>
      </c>
      <c r="G581" s="162">
        <f t="shared" si="24"/>
        <v>1</v>
      </c>
    </row>
    <row r="582" spans="1:7" ht="12.75" customHeight="1">
      <c r="A582" s="18">
        <v>20</v>
      </c>
      <c r="B582" s="35" t="s">
        <v>223</v>
      </c>
      <c r="C582" s="160">
        <v>1417.1399999999999</v>
      </c>
      <c r="D582" s="160">
        <v>133.23</v>
      </c>
      <c r="E582" s="160">
        <v>1283.91</v>
      </c>
      <c r="F582" s="154">
        <f t="shared" si="23"/>
        <v>1417.14</v>
      </c>
      <c r="G582" s="162">
        <f t="shared" si="24"/>
        <v>1.0000000000000002</v>
      </c>
    </row>
    <row r="583" spans="1:7" ht="12.75" customHeight="1">
      <c r="A583" s="18">
        <v>21</v>
      </c>
      <c r="B583" s="35" t="s">
        <v>225</v>
      </c>
      <c r="C583" s="160">
        <v>1807.12</v>
      </c>
      <c r="D583" s="160">
        <v>176.11</v>
      </c>
      <c r="E583" s="160">
        <v>1631.01</v>
      </c>
      <c r="F583" s="154">
        <f t="shared" si="23"/>
        <v>1807.12</v>
      </c>
      <c r="G583" s="162">
        <f t="shared" si="24"/>
        <v>1</v>
      </c>
    </row>
    <row r="584" spans="1:7" ht="12.75" customHeight="1">
      <c r="A584" s="18">
        <v>22</v>
      </c>
      <c r="B584" s="35" t="s">
        <v>229</v>
      </c>
      <c r="C584" s="160">
        <v>1945.29</v>
      </c>
      <c r="D584" s="160">
        <v>192.12</v>
      </c>
      <c r="E584" s="160">
        <v>1753.1699999999998</v>
      </c>
      <c r="F584" s="154">
        <f t="shared" si="23"/>
        <v>1945.29</v>
      </c>
      <c r="G584" s="162">
        <f t="shared" si="24"/>
        <v>1</v>
      </c>
    </row>
    <row r="585" spans="1:7" ht="12.75" customHeight="1">
      <c r="A585" s="18">
        <v>23</v>
      </c>
      <c r="B585" s="35" t="s">
        <v>220</v>
      </c>
      <c r="C585" s="160">
        <v>1270.9299999999998</v>
      </c>
      <c r="D585" s="160">
        <v>124.78999999999999</v>
      </c>
      <c r="E585" s="160">
        <v>1146.1399999999999</v>
      </c>
      <c r="F585" s="154">
        <f t="shared" si="23"/>
        <v>1270.9299999999998</v>
      </c>
      <c r="G585" s="162">
        <f t="shared" si="24"/>
        <v>1</v>
      </c>
    </row>
    <row r="586" spans="1:7" ht="12.75" customHeight="1">
      <c r="A586" s="18">
        <v>24</v>
      </c>
      <c r="B586" s="35" t="s">
        <v>224</v>
      </c>
      <c r="C586" s="160">
        <v>1441.15</v>
      </c>
      <c r="D586" s="160">
        <v>138.22</v>
      </c>
      <c r="E586" s="160">
        <v>1302.93</v>
      </c>
      <c r="F586" s="154">
        <f t="shared" si="23"/>
        <v>1441.15</v>
      </c>
      <c r="G586" s="162">
        <f t="shared" si="24"/>
        <v>1</v>
      </c>
    </row>
    <row r="587" spans="1:7" ht="12.75" customHeight="1">
      <c r="A587" s="18">
        <v>25</v>
      </c>
      <c r="B587" s="35" t="s">
        <v>219</v>
      </c>
      <c r="C587" s="160">
        <v>512.51</v>
      </c>
      <c r="D587" s="160">
        <v>50.480000000000004</v>
      </c>
      <c r="E587" s="160">
        <v>462.03000000000003</v>
      </c>
      <c r="F587" s="154">
        <f t="shared" si="23"/>
        <v>512.51</v>
      </c>
      <c r="G587" s="162">
        <f t="shared" si="24"/>
        <v>1</v>
      </c>
    </row>
    <row r="588" spans="1:7" ht="12.75" customHeight="1">
      <c r="A588" s="18">
        <v>26</v>
      </c>
      <c r="B588" s="35" t="s">
        <v>217</v>
      </c>
      <c r="C588" s="160">
        <v>625.1199999999999</v>
      </c>
      <c r="D588" s="160">
        <v>59.11</v>
      </c>
      <c r="E588" s="160">
        <v>566.01</v>
      </c>
      <c r="F588" s="154">
        <f t="shared" si="23"/>
        <v>625.12</v>
      </c>
      <c r="G588" s="162">
        <f t="shared" si="24"/>
        <v>1.0000000000000002</v>
      </c>
    </row>
    <row r="589" spans="1:7" ht="12.75" customHeight="1">
      <c r="A589" s="18">
        <v>27</v>
      </c>
      <c r="B589" s="35" t="s">
        <v>230</v>
      </c>
      <c r="C589" s="160">
        <v>1466.57</v>
      </c>
      <c r="D589" s="160">
        <v>143.27</v>
      </c>
      <c r="E589" s="160">
        <v>1323.3</v>
      </c>
      <c r="F589" s="154">
        <f t="shared" si="23"/>
        <v>1466.57</v>
      </c>
      <c r="G589" s="162">
        <f t="shared" si="24"/>
        <v>1</v>
      </c>
    </row>
    <row r="590" spans="1:7" ht="12.75" customHeight="1">
      <c r="A590" s="34"/>
      <c r="B590" s="1" t="s">
        <v>27</v>
      </c>
      <c r="C590" s="161">
        <v>41190.3</v>
      </c>
      <c r="D590" s="161">
        <v>4047.19</v>
      </c>
      <c r="E590" s="161">
        <v>37143.10999999999</v>
      </c>
      <c r="F590" s="153">
        <f t="shared" si="23"/>
        <v>41190.299999999996</v>
      </c>
      <c r="G590" s="28">
        <f t="shared" si="24"/>
        <v>0.9999999999999998</v>
      </c>
    </row>
    <row r="591" spans="1:7" ht="14.25" customHeight="1">
      <c r="A591" s="97"/>
      <c r="B591" s="73"/>
      <c r="C591" s="74"/>
      <c r="D591" s="74"/>
      <c r="E591" s="75"/>
      <c r="F591" s="76"/>
      <c r="G591" s="77"/>
    </row>
    <row r="592" spans="1:8" ht="14.25">
      <c r="A592" s="47" t="s">
        <v>58</v>
      </c>
      <c r="B592" s="48"/>
      <c r="C592" s="58"/>
      <c r="D592" s="48"/>
      <c r="E592" s="59" t="s">
        <v>122</v>
      </c>
      <c r="F592" s="48"/>
      <c r="G592" s="48"/>
      <c r="H592" s="48" t="s">
        <v>12</v>
      </c>
    </row>
    <row r="593" spans="1:8" ht="1.5" customHeight="1">
      <c r="A593" s="48"/>
      <c r="B593" s="48"/>
      <c r="C593" s="58"/>
      <c r="D593" s="48"/>
      <c r="E593" s="48"/>
      <c r="F593" s="48"/>
      <c r="G593" s="48"/>
      <c r="H593" s="48"/>
    </row>
    <row r="594" spans="1:5" ht="14.25">
      <c r="A594" s="127" t="s">
        <v>39</v>
      </c>
      <c r="B594" s="127" t="s">
        <v>134</v>
      </c>
      <c r="C594" s="127" t="s">
        <v>135</v>
      </c>
      <c r="D594" s="127" t="s">
        <v>48</v>
      </c>
      <c r="E594" s="127" t="s">
        <v>49</v>
      </c>
    </row>
    <row r="595" spans="1:5" ht="17.25" customHeight="1">
      <c r="A595" s="53">
        <f>C590</f>
        <v>41190.3</v>
      </c>
      <c r="B595" s="53">
        <f>F590</f>
        <v>41190.299999999996</v>
      </c>
      <c r="C595" s="35">
        <f>B595/A595</f>
        <v>0.9999999999999998</v>
      </c>
      <c r="D595" s="53">
        <f>D628</f>
        <v>32876.01</v>
      </c>
      <c r="E595" s="98">
        <f>D595/A595</f>
        <v>0.798149321563572</v>
      </c>
    </row>
    <row r="596" spans="1:5" ht="17.25" customHeight="1">
      <c r="A596" s="65"/>
      <c r="B596" s="65"/>
      <c r="C596" s="42"/>
      <c r="D596" s="65"/>
      <c r="E596" s="99"/>
    </row>
    <row r="597" ht="17.25" customHeight="1">
      <c r="A597" s="9" t="s">
        <v>168</v>
      </c>
    </row>
    <row r="598" spans="1:8" ht="15" customHeight="1">
      <c r="A598" s="48"/>
      <c r="B598" s="48"/>
      <c r="C598" s="48"/>
      <c r="D598" s="48"/>
      <c r="E598" s="59" t="s">
        <v>122</v>
      </c>
      <c r="F598" s="48"/>
      <c r="G598" s="48"/>
      <c r="H598" s="48"/>
    </row>
    <row r="599" spans="1:5" ht="42.75">
      <c r="A599" s="61" t="s">
        <v>37</v>
      </c>
      <c r="B599" s="61" t="s">
        <v>38</v>
      </c>
      <c r="C599" s="61" t="s">
        <v>144</v>
      </c>
      <c r="D599" s="61" t="s">
        <v>59</v>
      </c>
      <c r="E599" s="61" t="s">
        <v>60</v>
      </c>
    </row>
    <row r="600" spans="1:8" ht="15.75" customHeight="1">
      <c r="A600" s="90">
        <v>1</v>
      </c>
      <c r="B600" s="90">
        <v>2</v>
      </c>
      <c r="C600" s="90">
        <v>3</v>
      </c>
      <c r="D600" s="90">
        <v>4</v>
      </c>
      <c r="E600" s="90">
        <v>5</v>
      </c>
      <c r="F600" s="121"/>
      <c r="G600" s="48"/>
      <c r="H600" s="48"/>
    </row>
    <row r="601" spans="1:7" ht="12.75" customHeight="1">
      <c r="A601" s="18">
        <v>1</v>
      </c>
      <c r="B601" s="35" t="s">
        <v>237</v>
      </c>
      <c r="C601" s="147">
        <v>1142.56</v>
      </c>
      <c r="D601" s="160">
        <v>995.0999999999999</v>
      </c>
      <c r="E601" s="150">
        <f aca="true" t="shared" si="25" ref="E601:E628">D601/C601</f>
        <v>0.8709389441254726</v>
      </c>
      <c r="F601" s="145"/>
      <c r="G601" s="31"/>
    </row>
    <row r="602" spans="1:7" ht="12.75" customHeight="1">
      <c r="A602" s="18">
        <v>2</v>
      </c>
      <c r="B602" s="35" t="s">
        <v>215</v>
      </c>
      <c r="C602" s="147">
        <v>1294.48</v>
      </c>
      <c r="D602" s="160">
        <v>1128.8400000000001</v>
      </c>
      <c r="E602" s="150">
        <f t="shared" si="25"/>
        <v>0.8720412829862185</v>
      </c>
      <c r="F602" s="145"/>
      <c r="G602" s="31"/>
    </row>
    <row r="603" spans="1:7" ht="12.75" customHeight="1">
      <c r="A603" s="18">
        <v>3</v>
      </c>
      <c r="B603" s="35" t="s">
        <v>235</v>
      </c>
      <c r="C603" s="147">
        <v>1085.94</v>
      </c>
      <c r="D603" s="160">
        <v>914.65</v>
      </c>
      <c r="E603" s="150">
        <f t="shared" si="25"/>
        <v>0.8422656868703611</v>
      </c>
      <c r="F603" s="145"/>
      <c r="G603" s="31"/>
    </row>
    <row r="604" spans="1:7" ht="12.75" customHeight="1">
      <c r="A604" s="18">
        <v>4</v>
      </c>
      <c r="B604" s="35" t="s">
        <v>218</v>
      </c>
      <c r="C604" s="147">
        <v>3479.0200000000004</v>
      </c>
      <c r="D604" s="160">
        <v>2507.9399999999996</v>
      </c>
      <c r="E604" s="150">
        <f t="shared" si="25"/>
        <v>0.7208754189398162</v>
      </c>
      <c r="F604" s="145"/>
      <c r="G604" s="31"/>
    </row>
    <row r="605" spans="1:7" ht="12.75" customHeight="1">
      <c r="A605" s="18">
        <v>5</v>
      </c>
      <c r="B605" s="35" t="s">
        <v>232</v>
      </c>
      <c r="C605" s="147">
        <v>2080.67</v>
      </c>
      <c r="D605" s="160">
        <v>1577.37</v>
      </c>
      <c r="E605" s="150">
        <f t="shared" si="25"/>
        <v>0.758106763686697</v>
      </c>
      <c r="F605" s="145"/>
      <c r="G605" s="31"/>
    </row>
    <row r="606" spans="1:7" ht="12.75" customHeight="1">
      <c r="A606" s="18">
        <v>6</v>
      </c>
      <c r="B606" s="35" t="s">
        <v>234</v>
      </c>
      <c r="C606" s="147">
        <v>2873.08</v>
      </c>
      <c r="D606" s="160">
        <v>2190.2200000000003</v>
      </c>
      <c r="E606" s="150">
        <f t="shared" si="25"/>
        <v>0.7623247525303856</v>
      </c>
      <c r="F606" s="145"/>
      <c r="G606" s="31"/>
    </row>
    <row r="607" spans="1:7" ht="12.75" customHeight="1">
      <c r="A607" s="18">
        <v>7</v>
      </c>
      <c r="B607" s="35" t="s">
        <v>221</v>
      </c>
      <c r="C607" s="147">
        <v>1675.36</v>
      </c>
      <c r="D607" s="160">
        <v>1229.0900000000001</v>
      </c>
      <c r="E607" s="150">
        <f t="shared" si="25"/>
        <v>0.7336273994842901</v>
      </c>
      <c r="F607" s="145"/>
      <c r="G607" s="31"/>
    </row>
    <row r="608" spans="1:7" ht="12.75" customHeight="1">
      <c r="A608" s="18">
        <v>8</v>
      </c>
      <c r="B608" s="35" t="s">
        <v>233</v>
      </c>
      <c r="C608" s="147">
        <v>2571.01</v>
      </c>
      <c r="D608" s="160">
        <v>1887.52</v>
      </c>
      <c r="E608" s="150">
        <f t="shared" si="25"/>
        <v>0.7341550596847153</v>
      </c>
      <c r="F608" s="145"/>
      <c r="G608" s="31"/>
    </row>
    <row r="609" spans="1:7" ht="12.75" customHeight="1">
      <c r="A609" s="18">
        <v>9</v>
      </c>
      <c r="B609" s="35" t="s">
        <v>216</v>
      </c>
      <c r="C609" s="147">
        <v>1241.2800000000002</v>
      </c>
      <c r="D609" s="160">
        <v>1069.12</v>
      </c>
      <c r="E609" s="150">
        <f t="shared" si="25"/>
        <v>0.8613044599123483</v>
      </c>
      <c r="F609" s="145"/>
      <c r="G609" s="31"/>
    </row>
    <row r="610" spans="1:7" ht="12.75" customHeight="1">
      <c r="A610" s="18">
        <v>10</v>
      </c>
      <c r="B610" s="35" t="s">
        <v>231</v>
      </c>
      <c r="C610" s="147">
        <v>333.43</v>
      </c>
      <c r="D610" s="160">
        <v>278.03</v>
      </c>
      <c r="E610" s="150">
        <f t="shared" si="25"/>
        <v>0.8338481840266322</v>
      </c>
      <c r="F610" s="145"/>
      <c r="G610" s="31"/>
    </row>
    <row r="611" spans="1:7" ht="12.75" customHeight="1">
      <c r="A611" s="18">
        <v>11</v>
      </c>
      <c r="B611" s="35" t="s">
        <v>236</v>
      </c>
      <c r="C611" s="147">
        <v>422.66999999999996</v>
      </c>
      <c r="D611" s="160">
        <v>333.57000000000005</v>
      </c>
      <c r="E611" s="150">
        <f t="shared" si="25"/>
        <v>0.7891972460785012</v>
      </c>
      <c r="F611" s="145"/>
      <c r="G611" s="31"/>
    </row>
    <row r="612" spans="1:7" ht="12.75" customHeight="1">
      <c r="A612" s="18">
        <v>12</v>
      </c>
      <c r="B612" s="35" t="s">
        <v>226</v>
      </c>
      <c r="C612" s="147">
        <v>1250.25</v>
      </c>
      <c r="D612" s="160">
        <v>984.5300000000001</v>
      </c>
      <c r="E612" s="150">
        <f t="shared" si="25"/>
        <v>0.7874665066986604</v>
      </c>
      <c r="F612" s="145"/>
      <c r="G612" s="31"/>
    </row>
    <row r="613" spans="1:7" ht="12.75" customHeight="1">
      <c r="A613" s="18">
        <v>13</v>
      </c>
      <c r="B613" s="35" t="s">
        <v>213</v>
      </c>
      <c r="C613" s="147">
        <v>1335.25</v>
      </c>
      <c r="D613" s="160">
        <v>1098.8200000000002</v>
      </c>
      <c r="E613" s="150">
        <f t="shared" si="25"/>
        <v>0.822932035199401</v>
      </c>
      <c r="F613" s="145"/>
      <c r="G613" s="31"/>
    </row>
    <row r="614" spans="1:7" ht="12.75" customHeight="1">
      <c r="A614" s="18">
        <v>14</v>
      </c>
      <c r="B614" s="35" t="s">
        <v>242</v>
      </c>
      <c r="C614" s="147">
        <v>1616.95</v>
      </c>
      <c r="D614" s="160">
        <v>1279.23</v>
      </c>
      <c r="E614" s="150">
        <f t="shared" si="25"/>
        <v>0.7911376356720987</v>
      </c>
      <c r="F614" s="145"/>
      <c r="G614" s="31"/>
    </row>
    <row r="615" spans="1:7" ht="12.75" customHeight="1">
      <c r="A615" s="18">
        <v>15</v>
      </c>
      <c r="B615" s="35" t="s">
        <v>222</v>
      </c>
      <c r="C615" s="147">
        <v>1093.73</v>
      </c>
      <c r="D615" s="160">
        <v>893.6</v>
      </c>
      <c r="E615" s="150">
        <f t="shared" si="25"/>
        <v>0.8170206540919606</v>
      </c>
      <c r="F615" s="145"/>
      <c r="G615" s="31"/>
    </row>
    <row r="616" spans="1:7" ht="12.75" customHeight="1">
      <c r="A616" s="18">
        <v>16</v>
      </c>
      <c r="B616" s="35" t="s">
        <v>214</v>
      </c>
      <c r="C616" s="147">
        <v>2578.2699999999995</v>
      </c>
      <c r="D616" s="160">
        <v>2146.4</v>
      </c>
      <c r="E616" s="150">
        <f t="shared" si="25"/>
        <v>0.8324962086980807</v>
      </c>
      <c r="F616" s="145"/>
      <c r="G616" s="31"/>
    </row>
    <row r="617" spans="1:7" ht="12.75" customHeight="1">
      <c r="A617" s="18">
        <v>17</v>
      </c>
      <c r="B617" s="35" t="s">
        <v>228</v>
      </c>
      <c r="C617" s="147">
        <v>962.0400000000001</v>
      </c>
      <c r="D617" s="160">
        <v>785.3299999999999</v>
      </c>
      <c r="E617" s="150">
        <f t="shared" si="25"/>
        <v>0.8163174088395492</v>
      </c>
      <c r="F617" s="145"/>
      <c r="G617" s="31"/>
    </row>
    <row r="618" spans="1:8" ht="12.75" customHeight="1">
      <c r="A618" s="18">
        <v>18</v>
      </c>
      <c r="B618" s="35" t="s">
        <v>243</v>
      </c>
      <c r="C618" s="160">
        <v>2162.33</v>
      </c>
      <c r="D618" s="160">
        <v>1807.51</v>
      </c>
      <c r="E618" s="150">
        <f t="shared" si="25"/>
        <v>0.8359084876036498</v>
      </c>
      <c r="F618" s="145"/>
      <c r="G618" s="31"/>
      <c r="H618" s="10" t="s">
        <v>12</v>
      </c>
    </row>
    <row r="619" spans="1:7" ht="12.75" customHeight="1">
      <c r="A619" s="18">
        <v>19</v>
      </c>
      <c r="B619" s="35" t="s">
        <v>227</v>
      </c>
      <c r="C619" s="160">
        <v>1506.15</v>
      </c>
      <c r="D619" s="160">
        <v>1266.48</v>
      </c>
      <c r="E619" s="150">
        <f t="shared" si="25"/>
        <v>0.8408724230654316</v>
      </c>
      <c r="F619" s="145"/>
      <c r="G619" s="31"/>
    </row>
    <row r="620" spans="1:8" ht="12.75" customHeight="1">
      <c r="A620" s="18">
        <v>20</v>
      </c>
      <c r="B620" s="35" t="s">
        <v>223</v>
      </c>
      <c r="C620" s="160">
        <v>1417.1399999999999</v>
      </c>
      <c r="D620" s="160">
        <v>1157.3600000000001</v>
      </c>
      <c r="E620" s="150">
        <f t="shared" si="25"/>
        <v>0.8166871304176018</v>
      </c>
      <c r="F620" s="145"/>
      <c r="G620" s="31"/>
      <c r="H620" s="10" t="s">
        <v>12</v>
      </c>
    </row>
    <row r="621" spans="1:7" ht="12.75" customHeight="1">
      <c r="A621" s="18">
        <v>21</v>
      </c>
      <c r="B621" s="35" t="s">
        <v>225</v>
      </c>
      <c r="C621" s="160">
        <v>1807.12</v>
      </c>
      <c r="D621" s="160">
        <v>1436.4299999999998</v>
      </c>
      <c r="E621" s="150">
        <f t="shared" si="25"/>
        <v>0.7948725043162601</v>
      </c>
      <c r="F621" s="145"/>
      <c r="G621" s="31"/>
    </row>
    <row r="622" spans="1:7" ht="12.75" customHeight="1">
      <c r="A622" s="18">
        <v>22</v>
      </c>
      <c r="B622" s="35" t="s">
        <v>229</v>
      </c>
      <c r="C622" s="160">
        <v>1945.29</v>
      </c>
      <c r="D622" s="160">
        <v>1574.77</v>
      </c>
      <c r="E622" s="150">
        <f t="shared" si="25"/>
        <v>0.8095296845200458</v>
      </c>
      <c r="F622" s="145"/>
      <c r="G622" s="31"/>
    </row>
    <row r="623" spans="1:7" ht="12.75" customHeight="1">
      <c r="A623" s="18">
        <v>23</v>
      </c>
      <c r="B623" s="35" t="s">
        <v>220</v>
      </c>
      <c r="C623" s="160">
        <v>1270.9299999999998</v>
      </c>
      <c r="D623" s="160">
        <v>1064.3600000000001</v>
      </c>
      <c r="E623" s="150">
        <f t="shared" si="25"/>
        <v>0.8374654780357693</v>
      </c>
      <c r="F623" s="145"/>
      <c r="G623" s="31"/>
    </row>
    <row r="624" spans="1:7" ht="12.75" customHeight="1">
      <c r="A624" s="18">
        <v>24</v>
      </c>
      <c r="B624" s="35" t="s">
        <v>224</v>
      </c>
      <c r="C624" s="160">
        <v>1441.15</v>
      </c>
      <c r="D624" s="160">
        <v>1175.12</v>
      </c>
      <c r="E624" s="150">
        <f t="shared" si="25"/>
        <v>0.8154043645699613</v>
      </c>
      <c r="F624" s="145"/>
      <c r="G624" s="31"/>
    </row>
    <row r="625" spans="1:7" ht="12.75" customHeight="1">
      <c r="A625" s="18">
        <v>25</v>
      </c>
      <c r="B625" s="35" t="s">
        <v>219</v>
      </c>
      <c r="C625" s="160">
        <v>512.51</v>
      </c>
      <c r="D625" s="160">
        <v>477.15</v>
      </c>
      <c r="E625" s="150">
        <f t="shared" si="25"/>
        <v>0.9310062242687948</v>
      </c>
      <c r="F625" s="145"/>
      <c r="G625" s="31"/>
    </row>
    <row r="626" spans="1:7" ht="12.75" customHeight="1">
      <c r="A626" s="18">
        <v>26</v>
      </c>
      <c r="B626" s="35" t="s">
        <v>217</v>
      </c>
      <c r="C626" s="160">
        <v>625.1199999999999</v>
      </c>
      <c r="D626" s="160">
        <v>464.4</v>
      </c>
      <c r="E626" s="150">
        <f t="shared" si="25"/>
        <v>0.7428973637061685</v>
      </c>
      <c r="F626" s="145"/>
      <c r="G626" s="31" t="s">
        <v>12</v>
      </c>
    </row>
    <row r="627" spans="1:7" ht="12.75" customHeight="1">
      <c r="A627" s="18">
        <v>27</v>
      </c>
      <c r="B627" s="35" t="s">
        <v>230</v>
      </c>
      <c r="C627" s="160">
        <v>1466.57</v>
      </c>
      <c r="D627" s="160">
        <v>1153.07</v>
      </c>
      <c r="E627" s="150">
        <f t="shared" si="25"/>
        <v>0.7862359110032252</v>
      </c>
      <c r="F627" s="145"/>
      <c r="G627" s="31"/>
    </row>
    <row r="628" spans="1:7" ht="12.75" customHeight="1">
      <c r="A628" s="34"/>
      <c r="B628" s="1" t="s">
        <v>27</v>
      </c>
      <c r="C628" s="161">
        <v>41190.3</v>
      </c>
      <c r="D628" s="161">
        <v>32876.01</v>
      </c>
      <c r="E628" s="149">
        <f t="shared" si="25"/>
        <v>0.798149321563572</v>
      </c>
      <c r="F628" s="42"/>
      <c r="G628" s="31"/>
    </row>
    <row r="629" spans="1:8" ht="23.25" customHeight="1">
      <c r="A629" s="47" t="s">
        <v>182</v>
      </c>
      <c r="B629" s="48"/>
      <c r="C629" s="48"/>
      <c r="D629" s="48"/>
      <c r="E629" s="48"/>
      <c r="F629" s="48"/>
      <c r="G629" s="48"/>
      <c r="H629" s="48"/>
    </row>
    <row r="630" spans="1:8" ht="14.25">
      <c r="A630" s="47"/>
      <c r="B630" s="48"/>
      <c r="C630" s="48"/>
      <c r="D630" s="48"/>
      <c r="E630" s="48"/>
      <c r="F630" s="48"/>
      <c r="G630" s="48"/>
      <c r="H630" s="48"/>
    </row>
    <row r="631" spans="1:8" ht="14.25">
      <c r="A631" s="47" t="s">
        <v>123</v>
      </c>
      <c r="B631" s="48"/>
      <c r="C631" s="48"/>
      <c r="D631" s="48"/>
      <c r="E631" s="48"/>
      <c r="F631" s="48"/>
      <c r="G631" s="48"/>
      <c r="H631" s="48"/>
    </row>
    <row r="632" spans="2:8" ht="12" customHeight="1">
      <c r="B632" s="48"/>
      <c r="C632" s="48"/>
      <c r="D632" s="48"/>
      <c r="E632" s="48"/>
      <c r="F632" s="48"/>
      <c r="G632" s="48"/>
      <c r="H632" s="48"/>
    </row>
    <row r="633" spans="1:6" ht="42" customHeight="1">
      <c r="A633" s="88" t="s">
        <v>30</v>
      </c>
      <c r="B633" s="88" t="s">
        <v>31</v>
      </c>
      <c r="C633" s="88" t="s">
        <v>61</v>
      </c>
      <c r="D633" s="88" t="s">
        <v>62</v>
      </c>
      <c r="E633" s="88" t="s">
        <v>63</v>
      </c>
      <c r="F633" s="51"/>
    </row>
    <row r="634" spans="1:6" s="55" customFormat="1" ht="16.5" customHeight="1">
      <c r="A634" s="89">
        <v>1</v>
      </c>
      <c r="B634" s="89">
        <v>2</v>
      </c>
      <c r="C634" s="89">
        <v>3</v>
      </c>
      <c r="D634" s="89">
        <v>4</v>
      </c>
      <c r="E634" s="89">
        <v>5</v>
      </c>
      <c r="F634" s="100"/>
    </row>
    <row r="635" spans="1:7" ht="12.75" customHeight="1">
      <c r="A635" s="18">
        <v>1</v>
      </c>
      <c r="B635" s="35" t="s">
        <v>237</v>
      </c>
      <c r="C635" s="150">
        <v>0.8697048672509468</v>
      </c>
      <c r="D635" s="150">
        <v>0.8709389441254726</v>
      </c>
      <c r="E635" s="167">
        <f aca="true" t="shared" si="26" ref="E635:E662">D635-C635</f>
        <v>0.0012340768745258135</v>
      </c>
      <c r="F635" s="145"/>
      <c r="G635" s="31"/>
    </row>
    <row r="636" spans="1:7" ht="12.75" customHeight="1">
      <c r="A636" s="18">
        <v>2</v>
      </c>
      <c r="B636" s="35" t="s">
        <v>215</v>
      </c>
      <c r="C636" s="150">
        <v>0.8707533133341052</v>
      </c>
      <c r="D636" s="150">
        <v>0.8720412829862185</v>
      </c>
      <c r="E636" s="167">
        <f t="shared" si="26"/>
        <v>0.0012879696521133077</v>
      </c>
      <c r="F636" s="145"/>
      <c r="G636" s="31"/>
    </row>
    <row r="637" spans="1:7" ht="12.75" customHeight="1">
      <c r="A637" s="18">
        <v>3</v>
      </c>
      <c r="B637" s="35" t="s">
        <v>235</v>
      </c>
      <c r="C637" s="150">
        <v>0.8416656803107868</v>
      </c>
      <c r="D637" s="150">
        <v>0.8422656868703611</v>
      </c>
      <c r="E637" s="167">
        <f t="shared" si="26"/>
        <v>0.0006000065595742621</v>
      </c>
      <c r="F637" s="145"/>
      <c r="G637" s="31"/>
    </row>
    <row r="638" spans="1:7" ht="12.75" customHeight="1">
      <c r="A638" s="18">
        <v>4</v>
      </c>
      <c r="B638" s="35" t="s">
        <v>218</v>
      </c>
      <c r="C638" s="150">
        <v>0.7196670565316309</v>
      </c>
      <c r="D638" s="150">
        <v>0.7208754189398162</v>
      </c>
      <c r="E638" s="167">
        <f t="shared" si="26"/>
        <v>0.0012083624081853372</v>
      </c>
      <c r="F638" s="145"/>
      <c r="G638" s="31"/>
    </row>
    <row r="639" spans="1:7" ht="12.75" customHeight="1">
      <c r="A639" s="18">
        <v>5</v>
      </c>
      <c r="B639" s="35" t="s">
        <v>232</v>
      </c>
      <c r="C639" s="150">
        <v>0.7569321535740127</v>
      </c>
      <c r="D639" s="150">
        <v>0.758106763686697</v>
      </c>
      <c r="E639" s="167">
        <f t="shared" si="26"/>
        <v>0.0011746101126843822</v>
      </c>
      <c r="F639" s="145"/>
      <c r="G639" s="31"/>
    </row>
    <row r="640" spans="1:7" ht="12.75" customHeight="1">
      <c r="A640" s="18">
        <v>6</v>
      </c>
      <c r="B640" s="35" t="s">
        <v>234</v>
      </c>
      <c r="C640" s="150">
        <v>0.7618210226578546</v>
      </c>
      <c r="D640" s="150">
        <v>0.7623247525303856</v>
      </c>
      <c r="E640" s="167">
        <f t="shared" si="26"/>
        <v>0.0005037298725310002</v>
      </c>
      <c r="F640" s="145"/>
      <c r="G640" s="31"/>
    </row>
    <row r="641" spans="1:7" ht="12.75" customHeight="1">
      <c r="A641" s="18">
        <v>7</v>
      </c>
      <c r="B641" s="35" t="s">
        <v>221</v>
      </c>
      <c r="C641" s="150">
        <v>0.7315648096335703</v>
      </c>
      <c r="D641" s="150">
        <v>0.7336273994842901</v>
      </c>
      <c r="E641" s="167">
        <f t="shared" si="26"/>
        <v>0.0020625898507198315</v>
      </c>
      <c r="F641" s="145"/>
      <c r="G641" s="31"/>
    </row>
    <row r="642" spans="1:7" ht="12.75" customHeight="1">
      <c r="A642" s="18">
        <v>8</v>
      </c>
      <c r="B642" s="35" t="s">
        <v>233</v>
      </c>
      <c r="C642" s="150">
        <v>0.7334918119950167</v>
      </c>
      <c r="D642" s="150">
        <v>0.7341550596847153</v>
      </c>
      <c r="E642" s="167">
        <f t="shared" si="26"/>
        <v>0.0006632476896986095</v>
      </c>
      <c r="F642" s="145"/>
      <c r="G642" s="31"/>
    </row>
    <row r="643" spans="1:7" ht="12.75" customHeight="1">
      <c r="A643" s="18">
        <v>9</v>
      </c>
      <c r="B643" s="35" t="s">
        <v>216</v>
      </c>
      <c r="C643" s="150">
        <v>0.8608498001307264</v>
      </c>
      <c r="D643" s="150">
        <v>0.8613044599123483</v>
      </c>
      <c r="E643" s="167">
        <f t="shared" si="26"/>
        <v>0.0004546597816218467</v>
      </c>
      <c r="F643" s="145"/>
      <c r="G643" s="31"/>
    </row>
    <row r="644" spans="1:7" ht="12.75" customHeight="1">
      <c r="A644" s="18">
        <v>10</v>
      </c>
      <c r="B644" s="35" t="s">
        <v>231</v>
      </c>
      <c r="C644" s="150">
        <v>0.8317179399669468</v>
      </c>
      <c r="D644" s="150">
        <v>0.8338481840266322</v>
      </c>
      <c r="E644" s="167">
        <f t="shared" si="26"/>
        <v>0.0021302440596854266</v>
      </c>
      <c r="F644" s="145"/>
      <c r="G644" s="31"/>
    </row>
    <row r="645" spans="1:7" ht="12.75" customHeight="1">
      <c r="A645" s="18">
        <v>11</v>
      </c>
      <c r="B645" s="35" t="s">
        <v>236</v>
      </c>
      <c r="C645" s="150">
        <v>0.786366794713083</v>
      </c>
      <c r="D645" s="150">
        <v>0.7891972460785012</v>
      </c>
      <c r="E645" s="167">
        <f t="shared" si="26"/>
        <v>0.002830451365418152</v>
      </c>
      <c r="F645" s="145"/>
      <c r="G645" s="31"/>
    </row>
    <row r="646" spans="1:7" ht="12.75" customHeight="1">
      <c r="A646" s="18">
        <v>12</v>
      </c>
      <c r="B646" s="35" t="s">
        <v>226</v>
      </c>
      <c r="C646" s="150">
        <v>0.7845628603322934</v>
      </c>
      <c r="D646" s="150">
        <v>0.7874665066986604</v>
      </c>
      <c r="E646" s="167">
        <f t="shared" si="26"/>
        <v>0.0029036463663669743</v>
      </c>
      <c r="F646" s="145"/>
      <c r="G646" s="31"/>
    </row>
    <row r="647" spans="1:7" ht="12.75" customHeight="1">
      <c r="A647" s="18">
        <v>13</v>
      </c>
      <c r="B647" s="35" t="s">
        <v>213</v>
      </c>
      <c r="C647" s="150">
        <v>0.8204528871787067</v>
      </c>
      <c r="D647" s="150">
        <v>0.822932035199401</v>
      </c>
      <c r="E647" s="167">
        <f t="shared" si="26"/>
        <v>0.002479148020694266</v>
      </c>
      <c r="F647" s="145"/>
      <c r="G647" s="31"/>
    </row>
    <row r="648" spans="1:7" ht="12.75" customHeight="1">
      <c r="A648" s="18">
        <v>14</v>
      </c>
      <c r="B648" s="35" t="s">
        <v>242</v>
      </c>
      <c r="C648" s="150">
        <v>0.7847552221457673</v>
      </c>
      <c r="D648" s="150">
        <v>0.7911376356720987</v>
      </c>
      <c r="E648" s="167">
        <f t="shared" si="26"/>
        <v>0.006382413526331399</v>
      </c>
      <c r="F648" s="145"/>
      <c r="G648" s="31"/>
    </row>
    <row r="649" spans="1:7" ht="12.75" customHeight="1">
      <c r="A649" s="18">
        <v>15</v>
      </c>
      <c r="B649" s="35" t="s">
        <v>222</v>
      </c>
      <c r="C649" s="150">
        <v>0.8153666102726598</v>
      </c>
      <c r="D649" s="150">
        <v>0.8170206540919606</v>
      </c>
      <c r="E649" s="167">
        <f t="shared" si="26"/>
        <v>0.0016540438193007878</v>
      </c>
      <c r="F649" s="145"/>
      <c r="G649" s="31"/>
    </row>
    <row r="650" spans="1:7" ht="12.75" customHeight="1">
      <c r="A650" s="18">
        <v>16</v>
      </c>
      <c r="B650" s="35" t="s">
        <v>214</v>
      </c>
      <c r="C650" s="150">
        <v>0.8266216806181234</v>
      </c>
      <c r="D650" s="150">
        <v>0.8324962086980807</v>
      </c>
      <c r="E650" s="167">
        <f t="shared" si="26"/>
        <v>0.005874528079957364</v>
      </c>
      <c r="F650" s="145"/>
      <c r="G650" s="31"/>
    </row>
    <row r="651" spans="1:7" ht="12.75" customHeight="1">
      <c r="A651" s="18">
        <v>17</v>
      </c>
      <c r="B651" s="35" t="s">
        <v>228</v>
      </c>
      <c r="C651" s="150">
        <v>0.8151936778931139</v>
      </c>
      <c r="D651" s="150">
        <v>0.8163174088395492</v>
      </c>
      <c r="E651" s="167">
        <f t="shared" si="26"/>
        <v>0.001123730946435253</v>
      </c>
      <c r="F651" s="145"/>
      <c r="G651" s="31"/>
    </row>
    <row r="652" spans="1:7" ht="12.75" customHeight="1">
      <c r="A652" s="18">
        <v>18</v>
      </c>
      <c r="B652" s="35" t="s">
        <v>243</v>
      </c>
      <c r="C652" s="150">
        <v>0.8330947798758795</v>
      </c>
      <c r="D652" s="150">
        <v>0.8359084876036498</v>
      </c>
      <c r="E652" s="167">
        <f t="shared" si="26"/>
        <v>0.0028137077277702316</v>
      </c>
      <c r="F652" s="145"/>
      <c r="G652" s="31"/>
    </row>
    <row r="653" spans="1:7" ht="12.75" customHeight="1">
      <c r="A653" s="18">
        <v>19</v>
      </c>
      <c r="B653" s="35" t="s">
        <v>227</v>
      </c>
      <c r="C653" s="150">
        <v>0.8397992367441437</v>
      </c>
      <c r="D653" s="150">
        <v>0.8408724230654316</v>
      </c>
      <c r="E653" s="167">
        <f t="shared" si="26"/>
        <v>0.0010731863212879444</v>
      </c>
      <c r="F653" s="145"/>
      <c r="G653" s="31"/>
    </row>
    <row r="654" spans="1:7" ht="12.75" customHeight="1">
      <c r="A654" s="18">
        <v>20</v>
      </c>
      <c r="B654" s="35" t="s">
        <v>223</v>
      </c>
      <c r="C654" s="150">
        <v>0.8154850521161735</v>
      </c>
      <c r="D654" s="150">
        <v>0.8166871304176018</v>
      </c>
      <c r="E654" s="167">
        <f t="shared" si="26"/>
        <v>0.0012020783014282665</v>
      </c>
      <c r="F654" s="145"/>
      <c r="G654" s="31"/>
    </row>
    <row r="655" spans="1:7" ht="12.75" customHeight="1">
      <c r="A655" s="18">
        <v>21</v>
      </c>
      <c r="B655" s="35" t="s">
        <v>225</v>
      </c>
      <c r="C655" s="150">
        <v>0.7926445499736617</v>
      </c>
      <c r="D655" s="150">
        <v>0.7948725043162601</v>
      </c>
      <c r="E655" s="167">
        <f t="shared" si="26"/>
        <v>0.0022279543425983706</v>
      </c>
      <c r="F655" s="145"/>
      <c r="G655" s="31"/>
    </row>
    <row r="656" spans="1:7" ht="12.75" customHeight="1">
      <c r="A656" s="18">
        <v>22</v>
      </c>
      <c r="B656" s="35" t="s">
        <v>229</v>
      </c>
      <c r="C656" s="150">
        <v>0.8076303756945966</v>
      </c>
      <c r="D656" s="150">
        <v>0.8095296845200458</v>
      </c>
      <c r="E656" s="167">
        <f t="shared" si="26"/>
        <v>0.0018993088254491974</v>
      </c>
      <c r="F656" s="145"/>
      <c r="G656" s="31"/>
    </row>
    <row r="657" spans="1:7" ht="12.75" customHeight="1">
      <c r="A657" s="18">
        <v>23</v>
      </c>
      <c r="B657" s="35" t="s">
        <v>220</v>
      </c>
      <c r="C657" s="150">
        <v>0.8310643231357426</v>
      </c>
      <c r="D657" s="150">
        <v>0.8374654780357693</v>
      </c>
      <c r="E657" s="167">
        <f t="shared" si="26"/>
        <v>0.006401154900026684</v>
      </c>
      <c r="F657" s="145"/>
      <c r="G657" s="31"/>
    </row>
    <row r="658" spans="1:7" ht="12.75" customHeight="1">
      <c r="A658" s="18">
        <v>24</v>
      </c>
      <c r="B658" s="35" t="s">
        <v>224</v>
      </c>
      <c r="C658" s="150">
        <v>0.8142346727949735</v>
      </c>
      <c r="D658" s="150">
        <v>0.8154043645699613</v>
      </c>
      <c r="E658" s="167">
        <f t="shared" si="26"/>
        <v>0.0011696917749878244</v>
      </c>
      <c r="F658" s="145"/>
      <c r="G658" s="31"/>
    </row>
    <row r="659" spans="1:7" ht="12.75" customHeight="1">
      <c r="A659" s="18">
        <v>25</v>
      </c>
      <c r="B659" s="35" t="s">
        <v>219</v>
      </c>
      <c r="C659" s="150">
        <v>0.9305237528599815</v>
      </c>
      <c r="D659" s="150">
        <v>0.9310062242687948</v>
      </c>
      <c r="E659" s="167">
        <f t="shared" si="26"/>
        <v>0.00048247140881330086</v>
      </c>
      <c r="F659" s="145"/>
      <c r="G659" s="31"/>
    </row>
    <row r="660" spans="1:7" ht="12.75" customHeight="1">
      <c r="A660" s="18">
        <v>26</v>
      </c>
      <c r="B660" s="35" t="s">
        <v>217</v>
      </c>
      <c r="C660" s="150">
        <v>0.7433215462598652</v>
      </c>
      <c r="D660" s="150">
        <v>0.7428973637061685</v>
      </c>
      <c r="E660" s="167">
        <f t="shared" si="26"/>
        <v>-0.0004241825536966948</v>
      </c>
      <c r="F660" s="145"/>
      <c r="G660" s="31"/>
    </row>
    <row r="661" spans="1:7" ht="12.75" customHeight="1">
      <c r="A661" s="18">
        <v>27</v>
      </c>
      <c r="B661" s="35" t="s">
        <v>230</v>
      </c>
      <c r="C661" s="150">
        <v>0.7844436706307728</v>
      </c>
      <c r="D661" s="150">
        <v>0.7862359110032252</v>
      </c>
      <c r="E661" s="167">
        <f t="shared" si="26"/>
        <v>0.0017922403724524028</v>
      </c>
      <c r="F661" s="145"/>
      <c r="G661" s="31"/>
    </row>
    <row r="662" spans="1:7" ht="12.75" customHeight="1">
      <c r="A662" s="34"/>
      <c r="B662" s="1" t="s">
        <v>27</v>
      </c>
      <c r="C662" s="149">
        <v>0.7960623570347147</v>
      </c>
      <c r="D662" s="149">
        <v>0.798149321563572</v>
      </c>
      <c r="E662" s="166">
        <f t="shared" si="26"/>
        <v>0.0020869645288572602</v>
      </c>
      <c r="F662" s="42"/>
      <c r="G662" s="31"/>
    </row>
    <row r="663" spans="1:7" ht="14.25" customHeight="1">
      <c r="A663" s="72"/>
      <c r="B663" s="73"/>
      <c r="C663" s="74"/>
      <c r="D663" s="74"/>
      <c r="E663" s="75"/>
      <c r="F663" s="76"/>
      <c r="G663" s="77" t="s">
        <v>12</v>
      </c>
    </row>
    <row r="664" spans="1:8" ht="14.25">
      <c r="A664" s="47" t="s">
        <v>183</v>
      </c>
      <c r="B664" s="48"/>
      <c r="C664" s="48"/>
      <c r="D664" s="48"/>
      <c r="E664" s="48"/>
      <c r="F664" s="48"/>
      <c r="G664" s="48"/>
      <c r="H664" s="48"/>
    </row>
    <row r="665" spans="2:8" ht="11.25" customHeight="1">
      <c r="B665" s="48"/>
      <c r="C665" s="48"/>
      <c r="D665" s="48"/>
      <c r="E665" s="48"/>
      <c r="F665" s="48"/>
      <c r="G665" s="48"/>
      <c r="H665" s="48"/>
    </row>
    <row r="666" spans="2:8" ht="14.25" customHeight="1">
      <c r="B666" s="48"/>
      <c r="C666" s="48"/>
      <c r="D666" s="48"/>
      <c r="F666" s="59" t="s">
        <v>64</v>
      </c>
      <c r="G666" s="48"/>
      <c r="H666" s="48"/>
    </row>
    <row r="667" spans="1:6" ht="59.25" customHeight="1">
      <c r="A667" s="88" t="s">
        <v>30</v>
      </c>
      <c r="B667" s="88" t="s">
        <v>31</v>
      </c>
      <c r="C667" s="128" t="s">
        <v>184</v>
      </c>
      <c r="D667" s="128" t="s">
        <v>65</v>
      </c>
      <c r="E667" s="128" t="s">
        <v>66</v>
      </c>
      <c r="F667" s="88" t="s">
        <v>67</v>
      </c>
    </row>
    <row r="668" spans="1:6" ht="15" customHeight="1">
      <c r="A668" s="49">
        <v>1</v>
      </c>
      <c r="B668" s="49">
        <v>2</v>
      </c>
      <c r="C668" s="50">
        <v>3</v>
      </c>
      <c r="D668" s="50">
        <v>4</v>
      </c>
      <c r="E668" s="50">
        <v>5</v>
      </c>
      <c r="F668" s="49">
        <v>6</v>
      </c>
    </row>
    <row r="669" spans="1:7" ht="12.75" customHeight="1">
      <c r="A669" s="18">
        <v>1</v>
      </c>
      <c r="B669" s="35" t="s">
        <v>237</v>
      </c>
      <c r="C669" s="221">
        <v>18307289</v>
      </c>
      <c r="D669" s="163">
        <v>2164.0901</v>
      </c>
      <c r="E669" s="147">
        <v>2164.0901</v>
      </c>
      <c r="F669" s="150">
        <f aca="true" t="shared" si="27" ref="F669:F696">E669/D669</f>
        <v>1</v>
      </c>
      <c r="G669" s="31"/>
    </row>
    <row r="670" spans="1:7" ht="12.75" customHeight="1">
      <c r="A670" s="18">
        <v>2</v>
      </c>
      <c r="B670" s="35" t="s">
        <v>215</v>
      </c>
      <c r="C670" s="221">
        <v>20848388</v>
      </c>
      <c r="D670" s="163">
        <v>2451.55545</v>
      </c>
      <c r="E670" s="147">
        <v>2451.55545</v>
      </c>
      <c r="F670" s="150">
        <f t="shared" si="27"/>
        <v>1</v>
      </c>
      <c r="G670" s="31"/>
    </row>
    <row r="671" spans="1:7" ht="12.75" customHeight="1">
      <c r="A671" s="18">
        <v>3</v>
      </c>
      <c r="B671" s="35" t="s">
        <v>235</v>
      </c>
      <c r="C671" s="221">
        <v>16782930</v>
      </c>
      <c r="D671" s="163">
        <v>1991.0527499999998</v>
      </c>
      <c r="E671" s="147">
        <v>1991.05275</v>
      </c>
      <c r="F671" s="150">
        <f t="shared" si="27"/>
        <v>1.0000000000000002</v>
      </c>
      <c r="G671" s="31"/>
    </row>
    <row r="672" spans="1:7" ht="12.75" customHeight="1">
      <c r="A672" s="18">
        <v>4</v>
      </c>
      <c r="B672" s="35" t="s">
        <v>218</v>
      </c>
      <c r="C672" s="221">
        <v>42954479</v>
      </c>
      <c r="D672" s="163">
        <v>5133.529549999999</v>
      </c>
      <c r="E672" s="147">
        <v>5467.303</v>
      </c>
      <c r="F672" s="150">
        <f t="shared" si="27"/>
        <v>1.0650183166862264</v>
      </c>
      <c r="G672" s="31"/>
    </row>
    <row r="673" spans="1:7" ht="12.75" customHeight="1">
      <c r="A673" s="18">
        <v>5</v>
      </c>
      <c r="B673" s="35" t="s">
        <v>232</v>
      </c>
      <c r="C673" s="221">
        <v>27778596</v>
      </c>
      <c r="D673" s="163">
        <v>3324.131</v>
      </c>
      <c r="E673" s="147">
        <v>3441.1423999999997</v>
      </c>
      <c r="F673" s="150">
        <f t="shared" si="27"/>
        <v>1.0352005982917039</v>
      </c>
      <c r="G673" s="31"/>
    </row>
    <row r="674" spans="1:7" ht="12.75" customHeight="1">
      <c r="A674" s="18">
        <v>6</v>
      </c>
      <c r="B674" s="35" t="s">
        <v>234</v>
      </c>
      <c r="C674" s="221">
        <v>36757000</v>
      </c>
      <c r="D674" s="163">
        <v>4429.2706</v>
      </c>
      <c r="E674" s="147">
        <v>4782.59765</v>
      </c>
      <c r="F674" s="150">
        <f t="shared" si="27"/>
        <v>1.0797709333902517</v>
      </c>
      <c r="G674" s="31"/>
    </row>
    <row r="675" spans="1:7" ht="12.75" customHeight="1">
      <c r="A675" s="18">
        <v>7</v>
      </c>
      <c r="B675" s="35" t="s">
        <v>221</v>
      </c>
      <c r="C675" s="221">
        <v>21188580</v>
      </c>
      <c r="D675" s="163">
        <v>2552.621</v>
      </c>
      <c r="E675" s="147">
        <v>2685.8389500000003</v>
      </c>
      <c r="F675" s="150">
        <f t="shared" si="27"/>
        <v>1.0521886915448866</v>
      </c>
      <c r="G675" s="31"/>
    </row>
    <row r="676" spans="1:7" ht="12.75" customHeight="1">
      <c r="A676" s="18">
        <v>8</v>
      </c>
      <c r="B676" s="35" t="s">
        <v>233</v>
      </c>
      <c r="C676" s="221">
        <v>31820675</v>
      </c>
      <c r="D676" s="163">
        <v>3856.1895999999997</v>
      </c>
      <c r="E676" s="147">
        <v>4129.7678</v>
      </c>
      <c r="F676" s="150">
        <f t="shared" si="27"/>
        <v>1.0709452149344523</v>
      </c>
      <c r="G676" s="31"/>
    </row>
    <row r="677" spans="1:7" ht="12.75" customHeight="1">
      <c r="A677" s="18">
        <v>9</v>
      </c>
      <c r="B677" s="35" t="s">
        <v>216</v>
      </c>
      <c r="C677" s="221">
        <v>19713765</v>
      </c>
      <c r="D677" s="163">
        <v>2323.23045</v>
      </c>
      <c r="E677" s="147">
        <v>2323.23045</v>
      </c>
      <c r="F677" s="150">
        <f t="shared" si="27"/>
        <v>1</v>
      </c>
      <c r="G677" s="31"/>
    </row>
    <row r="678" spans="1:7" ht="12.75" customHeight="1">
      <c r="A678" s="18">
        <v>10</v>
      </c>
      <c r="B678" s="35" t="s">
        <v>231</v>
      </c>
      <c r="C678" s="221">
        <v>4758934</v>
      </c>
      <c r="D678" s="163">
        <v>547.30895</v>
      </c>
      <c r="E678" s="147">
        <v>599.98685</v>
      </c>
      <c r="F678" s="150">
        <f t="shared" si="27"/>
        <v>1.0962489285073815</v>
      </c>
      <c r="G678" s="31"/>
    </row>
    <row r="679" spans="1:7" ht="12.75" customHeight="1">
      <c r="A679" s="18">
        <v>11</v>
      </c>
      <c r="B679" s="35" t="s">
        <v>236</v>
      </c>
      <c r="C679" s="221">
        <v>6376567</v>
      </c>
      <c r="D679" s="163">
        <v>715.2525</v>
      </c>
      <c r="E679" s="147">
        <v>715.2525</v>
      </c>
      <c r="F679" s="150">
        <f t="shared" si="27"/>
        <v>1</v>
      </c>
      <c r="G679" s="31"/>
    </row>
    <row r="680" spans="1:7" ht="12.75" customHeight="1">
      <c r="A680" s="18">
        <v>12</v>
      </c>
      <c r="B680" s="35" t="s">
        <v>226</v>
      </c>
      <c r="C680" s="221">
        <v>17113012</v>
      </c>
      <c r="D680" s="163">
        <v>2023.6821</v>
      </c>
      <c r="E680" s="147">
        <v>2141.07895</v>
      </c>
      <c r="F680" s="150">
        <f t="shared" si="27"/>
        <v>1.0580115078351486</v>
      </c>
      <c r="G680" s="31"/>
    </row>
    <row r="681" spans="1:7" ht="12.75" customHeight="1">
      <c r="A681" s="18">
        <v>13</v>
      </c>
      <c r="B681" s="35" t="s">
        <v>213</v>
      </c>
      <c r="C681" s="221">
        <v>18723140</v>
      </c>
      <c r="D681" s="163">
        <v>2239.56815</v>
      </c>
      <c r="E681" s="147">
        <v>2396.0004</v>
      </c>
      <c r="F681" s="150">
        <f t="shared" si="27"/>
        <v>1.0698492921503637</v>
      </c>
      <c r="G681" s="31"/>
    </row>
    <row r="682" spans="1:7" ht="12.75" customHeight="1">
      <c r="A682" s="18">
        <v>14</v>
      </c>
      <c r="B682" s="35" t="s">
        <v>242</v>
      </c>
      <c r="C682" s="221">
        <v>22148690</v>
      </c>
      <c r="D682" s="163">
        <v>2635.7241000000004</v>
      </c>
      <c r="E682" s="147">
        <v>2785.95355</v>
      </c>
      <c r="F682" s="150">
        <f t="shared" si="27"/>
        <v>1.0569974110719706</v>
      </c>
      <c r="G682" s="31"/>
    </row>
    <row r="683" spans="1:7" ht="12.75" customHeight="1">
      <c r="A683" s="18">
        <v>15</v>
      </c>
      <c r="B683" s="35" t="s">
        <v>222</v>
      </c>
      <c r="C683" s="221">
        <v>15515394</v>
      </c>
      <c r="D683" s="163">
        <v>1836.3807</v>
      </c>
      <c r="E683" s="147">
        <v>1943.4005499999998</v>
      </c>
      <c r="F683" s="150">
        <f t="shared" si="27"/>
        <v>1.0582775946185885</v>
      </c>
      <c r="G683" s="31"/>
    </row>
    <row r="684" spans="1:7" ht="12.75" customHeight="1">
      <c r="A684" s="18">
        <v>16</v>
      </c>
      <c r="B684" s="35" t="s">
        <v>214</v>
      </c>
      <c r="C684" s="221">
        <v>36325694</v>
      </c>
      <c r="D684" s="163">
        <v>4336.99965</v>
      </c>
      <c r="E684" s="147">
        <v>4679.03945</v>
      </c>
      <c r="F684" s="150">
        <f t="shared" si="27"/>
        <v>1.0788655355321508</v>
      </c>
      <c r="G684" s="31"/>
    </row>
    <row r="685" spans="1:7" ht="12.75" customHeight="1">
      <c r="A685" s="18">
        <v>17</v>
      </c>
      <c r="B685" s="35" t="s">
        <v>228</v>
      </c>
      <c r="C685" s="221">
        <v>13200531</v>
      </c>
      <c r="D685" s="163">
        <v>1572.19515</v>
      </c>
      <c r="E685" s="147">
        <v>1710.9236</v>
      </c>
      <c r="F685" s="150">
        <f t="shared" si="27"/>
        <v>1.0882386960677242</v>
      </c>
      <c r="G685" s="31"/>
    </row>
    <row r="686" spans="1:7" ht="12.75" customHeight="1">
      <c r="A686" s="18">
        <v>18</v>
      </c>
      <c r="B686" s="35" t="s">
        <v>243</v>
      </c>
      <c r="C686" s="221">
        <v>31841285</v>
      </c>
      <c r="D686" s="163">
        <v>3815.8455</v>
      </c>
      <c r="E686" s="147">
        <v>3944.527</v>
      </c>
      <c r="F686" s="150">
        <f t="shared" si="27"/>
        <v>1.03372293244053</v>
      </c>
      <c r="G686" s="31"/>
    </row>
    <row r="687" spans="1:7" ht="12.75" customHeight="1">
      <c r="A687" s="18">
        <v>19</v>
      </c>
      <c r="B687" s="35" t="s">
        <v>227</v>
      </c>
      <c r="C687" s="221">
        <v>22628654</v>
      </c>
      <c r="D687" s="163">
        <v>2695.3731500000004</v>
      </c>
      <c r="E687" s="147">
        <v>2759.2956</v>
      </c>
      <c r="F687" s="150">
        <f t="shared" si="27"/>
        <v>1.0237156217127115</v>
      </c>
      <c r="G687" s="31"/>
    </row>
    <row r="688" spans="1:7" ht="12.75" customHeight="1">
      <c r="A688" s="18">
        <v>20</v>
      </c>
      <c r="B688" s="35" t="s">
        <v>223</v>
      </c>
      <c r="C688" s="221">
        <v>21356830</v>
      </c>
      <c r="D688" s="163">
        <v>2514.23175</v>
      </c>
      <c r="E688" s="147">
        <v>2514.23175</v>
      </c>
      <c r="F688" s="150">
        <f t="shared" si="27"/>
        <v>1</v>
      </c>
      <c r="G688" s="31"/>
    </row>
    <row r="689" spans="1:7" ht="12.75" customHeight="1">
      <c r="A689" s="18">
        <v>21</v>
      </c>
      <c r="B689" s="35" t="s">
        <v>225</v>
      </c>
      <c r="C689" s="221">
        <v>24456448</v>
      </c>
      <c r="D689" s="163">
        <v>2896.7119000000002</v>
      </c>
      <c r="E689" s="147">
        <v>3124.7337</v>
      </c>
      <c r="F689" s="150">
        <f t="shared" si="27"/>
        <v>1.0787174589229946</v>
      </c>
      <c r="G689" s="31"/>
    </row>
    <row r="690" spans="1:7" ht="12.75" customHeight="1">
      <c r="A690" s="18">
        <v>22</v>
      </c>
      <c r="B690" s="35" t="s">
        <v>229</v>
      </c>
      <c r="C690" s="221">
        <v>26416698</v>
      </c>
      <c r="D690" s="163">
        <v>3157.69685</v>
      </c>
      <c r="E690" s="147">
        <v>3433.2889</v>
      </c>
      <c r="F690" s="150">
        <f t="shared" si="27"/>
        <v>1.0872762849289983</v>
      </c>
      <c r="G690" s="31"/>
    </row>
    <row r="691" spans="1:7" ht="12.75" customHeight="1">
      <c r="A691" s="18">
        <v>23</v>
      </c>
      <c r="B691" s="35" t="s">
        <v>220</v>
      </c>
      <c r="C691" s="221">
        <v>17932829</v>
      </c>
      <c r="D691" s="163">
        <v>2151.7417</v>
      </c>
      <c r="E691" s="147">
        <v>2322.72705</v>
      </c>
      <c r="F691" s="150">
        <f t="shared" si="27"/>
        <v>1.0794636967810773</v>
      </c>
      <c r="G691" s="31"/>
    </row>
    <row r="692" spans="1:7" ht="12.75" customHeight="1">
      <c r="A692" s="18">
        <v>24</v>
      </c>
      <c r="B692" s="35" t="s">
        <v>224</v>
      </c>
      <c r="C692" s="221">
        <v>19471156</v>
      </c>
      <c r="D692" s="163">
        <v>2331.28495</v>
      </c>
      <c r="E692" s="147">
        <v>2563.1873</v>
      </c>
      <c r="F692" s="150">
        <f t="shared" si="27"/>
        <v>1.0994740475633404</v>
      </c>
      <c r="G692" s="31"/>
    </row>
    <row r="693" spans="1:7" ht="12.75" customHeight="1">
      <c r="A693" s="18">
        <v>25</v>
      </c>
      <c r="B693" s="35" t="s">
        <v>219</v>
      </c>
      <c r="C693" s="221">
        <v>8130198</v>
      </c>
      <c r="D693" s="163">
        <v>931.52705</v>
      </c>
      <c r="E693" s="147">
        <v>1028.78855</v>
      </c>
      <c r="F693" s="150">
        <f t="shared" si="27"/>
        <v>1.1044108166263127</v>
      </c>
      <c r="G693" s="31"/>
    </row>
    <row r="694" spans="1:7" ht="12.75" customHeight="1">
      <c r="A694" s="18">
        <v>26</v>
      </c>
      <c r="B694" s="35" t="s">
        <v>217</v>
      </c>
      <c r="C694" s="221">
        <v>7824438</v>
      </c>
      <c r="D694" s="163">
        <v>891.95235</v>
      </c>
      <c r="E694" s="147">
        <v>999.96</v>
      </c>
      <c r="F694" s="150">
        <f t="shared" si="27"/>
        <v>1.121091278026231</v>
      </c>
      <c r="G694" s="31"/>
    </row>
    <row r="695" spans="1:8" ht="12.75" customHeight="1">
      <c r="A695" s="18">
        <v>27</v>
      </c>
      <c r="B695" s="35" t="s">
        <v>230</v>
      </c>
      <c r="C695" s="221">
        <v>19830187</v>
      </c>
      <c r="D695" s="163">
        <v>2330.3862499999996</v>
      </c>
      <c r="E695" s="147">
        <v>2502.8044</v>
      </c>
      <c r="F695" s="150">
        <f t="shared" si="27"/>
        <v>1.0739869410060243</v>
      </c>
      <c r="G695" s="31"/>
      <c r="H695" s="10" t="s">
        <v>12</v>
      </c>
    </row>
    <row r="696" spans="1:7" ht="12.75" customHeight="1">
      <c r="A696" s="34"/>
      <c r="B696" s="1" t="s">
        <v>27</v>
      </c>
      <c r="C696" s="218">
        <v>570202387</v>
      </c>
      <c r="D696" s="164">
        <v>67849.53325000001</v>
      </c>
      <c r="E696" s="148">
        <v>71601.75865</v>
      </c>
      <c r="F696" s="149">
        <f t="shared" si="27"/>
        <v>1.0553021549341313</v>
      </c>
      <c r="G696" s="31"/>
    </row>
    <row r="697" spans="1:7" ht="6.75" customHeight="1">
      <c r="A697" s="97"/>
      <c r="B697" s="73"/>
      <c r="C697" s="74"/>
      <c r="D697" s="74"/>
      <c r="E697" s="75"/>
      <c r="F697" s="76"/>
      <c r="G697" s="77"/>
    </row>
    <row r="698" spans="1:8" ht="14.25">
      <c r="A698" s="47" t="s">
        <v>185</v>
      </c>
      <c r="B698" s="48"/>
      <c r="C698" s="48"/>
      <c r="D698" s="48"/>
      <c r="E698" s="48"/>
      <c r="F698" s="48"/>
      <c r="G698" s="48"/>
      <c r="H698" s="48"/>
    </row>
    <row r="699" spans="2:8" ht="11.25" customHeight="1">
      <c r="B699" s="48"/>
      <c r="C699" s="48"/>
      <c r="D699" s="48"/>
      <c r="E699" s="48"/>
      <c r="F699" s="48"/>
      <c r="G699" s="48"/>
      <c r="H699" s="48"/>
    </row>
    <row r="700" spans="2:8" ht="14.25" customHeight="1">
      <c r="B700" s="48"/>
      <c r="C700" s="48"/>
      <c r="D700" s="48"/>
      <c r="F700" s="59" t="s">
        <v>124</v>
      </c>
      <c r="G700" s="48"/>
      <c r="H700" s="48"/>
    </row>
    <row r="701" spans="1:6" ht="57.75" customHeight="1">
      <c r="A701" s="88" t="s">
        <v>30</v>
      </c>
      <c r="B701" s="88" t="s">
        <v>31</v>
      </c>
      <c r="C701" s="128" t="s">
        <v>184</v>
      </c>
      <c r="D701" s="128" t="s">
        <v>68</v>
      </c>
      <c r="E701" s="128" t="s">
        <v>69</v>
      </c>
      <c r="F701" s="88" t="s">
        <v>67</v>
      </c>
    </row>
    <row r="702" spans="1:6" ht="15" customHeight="1">
      <c r="A702" s="49">
        <v>1</v>
      </c>
      <c r="B702" s="49">
        <v>2</v>
      </c>
      <c r="C702" s="50">
        <v>3</v>
      </c>
      <c r="D702" s="50">
        <v>4</v>
      </c>
      <c r="E702" s="50">
        <v>5</v>
      </c>
      <c r="F702" s="49">
        <v>6</v>
      </c>
    </row>
    <row r="703" spans="1:7" ht="12.75" customHeight="1">
      <c r="A703" s="18">
        <v>1</v>
      </c>
      <c r="B703" s="35" t="s">
        <v>237</v>
      </c>
      <c r="C703" s="221">
        <v>18307289</v>
      </c>
      <c r="D703" s="160">
        <v>995.0999999999999</v>
      </c>
      <c r="E703" s="160">
        <v>995.0999999999999</v>
      </c>
      <c r="F703" s="165">
        <f aca="true" t="shared" si="28" ref="F703:F730">E703/D703</f>
        <v>1</v>
      </c>
      <c r="G703" s="31"/>
    </row>
    <row r="704" spans="1:7" ht="12.75" customHeight="1">
      <c r="A704" s="18">
        <v>2</v>
      </c>
      <c r="B704" s="35" t="s">
        <v>215</v>
      </c>
      <c r="C704" s="221">
        <v>20848388</v>
      </c>
      <c r="D704" s="160">
        <v>1128.8400000000001</v>
      </c>
      <c r="E704" s="160">
        <v>1128.8400000000001</v>
      </c>
      <c r="F704" s="165">
        <f t="shared" si="28"/>
        <v>1</v>
      </c>
      <c r="G704" s="31"/>
    </row>
    <row r="705" spans="1:7" ht="12.75" customHeight="1">
      <c r="A705" s="18">
        <v>3</v>
      </c>
      <c r="B705" s="35" t="s">
        <v>235</v>
      </c>
      <c r="C705" s="221">
        <v>16782930</v>
      </c>
      <c r="D705" s="160">
        <v>914.65</v>
      </c>
      <c r="E705" s="160">
        <v>914.65</v>
      </c>
      <c r="F705" s="165">
        <f t="shared" si="28"/>
        <v>1</v>
      </c>
      <c r="G705" s="31"/>
    </row>
    <row r="706" spans="1:7" ht="12.75" customHeight="1">
      <c r="A706" s="18">
        <v>4</v>
      </c>
      <c r="B706" s="35" t="s">
        <v>218</v>
      </c>
      <c r="C706" s="221">
        <v>42954479</v>
      </c>
      <c r="D706" s="160">
        <v>2507.9399999999996</v>
      </c>
      <c r="E706" s="160">
        <v>2507.9399999999996</v>
      </c>
      <c r="F706" s="165">
        <f t="shared" si="28"/>
        <v>1</v>
      </c>
      <c r="G706" s="31"/>
    </row>
    <row r="707" spans="1:7" ht="12.75" customHeight="1">
      <c r="A707" s="18">
        <v>5</v>
      </c>
      <c r="B707" s="35" t="s">
        <v>232</v>
      </c>
      <c r="C707" s="221">
        <v>27778596</v>
      </c>
      <c r="D707" s="160">
        <v>1577.37</v>
      </c>
      <c r="E707" s="160">
        <v>1577.37</v>
      </c>
      <c r="F707" s="165">
        <f t="shared" si="28"/>
        <v>1</v>
      </c>
      <c r="G707" s="31"/>
    </row>
    <row r="708" spans="1:7" ht="12.75" customHeight="1">
      <c r="A708" s="18">
        <v>6</v>
      </c>
      <c r="B708" s="35" t="s">
        <v>234</v>
      </c>
      <c r="C708" s="221">
        <v>36757000</v>
      </c>
      <c r="D708" s="160">
        <v>2190.2200000000003</v>
      </c>
      <c r="E708" s="160">
        <v>2190.2200000000003</v>
      </c>
      <c r="F708" s="165">
        <f t="shared" si="28"/>
        <v>1</v>
      </c>
      <c r="G708" s="31"/>
    </row>
    <row r="709" spans="1:7" ht="12.75" customHeight="1">
      <c r="A709" s="18">
        <v>7</v>
      </c>
      <c r="B709" s="35" t="s">
        <v>221</v>
      </c>
      <c r="C709" s="221">
        <v>21188580</v>
      </c>
      <c r="D709" s="160">
        <v>1229.0900000000001</v>
      </c>
      <c r="E709" s="160">
        <v>1229.0900000000001</v>
      </c>
      <c r="F709" s="165">
        <f t="shared" si="28"/>
        <v>1</v>
      </c>
      <c r="G709" s="31"/>
    </row>
    <row r="710" spans="1:7" ht="12.75" customHeight="1">
      <c r="A710" s="18">
        <v>8</v>
      </c>
      <c r="B710" s="35" t="s">
        <v>233</v>
      </c>
      <c r="C710" s="221">
        <v>31820675</v>
      </c>
      <c r="D710" s="160">
        <v>1887.52</v>
      </c>
      <c r="E710" s="160">
        <v>1887.52</v>
      </c>
      <c r="F710" s="165">
        <f t="shared" si="28"/>
        <v>1</v>
      </c>
      <c r="G710" s="31"/>
    </row>
    <row r="711" spans="1:7" ht="12.75" customHeight="1">
      <c r="A711" s="18">
        <v>9</v>
      </c>
      <c r="B711" s="35" t="s">
        <v>216</v>
      </c>
      <c r="C711" s="221">
        <v>19713765</v>
      </c>
      <c r="D711" s="160">
        <v>1069.12</v>
      </c>
      <c r="E711" s="160">
        <v>1069.12</v>
      </c>
      <c r="F711" s="165">
        <f t="shared" si="28"/>
        <v>1</v>
      </c>
      <c r="G711" s="31"/>
    </row>
    <row r="712" spans="1:7" ht="12.75" customHeight="1">
      <c r="A712" s="18">
        <v>10</v>
      </c>
      <c r="B712" s="35" t="s">
        <v>231</v>
      </c>
      <c r="C712" s="221">
        <v>4758934</v>
      </c>
      <c r="D712" s="160">
        <v>278.03</v>
      </c>
      <c r="E712" s="160">
        <v>278.03</v>
      </c>
      <c r="F712" s="165">
        <f t="shared" si="28"/>
        <v>1</v>
      </c>
      <c r="G712" s="31"/>
    </row>
    <row r="713" spans="1:7" ht="12.75" customHeight="1">
      <c r="A713" s="18">
        <v>11</v>
      </c>
      <c r="B713" s="35" t="s">
        <v>236</v>
      </c>
      <c r="C713" s="221">
        <v>6376567</v>
      </c>
      <c r="D713" s="160">
        <v>333.57000000000005</v>
      </c>
      <c r="E713" s="160">
        <v>333.57000000000005</v>
      </c>
      <c r="F713" s="165">
        <f t="shared" si="28"/>
        <v>1</v>
      </c>
      <c r="G713" s="31"/>
    </row>
    <row r="714" spans="1:7" ht="12.75" customHeight="1">
      <c r="A714" s="18">
        <v>12</v>
      </c>
      <c r="B714" s="35" t="s">
        <v>226</v>
      </c>
      <c r="C714" s="221">
        <v>17113012</v>
      </c>
      <c r="D714" s="160">
        <v>984.5300000000001</v>
      </c>
      <c r="E714" s="160">
        <v>984.5300000000001</v>
      </c>
      <c r="F714" s="165">
        <f t="shared" si="28"/>
        <v>1</v>
      </c>
      <c r="G714" s="31"/>
    </row>
    <row r="715" spans="1:7" ht="12.75" customHeight="1">
      <c r="A715" s="18">
        <v>13</v>
      </c>
      <c r="B715" s="35" t="s">
        <v>213</v>
      </c>
      <c r="C715" s="221">
        <v>18723140</v>
      </c>
      <c r="D715" s="160">
        <v>1098.8200000000002</v>
      </c>
      <c r="E715" s="160">
        <v>1098.8200000000002</v>
      </c>
      <c r="F715" s="165">
        <f t="shared" si="28"/>
        <v>1</v>
      </c>
      <c r="G715" s="31"/>
    </row>
    <row r="716" spans="1:7" ht="12.75" customHeight="1">
      <c r="A716" s="18">
        <v>14</v>
      </c>
      <c r="B716" s="35" t="s">
        <v>242</v>
      </c>
      <c r="C716" s="221">
        <v>22148690</v>
      </c>
      <c r="D716" s="160">
        <v>1279.23</v>
      </c>
      <c r="E716" s="160">
        <v>1279.23</v>
      </c>
      <c r="F716" s="165">
        <f t="shared" si="28"/>
        <v>1</v>
      </c>
      <c r="G716" s="31"/>
    </row>
    <row r="717" spans="1:7" ht="12.75" customHeight="1">
      <c r="A717" s="18">
        <v>15</v>
      </c>
      <c r="B717" s="35" t="s">
        <v>222</v>
      </c>
      <c r="C717" s="221">
        <v>15515394</v>
      </c>
      <c r="D717" s="160">
        <v>893.6</v>
      </c>
      <c r="E717" s="160">
        <v>893.6</v>
      </c>
      <c r="F717" s="165">
        <f t="shared" si="28"/>
        <v>1</v>
      </c>
      <c r="G717" s="31"/>
    </row>
    <row r="718" spans="1:7" ht="12.75" customHeight="1">
      <c r="A718" s="18">
        <v>16</v>
      </c>
      <c r="B718" s="35" t="s">
        <v>214</v>
      </c>
      <c r="C718" s="221">
        <v>36325694</v>
      </c>
      <c r="D718" s="160">
        <v>2146.4</v>
      </c>
      <c r="E718" s="160">
        <v>2146.4</v>
      </c>
      <c r="F718" s="165">
        <f t="shared" si="28"/>
        <v>1</v>
      </c>
      <c r="G718" s="31"/>
    </row>
    <row r="719" spans="1:7" ht="12.75" customHeight="1">
      <c r="A719" s="18">
        <v>17</v>
      </c>
      <c r="B719" s="35" t="s">
        <v>228</v>
      </c>
      <c r="C719" s="221">
        <v>13200531</v>
      </c>
      <c r="D719" s="160">
        <v>785.3299999999999</v>
      </c>
      <c r="E719" s="160">
        <v>785.3299999999999</v>
      </c>
      <c r="F719" s="165">
        <f t="shared" si="28"/>
        <v>1</v>
      </c>
      <c r="G719" s="31"/>
    </row>
    <row r="720" spans="1:7" ht="12.75" customHeight="1">
      <c r="A720" s="18">
        <v>18</v>
      </c>
      <c r="B720" s="35" t="s">
        <v>243</v>
      </c>
      <c r="C720" s="221">
        <v>31841285</v>
      </c>
      <c r="D720" s="160">
        <v>1807.51</v>
      </c>
      <c r="E720" s="160">
        <v>1807.51</v>
      </c>
      <c r="F720" s="165">
        <f t="shared" si="28"/>
        <v>1</v>
      </c>
      <c r="G720" s="31"/>
    </row>
    <row r="721" spans="1:8" ht="12.75" customHeight="1">
      <c r="A721" s="18">
        <v>19</v>
      </c>
      <c r="B721" s="35" t="s">
        <v>227</v>
      </c>
      <c r="C721" s="221">
        <v>22628654</v>
      </c>
      <c r="D721" s="160">
        <v>1266.48</v>
      </c>
      <c r="E721" s="160">
        <v>1266.48</v>
      </c>
      <c r="F721" s="165">
        <f t="shared" si="28"/>
        <v>1</v>
      </c>
      <c r="G721" s="31"/>
      <c r="H721" s="10" t="s">
        <v>12</v>
      </c>
    </row>
    <row r="722" spans="1:7" ht="12.75" customHeight="1">
      <c r="A722" s="18">
        <v>20</v>
      </c>
      <c r="B722" s="35" t="s">
        <v>223</v>
      </c>
      <c r="C722" s="221">
        <v>21356830</v>
      </c>
      <c r="D722" s="160">
        <v>1157.3600000000001</v>
      </c>
      <c r="E722" s="160">
        <v>1157.3600000000001</v>
      </c>
      <c r="F722" s="165">
        <f t="shared" si="28"/>
        <v>1</v>
      </c>
      <c r="G722" s="31"/>
    </row>
    <row r="723" spans="1:7" ht="12.75" customHeight="1">
      <c r="A723" s="18">
        <v>21</v>
      </c>
      <c r="B723" s="35" t="s">
        <v>225</v>
      </c>
      <c r="C723" s="221">
        <v>24456448</v>
      </c>
      <c r="D723" s="160">
        <v>1436.4299999999998</v>
      </c>
      <c r="E723" s="160">
        <v>1436.4299999999998</v>
      </c>
      <c r="F723" s="165">
        <f t="shared" si="28"/>
        <v>1</v>
      </c>
      <c r="G723" s="31"/>
    </row>
    <row r="724" spans="1:7" ht="12.75" customHeight="1">
      <c r="A724" s="18">
        <v>22</v>
      </c>
      <c r="B724" s="35" t="s">
        <v>229</v>
      </c>
      <c r="C724" s="221">
        <v>26416698</v>
      </c>
      <c r="D724" s="160">
        <v>1574.77</v>
      </c>
      <c r="E724" s="160">
        <v>1574.77</v>
      </c>
      <c r="F724" s="165">
        <f t="shared" si="28"/>
        <v>1</v>
      </c>
      <c r="G724" s="31"/>
    </row>
    <row r="725" spans="1:7" ht="12.75" customHeight="1">
      <c r="A725" s="18">
        <v>23</v>
      </c>
      <c r="B725" s="35" t="s">
        <v>220</v>
      </c>
      <c r="C725" s="221">
        <v>17932829</v>
      </c>
      <c r="D725" s="160">
        <v>1064.3600000000001</v>
      </c>
      <c r="E725" s="160">
        <v>1064.3600000000001</v>
      </c>
      <c r="F725" s="165">
        <f t="shared" si="28"/>
        <v>1</v>
      </c>
      <c r="G725" s="31"/>
    </row>
    <row r="726" spans="1:7" ht="12.75" customHeight="1">
      <c r="A726" s="18">
        <v>24</v>
      </c>
      <c r="B726" s="35" t="s">
        <v>224</v>
      </c>
      <c r="C726" s="221">
        <v>19471156</v>
      </c>
      <c r="D726" s="160">
        <v>1175.12</v>
      </c>
      <c r="E726" s="160">
        <v>1175.12</v>
      </c>
      <c r="F726" s="165">
        <f t="shared" si="28"/>
        <v>1</v>
      </c>
      <c r="G726" s="31"/>
    </row>
    <row r="727" spans="1:7" ht="12.75" customHeight="1">
      <c r="A727" s="18">
        <v>25</v>
      </c>
      <c r="B727" s="35" t="s">
        <v>219</v>
      </c>
      <c r="C727" s="221">
        <v>8130198</v>
      </c>
      <c r="D727" s="160">
        <v>477.15</v>
      </c>
      <c r="E727" s="160">
        <v>477.15</v>
      </c>
      <c r="F727" s="165">
        <f t="shared" si="28"/>
        <v>1</v>
      </c>
      <c r="G727" s="31"/>
    </row>
    <row r="728" spans="1:7" ht="12.75" customHeight="1">
      <c r="A728" s="18">
        <v>26</v>
      </c>
      <c r="B728" s="35" t="s">
        <v>217</v>
      </c>
      <c r="C728" s="221">
        <v>7824438</v>
      </c>
      <c r="D728" s="160">
        <v>464.4</v>
      </c>
      <c r="E728" s="160">
        <v>464.4</v>
      </c>
      <c r="F728" s="165">
        <f t="shared" si="28"/>
        <v>1</v>
      </c>
      <c r="G728" s="31"/>
    </row>
    <row r="729" spans="1:7" ht="12.75" customHeight="1">
      <c r="A729" s="18">
        <v>27</v>
      </c>
      <c r="B729" s="35" t="s">
        <v>230</v>
      </c>
      <c r="C729" s="221">
        <v>19830187</v>
      </c>
      <c r="D729" s="160">
        <v>1153.07</v>
      </c>
      <c r="E729" s="160">
        <v>1153.07</v>
      </c>
      <c r="F729" s="165">
        <f t="shared" si="28"/>
        <v>1</v>
      </c>
      <c r="G729" s="31"/>
    </row>
    <row r="730" spans="1:8" ht="12.75" customHeight="1">
      <c r="A730" s="34"/>
      <c r="B730" s="1" t="s">
        <v>27</v>
      </c>
      <c r="C730" s="218">
        <v>570202387</v>
      </c>
      <c r="D730" s="161">
        <v>32876.01</v>
      </c>
      <c r="E730" s="161">
        <v>32876.01</v>
      </c>
      <c r="F730" s="149">
        <f t="shared" si="28"/>
        <v>1</v>
      </c>
      <c r="G730" s="31"/>
      <c r="H730" s="10" t="s">
        <v>12</v>
      </c>
    </row>
    <row r="731" spans="1:8" ht="13.5" customHeight="1">
      <c r="A731" s="72"/>
      <c r="B731" s="73"/>
      <c r="C731" s="74"/>
      <c r="D731" s="74"/>
      <c r="E731" s="75"/>
      <c r="F731" s="76"/>
      <c r="G731" s="77"/>
      <c r="H731" s="10" t="s">
        <v>12</v>
      </c>
    </row>
    <row r="732" spans="1:7" ht="13.5" customHeight="1">
      <c r="A732" s="47" t="s">
        <v>70</v>
      </c>
      <c r="B732" s="101"/>
      <c r="C732" s="101"/>
      <c r="D732" s="102"/>
      <c r="E732" s="102"/>
      <c r="F732" s="102"/>
      <c r="G732" s="102"/>
    </row>
    <row r="733" spans="1:7" ht="13.5" customHeight="1">
      <c r="A733" s="101"/>
      <c r="B733" s="101"/>
      <c r="C733" s="101"/>
      <c r="D733" s="102"/>
      <c r="E733" s="102"/>
      <c r="F733" s="102"/>
      <c r="G733" s="102"/>
    </row>
    <row r="734" spans="1:7" ht="13.5" customHeight="1">
      <c r="A734" s="47" t="s">
        <v>146</v>
      </c>
      <c r="B734" s="101"/>
      <c r="C734" s="101"/>
      <c r="D734" s="102"/>
      <c r="E734" s="102"/>
      <c r="F734" s="102"/>
      <c r="G734" s="102"/>
    </row>
    <row r="735" spans="1:7" ht="13.5" customHeight="1">
      <c r="A735" s="47" t="s">
        <v>169</v>
      </c>
      <c r="B735" s="101"/>
      <c r="C735" s="101"/>
      <c r="D735" s="102"/>
      <c r="E735" s="102"/>
      <c r="F735" s="102"/>
      <c r="G735" s="102"/>
    </row>
    <row r="736" spans="1:8" ht="36.75" customHeight="1">
      <c r="A736" s="88" t="s">
        <v>37</v>
      </c>
      <c r="B736" s="88" t="s">
        <v>38</v>
      </c>
      <c r="C736" s="88" t="s">
        <v>145</v>
      </c>
      <c r="D736" s="88" t="s">
        <v>114</v>
      </c>
      <c r="E736" s="88" t="s">
        <v>116</v>
      </c>
      <c r="F736" s="179"/>
      <c r="G736" s="104"/>
      <c r="H736" s="10" t="s">
        <v>12</v>
      </c>
    </row>
    <row r="737" spans="1:7" ht="14.25">
      <c r="A737" s="103">
        <v>1</v>
      </c>
      <c r="B737" s="103">
        <v>2</v>
      </c>
      <c r="C737" s="103">
        <v>3</v>
      </c>
      <c r="D737" s="103">
        <v>4</v>
      </c>
      <c r="E737" s="103" t="s">
        <v>115</v>
      </c>
      <c r="F737" s="176"/>
      <c r="G737" s="176"/>
    </row>
    <row r="738" spans="1:7" ht="12.75" customHeight="1">
      <c r="A738" s="18">
        <v>1</v>
      </c>
      <c r="B738" s="35" t="s">
        <v>237</v>
      </c>
      <c r="C738" s="177">
        <v>3622</v>
      </c>
      <c r="D738" s="177">
        <v>3631</v>
      </c>
      <c r="E738" s="177">
        <f>D738-C738</f>
        <v>9</v>
      </c>
      <c r="F738" s="180"/>
      <c r="G738" s="42"/>
    </row>
    <row r="739" spans="1:7" ht="12.75" customHeight="1">
      <c r="A739" s="18">
        <v>2</v>
      </c>
      <c r="B739" s="35" t="s">
        <v>215</v>
      </c>
      <c r="C739" s="177">
        <v>3886</v>
      </c>
      <c r="D739" s="177">
        <v>3660</v>
      </c>
      <c r="E739" s="177">
        <f aca="true" t="shared" si="29" ref="E739:E765">D739-C739</f>
        <v>-226</v>
      </c>
      <c r="F739" s="180"/>
      <c r="G739" s="42"/>
    </row>
    <row r="740" spans="1:7" ht="12.75" customHeight="1">
      <c r="A740" s="18">
        <v>3</v>
      </c>
      <c r="B740" s="35" t="s">
        <v>235</v>
      </c>
      <c r="C740" s="177">
        <v>3392</v>
      </c>
      <c r="D740" s="177">
        <v>3303</v>
      </c>
      <c r="E740" s="177">
        <f t="shared" si="29"/>
        <v>-89</v>
      </c>
      <c r="F740" s="180"/>
      <c r="G740" s="42"/>
    </row>
    <row r="741" spans="1:7" ht="12.75" customHeight="1">
      <c r="A741" s="18">
        <v>4</v>
      </c>
      <c r="B741" s="35" t="s">
        <v>218</v>
      </c>
      <c r="C741" s="177">
        <v>6614</v>
      </c>
      <c r="D741" s="177">
        <v>6196</v>
      </c>
      <c r="E741" s="177">
        <f t="shared" si="29"/>
        <v>-418</v>
      </c>
      <c r="F741" s="180"/>
      <c r="G741" s="42"/>
    </row>
    <row r="742" spans="1:7" ht="12.75" customHeight="1">
      <c r="A742" s="18">
        <v>5</v>
      </c>
      <c r="B742" s="35" t="s">
        <v>232</v>
      </c>
      <c r="C742" s="177">
        <v>5805</v>
      </c>
      <c r="D742" s="177">
        <v>5713</v>
      </c>
      <c r="E742" s="177">
        <f t="shared" si="29"/>
        <v>-92</v>
      </c>
      <c r="F742" s="180"/>
      <c r="G742" s="42"/>
    </row>
    <row r="743" spans="1:7" ht="12.75" customHeight="1">
      <c r="A743" s="18">
        <v>6</v>
      </c>
      <c r="B743" s="35" t="s">
        <v>234</v>
      </c>
      <c r="C743" s="177">
        <v>5438</v>
      </c>
      <c r="D743" s="177">
        <v>5484</v>
      </c>
      <c r="E743" s="177">
        <f t="shared" si="29"/>
        <v>46</v>
      </c>
      <c r="F743" s="180"/>
      <c r="G743" s="42"/>
    </row>
    <row r="744" spans="1:7" ht="12.75" customHeight="1">
      <c r="A744" s="18">
        <v>7</v>
      </c>
      <c r="B744" s="35" t="s">
        <v>221</v>
      </c>
      <c r="C744" s="177">
        <v>2560</v>
      </c>
      <c r="D744" s="177">
        <v>2299</v>
      </c>
      <c r="E744" s="177">
        <f t="shared" si="29"/>
        <v>-261</v>
      </c>
      <c r="F744" s="180"/>
      <c r="G744" s="42"/>
    </row>
    <row r="745" spans="1:7" ht="12.75" customHeight="1">
      <c r="A745" s="18">
        <v>8</v>
      </c>
      <c r="B745" s="35" t="s">
        <v>233</v>
      </c>
      <c r="C745" s="177">
        <v>3739</v>
      </c>
      <c r="D745" s="177">
        <v>3303</v>
      </c>
      <c r="E745" s="177">
        <f t="shared" si="29"/>
        <v>-436</v>
      </c>
      <c r="F745" s="180"/>
      <c r="G745" s="42"/>
    </row>
    <row r="746" spans="1:7" ht="12.75" customHeight="1">
      <c r="A746" s="18">
        <v>9</v>
      </c>
      <c r="B746" s="35" t="s">
        <v>216</v>
      </c>
      <c r="C746" s="177">
        <v>4302</v>
      </c>
      <c r="D746" s="177">
        <v>4089</v>
      </c>
      <c r="E746" s="177">
        <f t="shared" si="29"/>
        <v>-213</v>
      </c>
      <c r="F746" s="180"/>
      <c r="G746" s="42"/>
    </row>
    <row r="747" spans="1:7" ht="12.75" customHeight="1">
      <c r="A747" s="18">
        <v>10</v>
      </c>
      <c r="B747" s="35" t="s">
        <v>231</v>
      </c>
      <c r="C747" s="177">
        <v>930</v>
      </c>
      <c r="D747" s="177">
        <v>918</v>
      </c>
      <c r="E747" s="177">
        <f t="shared" si="29"/>
        <v>-12</v>
      </c>
      <c r="F747" s="180"/>
      <c r="G747" s="42"/>
    </row>
    <row r="748" spans="1:7" ht="12.75" customHeight="1">
      <c r="A748" s="18">
        <v>11</v>
      </c>
      <c r="B748" s="35" t="s">
        <v>236</v>
      </c>
      <c r="C748" s="177">
        <v>1242</v>
      </c>
      <c r="D748" s="177">
        <v>1259</v>
      </c>
      <c r="E748" s="177">
        <f t="shared" si="29"/>
        <v>17</v>
      </c>
      <c r="F748" s="180"/>
      <c r="G748" s="42"/>
    </row>
    <row r="749" spans="1:7" ht="12.75" customHeight="1">
      <c r="A749" s="18">
        <v>12</v>
      </c>
      <c r="B749" s="35" t="s">
        <v>226</v>
      </c>
      <c r="C749" s="177">
        <v>3303</v>
      </c>
      <c r="D749" s="177">
        <v>3306</v>
      </c>
      <c r="E749" s="177">
        <f t="shared" si="29"/>
        <v>3</v>
      </c>
      <c r="F749" s="180"/>
      <c r="G749" s="42"/>
    </row>
    <row r="750" spans="1:7" ht="12.75" customHeight="1">
      <c r="A750" s="18">
        <v>13</v>
      </c>
      <c r="B750" s="35" t="s">
        <v>213</v>
      </c>
      <c r="C750" s="177">
        <v>2744</v>
      </c>
      <c r="D750" s="177">
        <v>2630</v>
      </c>
      <c r="E750" s="177">
        <f t="shared" si="29"/>
        <v>-114</v>
      </c>
      <c r="F750" s="180"/>
      <c r="G750" s="42"/>
    </row>
    <row r="751" spans="1:7" ht="12.75" customHeight="1">
      <c r="A751" s="18">
        <v>14</v>
      </c>
      <c r="B751" s="35" t="s">
        <v>242</v>
      </c>
      <c r="C751" s="177">
        <v>2964</v>
      </c>
      <c r="D751" s="177">
        <v>2768</v>
      </c>
      <c r="E751" s="177">
        <f t="shared" si="29"/>
        <v>-196</v>
      </c>
      <c r="F751" s="180"/>
      <c r="G751" s="42"/>
    </row>
    <row r="752" spans="1:7" ht="12.75" customHeight="1">
      <c r="A752" s="18">
        <v>15</v>
      </c>
      <c r="B752" s="35" t="s">
        <v>222</v>
      </c>
      <c r="C752" s="177">
        <v>2806</v>
      </c>
      <c r="D752" s="177">
        <v>2590</v>
      </c>
      <c r="E752" s="177">
        <f t="shared" si="29"/>
        <v>-216</v>
      </c>
      <c r="F752" s="180"/>
      <c r="G752" s="42"/>
    </row>
    <row r="753" spans="1:7" ht="12.75" customHeight="1">
      <c r="A753" s="18">
        <v>16</v>
      </c>
      <c r="B753" s="35" t="s">
        <v>214</v>
      </c>
      <c r="C753" s="177">
        <v>4667</v>
      </c>
      <c r="D753" s="177">
        <v>4610</v>
      </c>
      <c r="E753" s="177">
        <f t="shared" si="29"/>
        <v>-57</v>
      </c>
      <c r="F753" s="180"/>
      <c r="G753" s="42"/>
    </row>
    <row r="754" spans="1:7" ht="12.75" customHeight="1">
      <c r="A754" s="18">
        <v>17</v>
      </c>
      <c r="B754" s="35" t="s">
        <v>228</v>
      </c>
      <c r="C754" s="177">
        <v>2371</v>
      </c>
      <c r="D754" s="177">
        <v>2350</v>
      </c>
      <c r="E754" s="177">
        <f t="shared" si="29"/>
        <v>-21</v>
      </c>
      <c r="F754" s="180"/>
      <c r="G754" s="42"/>
    </row>
    <row r="755" spans="1:8" ht="12.75" customHeight="1">
      <c r="A755" s="18">
        <v>18</v>
      </c>
      <c r="B755" s="35" t="s">
        <v>243</v>
      </c>
      <c r="C755" s="177">
        <v>5375</v>
      </c>
      <c r="D755" s="177">
        <v>4966</v>
      </c>
      <c r="E755" s="177">
        <f t="shared" si="29"/>
        <v>-409</v>
      </c>
      <c r="F755" s="180"/>
      <c r="G755" s="42"/>
      <c r="H755" s="10" t="s">
        <v>12</v>
      </c>
    </row>
    <row r="756" spans="1:7" ht="12.75" customHeight="1">
      <c r="A756" s="18">
        <v>19</v>
      </c>
      <c r="B756" s="35" t="s">
        <v>227</v>
      </c>
      <c r="C756" s="177">
        <v>4309</v>
      </c>
      <c r="D756" s="177">
        <v>4258</v>
      </c>
      <c r="E756" s="177">
        <f t="shared" si="29"/>
        <v>-51</v>
      </c>
      <c r="F756" s="180"/>
      <c r="G756" s="42"/>
    </row>
    <row r="757" spans="1:7" ht="12.75" customHeight="1">
      <c r="A757" s="18">
        <v>20</v>
      </c>
      <c r="B757" s="35" t="s">
        <v>223</v>
      </c>
      <c r="C757" s="177">
        <v>3955</v>
      </c>
      <c r="D757" s="177">
        <v>3706</v>
      </c>
      <c r="E757" s="177">
        <f t="shared" si="29"/>
        <v>-249</v>
      </c>
      <c r="F757" s="180"/>
      <c r="G757" s="42"/>
    </row>
    <row r="758" spans="1:7" ht="12.75" customHeight="1">
      <c r="A758" s="18">
        <v>21</v>
      </c>
      <c r="B758" s="35" t="s">
        <v>225</v>
      </c>
      <c r="C758" s="177">
        <v>3534</v>
      </c>
      <c r="D758" s="177">
        <v>3246</v>
      </c>
      <c r="E758" s="177">
        <f t="shared" si="29"/>
        <v>-288</v>
      </c>
      <c r="F758" s="180"/>
      <c r="G758" s="42" t="s">
        <v>12</v>
      </c>
    </row>
    <row r="759" spans="1:7" ht="12.75" customHeight="1">
      <c r="A759" s="18">
        <v>22</v>
      </c>
      <c r="B759" s="35" t="s">
        <v>229</v>
      </c>
      <c r="C759" s="177">
        <v>3940</v>
      </c>
      <c r="D759" s="177">
        <v>3713</v>
      </c>
      <c r="E759" s="177">
        <f t="shared" si="29"/>
        <v>-227</v>
      </c>
      <c r="F759" s="180" t="s">
        <v>12</v>
      </c>
      <c r="G759" s="42"/>
    </row>
    <row r="760" spans="1:7" ht="12.75" customHeight="1">
      <c r="A760" s="18">
        <v>23</v>
      </c>
      <c r="B760" s="35" t="s">
        <v>220</v>
      </c>
      <c r="C760" s="177">
        <v>2808</v>
      </c>
      <c r="D760" s="177">
        <v>2684</v>
      </c>
      <c r="E760" s="177">
        <f t="shared" si="29"/>
        <v>-124</v>
      </c>
      <c r="F760" s="180"/>
      <c r="G760" s="42"/>
    </row>
    <row r="761" spans="1:7" ht="12.75" customHeight="1">
      <c r="A761" s="18">
        <v>24</v>
      </c>
      <c r="B761" s="35" t="s">
        <v>224</v>
      </c>
      <c r="C761" s="177">
        <v>3837</v>
      </c>
      <c r="D761" s="177">
        <v>3630</v>
      </c>
      <c r="E761" s="177">
        <f t="shared" si="29"/>
        <v>-207</v>
      </c>
      <c r="F761" s="180"/>
      <c r="G761" s="42" t="s">
        <v>12</v>
      </c>
    </row>
    <row r="762" spans="1:7" ht="12.75" customHeight="1">
      <c r="A762" s="18">
        <v>25</v>
      </c>
      <c r="B762" s="35" t="s">
        <v>219</v>
      </c>
      <c r="C762" s="177">
        <v>1398</v>
      </c>
      <c r="D762" s="177">
        <v>1295</v>
      </c>
      <c r="E762" s="177">
        <f t="shared" si="29"/>
        <v>-103</v>
      </c>
      <c r="F762" s="180"/>
      <c r="G762" s="42"/>
    </row>
    <row r="763" spans="1:7" ht="12.75" customHeight="1">
      <c r="A763" s="18">
        <v>26</v>
      </c>
      <c r="B763" s="35" t="s">
        <v>217</v>
      </c>
      <c r="C763" s="177">
        <v>1309</v>
      </c>
      <c r="D763" s="177">
        <v>1264</v>
      </c>
      <c r="E763" s="177">
        <f t="shared" si="29"/>
        <v>-45</v>
      </c>
      <c r="F763" s="180"/>
      <c r="G763" s="42"/>
    </row>
    <row r="764" spans="1:7" ht="12.75" customHeight="1">
      <c r="A764" s="18">
        <v>27</v>
      </c>
      <c r="B764" s="35" t="s">
        <v>230</v>
      </c>
      <c r="C764" s="177">
        <v>2570</v>
      </c>
      <c r="D764" s="177">
        <v>2476</v>
      </c>
      <c r="E764" s="177">
        <f t="shared" si="29"/>
        <v>-94</v>
      </c>
      <c r="F764" s="180"/>
      <c r="G764" s="42"/>
    </row>
    <row r="765" spans="1:15" ht="15" customHeight="1">
      <c r="A765" s="34"/>
      <c r="B765" s="1" t="s">
        <v>27</v>
      </c>
      <c r="C765" s="178">
        <v>93420</v>
      </c>
      <c r="D765" s="178">
        <v>89347</v>
      </c>
      <c r="E765" s="178">
        <f t="shared" si="29"/>
        <v>-4073</v>
      </c>
      <c r="F765" s="181"/>
      <c r="G765" s="38"/>
      <c r="O765" s="31"/>
    </row>
    <row r="766" spans="1:7" ht="15" customHeight="1">
      <c r="A766" s="40"/>
      <c r="B766" s="2"/>
      <c r="C766" s="174"/>
      <c r="D766" s="175"/>
      <c r="E766" s="175"/>
      <c r="F766" s="175"/>
      <c r="G766" s="38"/>
    </row>
    <row r="767" spans="1:7" ht="15" customHeight="1">
      <c r="A767" s="40"/>
      <c r="B767" s="2"/>
      <c r="C767" s="174"/>
      <c r="D767" s="175"/>
      <c r="E767" s="175"/>
      <c r="F767" s="175"/>
      <c r="G767" s="38"/>
    </row>
    <row r="768" spans="1:7" ht="13.5" customHeight="1">
      <c r="A768" s="47" t="s">
        <v>71</v>
      </c>
      <c r="B768" s="101"/>
      <c r="C768" s="101"/>
      <c r="D768" s="102"/>
      <c r="E768" s="102"/>
      <c r="F768" s="102"/>
      <c r="G768" s="102"/>
    </row>
    <row r="769" spans="1:7" ht="13.5" customHeight="1">
      <c r="A769" s="47" t="s">
        <v>170</v>
      </c>
      <c r="B769" s="101"/>
      <c r="C769" s="101"/>
      <c r="D769" s="102"/>
      <c r="E769" s="102"/>
      <c r="F769" s="102"/>
      <c r="G769" s="102"/>
    </row>
    <row r="770" spans="1:7" ht="42" customHeight="1">
      <c r="A770" s="16" t="s">
        <v>37</v>
      </c>
      <c r="B770" s="16" t="s">
        <v>38</v>
      </c>
      <c r="C770" s="16" t="s">
        <v>147</v>
      </c>
      <c r="D770" s="16" t="s">
        <v>200</v>
      </c>
      <c r="E770" s="16" t="s">
        <v>72</v>
      </c>
      <c r="F770" s="16" t="s">
        <v>73</v>
      </c>
      <c r="G770" s="16" t="s">
        <v>74</v>
      </c>
    </row>
    <row r="771" spans="1:7" ht="14.25">
      <c r="A771" s="103">
        <v>1</v>
      </c>
      <c r="B771" s="103">
        <v>2</v>
      </c>
      <c r="C771" s="103">
        <v>3</v>
      </c>
      <c r="D771" s="103">
        <v>4</v>
      </c>
      <c r="E771" s="103">
        <v>5</v>
      </c>
      <c r="F771" s="103">
        <v>6</v>
      </c>
      <c r="G771" s="103">
        <v>7</v>
      </c>
    </row>
    <row r="772" spans="1:8" ht="12.75" customHeight="1">
      <c r="A772" s="189">
        <v>1</v>
      </c>
      <c r="B772" s="35" t="s">
        <v>237</v>
      </c>
      <c r="C772" s="187">
        <v>437.04</v>
      </c>
      <c r="D772" s="187">
        <v>24.36</v>
      </c>
      <c r="E772" s="187">
        <v>412.68000000000006</v>
      </c>
      <c r="F772" s="187">
        <f>D772+E772</f>
        <v>437.0400000000001</v>
      </c>
      <c r="G772" s="198">
        <f>F772/C772</f>
        <v>1.0000000000000002</v>
      </c>
      <c r="H772" s="191"/>
    </row>
    <row r="773" spans="1:8" ht="12.75" customHeight="1">
      <c r="A773" s="189">
        <v>2</v>
      </c>
      <c r="B773" s="35" t="s">
        <v>215</v>
      </c>
      <c r="C773" s="187">
        <v>466.32000000000005</v>
      </c>
      <c r="D773" s="187">
        <v>25.92</v>
      </c>
      <c r="E773" s="187">
        <v>440.40000000000003</v>
      </c>
      <c r="F773" s="187">
        <f aca="true" t="shared" si="30" ref="F773:F798">D773+E773</f>
        <v>466.32000000000005</v>
      </c>
      <c r="G773" s="198">
        <f aca="true" t="shared" si="31" ref="G773:G798">F773/C773</f>
        <v>1</v>
      </c>
      <c r="H773" s="191"/>
    </row>
    <row r="774" spans="1:8" ht="12.75" customHeight="1">
      <c r="A774" s="189">
        <v>3</v>
      </c>
      <c r="B774" s="35" t="s">
        <v>235</v>
      </c>
      <c r="C774" s="187">
        <v>407.03999999999996</v>
      </c>
      <c r="D774" s="187">
        <v>22.72</v>
      </c>
      <c r="E774" s="187">
        <v>384.32</v>
      </c>
      <c r="F774" s="187">
        <f t="shared" si="30"/>
        <v>407.03999999999996</v>
      </c>
      <c r="G774" s="198">
        <f t="shared" si="31"/>
        <v>1</v>
      </c>
      <c r="H774" s="191"/>
    </row>
    <row r="775" spans="1:8" ht="12.75" customHeight="1">
      <c r="A775" s="189">
        <v>4</v>
      </c>
      <c r="B775" s="35" t="s">
        <v>218</v>
      </c>
      <c r="C775" s="187">
        <v>939.4000000000001</v>
      </c>
      <c r="D775" s="187">
        <v>49.14</v>
      </c>
      <c r="E775" s="187">
        <v>890.26</v>
      </c>
      <c r="F775" s="187">
        <f t="shared" si="30"/>
        <v>939.4</v>
      </c>
      <c r="G775" s="198">
        <f t="shared" si="31"/>
        <v>0.9999999999999999</v>
      </c>
      <c r="H775" s="191"/>
    </row>
    <row r="776" spans="1:8" ht="12.75" customHeight="1">
      <c r="A776" s="189">
        <v>5</v>
      </c>
      <c r="B776" s="35" t="s">
        <v>232</v>
      </c>
      <c r="C776" s="187">
        <v>834.0999999999999</v>
      </c>
      <c r="D776" s="187">
        <v>43.660000000000004</v>
      </c>
      <c r="E776" s="187">
        <v>790.4399999999998</v>
      </c>
      <c r="F776" s="187">
        <f t="shared" si="30"/>
        <v>834.0999999999998</v>
      </c>
      <c r="G776" s="198">
        <f t="shared" si="31"/>
        <v>0.9999999999999999</v>
      </c>
      <c r="H776" s="191"/>
    </row>
    <row r="777" spans="1:8" ht="12.75" customHeight="1">
      <c r="A777" s="189">
        <v>6</v>
      </c>
      <c r="B777" s="35" t="s">
        <v>234</v>
      </c>
      <c r="C777" s="187">
        <v>793.44</v>
      </c>
      <c r="D777" s="187">
        <v>41.56</v>
      </c>
      <c r="E777" s="187">
        <v>751.8800000000001</v>
      </c>
      <c r="F777" s="187">
        <f t="shared" si="30"/>
        <v>793.44</v>
      </c>
      <c r="G777" s="198">
        <f t="shared" si="31"/>
        <v>1</v>
      </c>
      <c r="H777" s="191"/>
    </row>
    <row r="778" spans="1:8" ht="12.75" customHeight="1">
      <c r="A778" s="189">
        <v>7</v>
      </c>
      <c r="B778" s="35" t="s">
        <v>221</v>
      </c>
      <c r="C778" s="187">
        <v>368.64</v>
      </c>
      <c r="D778" s="187">
        <v>19.34</v>
      </c>
      <c r="E778" s="187">
        <v>349.30000000000007</v>
      </c>
      <c r="F778" s="187">
        <f t="shared" si="30"/>
        <v>368.64000000000004</v>
      </c>
      <c r="G778" s="198">
        <f t="shared" si="31"/>
        <v>1.0000000000000002</v>
      </c>
      <c r="H778" s="191"/>
    </row>
    <row r="779" spans="1:8" ht="12.75" customHeight="1">
      <c r="A779" s="189">
        <v>8</v>
      </c>
      <c r="B779" s="35" t="s">
        <v>233</v>
      </c>
      <c r="C779" s="187">
        <v>513.22</v>
      </c>
      <c r="D779" s="187">
        <v>26.96</v>
      </c>
      <c r="E779" s="187">
        <v>486.26</v>
      </c>
      <c r="F779" s="187">
        <f t="shared" si="30"/>
        <v>513.22</v>
      </c>
      <c r="G779" s="198">
        <f t="shared" si="31"/>
        <v>1</v>
      </c>
      <c r="H779" s="191"/>
    </row>
    <row r="780" spans="1:8" ht="12.75" customHeight="1">
      <c r="A780" s="189">
        <v>9</v>
      </c>
      <c r="B780" s="35" t="s">
        <v>216</v>
      </c>
      <c r="C780" s="187">
        <v>516.24</v>
      </c>
      <c r="D780" s="187">
        <v>28.64</v>
      </c>
      <c r="E780" s="187">
        <v>487.59999999999997</v>
      </c>
      <c r="F780" s="187">
        <f t="shared" si="30"/>
        <v>516.24</v>
      </c>
      <c r="G780" s="198">
        <f t="shared" si="31"/>
        <v>1</v>
      </c>
      <c r="H780" s="191"/>
    </row>
    <row r="781" spans="1:8" ht="12.75" customHeight="1">
      <c r="A781" s="189">
        <v>10</v>
      </c>
      <c r="B781" s="35" t="s">
        <v>231</v>
      </c>
      <c r="C781" s="187">
        <v>133.92000000000002</v>
      </c>
      <c r="D781" s="187">
        <v>6.9399999999999995</v>
      </c>
      <c r="E781" s="187">
        <v>126.98</v>
      </c>
      <c r="F781" s="187">
        <f t="shared" si="30"/>
        <v>133.92000000000002</v>
      </c>
      <c r="G781" s="198">
        <f t="shared" si="31"/>
        <v>1</v>
      </c>
      <c r="H781" s="191"/>
    </row>
    <row r="782" spans="1:8" ht="12.75" customHeight="1">
      <c r="A782" s="189">
        <v>11</v>
      </c>
      <c r="B782" s="35" t="s">
        <v>236</v>
      </c>
      <c r="C782" s="187">
        <v>151.68</v>
      </c>
      <c r="D782" s="187">
        <v>8.16</v>
      </c>
      <c r="E782" s="187">
        <v>143.52</v>
      </c>
      <c r="F782" s="187">
        <f t="shared" si="30"/>
        <v>151.68</v>
      </c>
      <c r="G782" s="198">
        <f t="shared" si="31"/>
        <v>1</v>
      </c>
      <c r="H782" s="191"/>
    </row>
    <row r="783" spans="1:8" ht="12.75" customHeight="1">
      <c r="A783" s="189">
        <v>12</v>
      </c>
      <c r="B783" s="35" t="s">
        <v>226</v>
      </c>
      <c r="C783" s="187">
        <v>478.66</v>
      </c>
      <c r="D783" s="187">
        <v>25.08</v>
      </c>
      <c r="E783" s="187">
        <v>453.58000000000004</v>
      </c>
      <c r="F783" s="187">
        <f t="shared" si="30"/>
        <v>478.66</v>
      </c>
      <c r="G783" s="198">
        <f t="shared" si="31"/>
        <v>1</v>
      </c>
      <c r="H783" s="191"/>
    </row>
    <row r="784" spans="1:8" ht="12.75" customHeight="1">
      <c r="A784" s="189">
        <v>13</v>
      </c>
      <c r="B784" s="35" t="s">
        <v>213</v>
      </c>
      <c r="C784" s="187">
        <v>395.14</v>
      </c>
      <c r="D784" s="187">
        <v>20.72</v>
      </c>
      <c r="E784" s="187">
        <v>374.42</v>
      </c>
      <c r="F784" s="187">
        <f t="shared" si="30"/>
        <v>395.14</v>
      </c>
      <c r="G784" s="198">
        <f t="shared" si="31"/>
        <v>1</v>
      </c>
      <c r="H784" s="191"/>
    </row>
    <row r="785" spans="1:8" ht="12.75" customHeight="1">
      <c r="A785" s="189">
        <v>14</v>
      </c>
      <c r="B785" s="35" t="s">
        <v>242</v>
      </c>
      <c r="C785" s="187">
        <v>426.82</v>
      </c>
      <c r="D785" s="187">
        <v>22.38</v>
      </c>
      <c r="E785" s="187">
        <v>404.44000000000005</v>
      </c>
      <c r="F785" s="187">
        <f t="shared" si="30"/>
        <v>426.82000000000005</v>
      </c>
      <c r="G785" s="198">
        <f t="shared" si="31"/>
        <v>1.0000000000000002</v>
      </c>
      <c r="H785" s="191"/>
    </row>
    <row r="786" spans="1:8" ht="12.75" customHeight="1">
      <c r="A786" s="189">
        <v>15</v>
      </c>
      <c r="B786" s="35" t="s">
        <v>222</v>
      </c>
      <c r="C786" s="187">
        <v>404.06</v>
      </c>
      <c r="D786" s="187">
        <v>21.12</v>
      </c>
      <c r="E786" s="187">
        <v>382.94</v>
      </c>
      <c r="F786" s="187">
        <f t="shared" si="30"/>
        <v>404.06</v>
      </c>
      <c r="G786" s="198">
        <f t="shared" si="31"/>
        <v>1</v>
      </c>
      <c r="H786" s="191"/>
    </row>
    <row r="787" spans="1:8" ht="12.75" customHeight="1">
      <c r="A787" s="189">
        <v>16</v>
      </c>
      <c r="B787" s="35" t="s">
        <v>214</v>
      </c>
      <c r="C787" s="187">
        <v>672.04</v>
      </c>
      <c r="D787" s="187">
        <v>35.22</v>
      </c>
      <c r="E787" s="187">
        <v>636.8199999999999</v>
      </c>
      <c r="F787" s="187">
        <f t="shared" si="30"/>
        <v>672.04</v>
      </c>
      <c r="G787" s="198">
        <f t="shared" si="31"/>
        <v>1</v>
      </c>
      <c r="H787" s="191"/>
    </row>
    <row r="788" spans="1:8" ht="12.75" customHeight="1">
      <c r="A788" s="189">
        <v>17</v>
      </c>
      <c r="B788" s="35" t="s">
        <v>228</v>
      </c>
      <c r="C788" s="187">
        <v>341.42</v>
      </c>
      <c r="D788" s="187">
        <v>17.88</v>
      </c>
      <c r="E788" s="187">
        <v>323.54</v>
      </c>
      <c r="F788" s="187">
        <f t="shared" si="30"/>
        <v>341.42</v>
      </c>
      <c r="G788" s="198">
        <f t="shared" si="31"/>
        <v>1</v>
      </c>
      <c r="H788" s="191"/>
    </row>
    <row r="789" spans="1:8" s="220" customFormat="1" ht="12.75" customHeight="1">
      <c r="A789" s="189">
        <v>18</v>
      </c>
      <c r="B789" s="35" t="s">
        <v>243</v>
      </c>
      <c r="C789" s="187">
        <v>774</v>
      </c>
      <c r="D789" s="187">
        <v>40.5</v>
      </c>
      <c r="E789" s="187">
        <v>733.5</v>
      </c>
      <c r="F789" s="187">
        <f t="shared" si="30"/>
        <v>774</v>
      </c>
      <c r="G789" s="198">
        <f t="shared" si="31"/>
        <v>1</v>
      </c>
      <c r="H789" s="191"/>
    </row>
    <row r="790" spans="1:8" ht="12.75" customHeight="1">
      <c r="A790" s="189">
        <v>19</v>
      </c>
      <c r="B790" s="35" t="s">
        <v>227</v>
      </c>
      <c r="C790" s="187">
        <v>620.48</v>
      </c>
      <c r="D790" s="187">
        <v>32.4</v>
      </c>
      <c r="E790" s="187">
        <v>588.08</v>
      </c>
      <c r="F790" s="187">
        <f t="shared" si="30"/>
        <v>620.48</v>
      </c>
      <c r="G790" s="198">
        <f t="shared" si="31"/>
        <v>1</v>
      </c>
      <c r="H790" s="191"/>
    </row>
    <row r="791" spans="1:8" ht="12.75" customHeight="1">
      <c r="A791" s="189">
        <v>20</v>
      </c>
      <c r="B791" s="35" t="s">
        <v>223</v>
      </c>
      <c r="C791" s="187">
        <v>474.6</v>
      </c>
      <c r="D791" s="187">
        <v>26.18</v>
      </c>
      <c r="E791" s="187">
        <v>448.41999999999996</v>
      </c>
      <c r="F791" s="187">
        <f t="shared" si="30"/>
        <v>474.59999999999997</v>
      </c>
      <c r="G791" s="198">
        <f t="shared" si="31"/>
        <v>0.9999999999999999</v>
      </c>
      <c r="H791" s="191"/>
    </row>
    <row r="792" spans="1:8" ht="12.75" customHeight="1">
      <c r="A792" s="189">
        <v>21</v>
      </c>
      <c r="B792" s="35" t="s">
        <v>225</v>
      </c>
      <c r="C792" s="187">
        <v>508.9</v>
      </c>
      <c r="D792" s="187">
        <v>26.64</v>
      </c>
      <c r="E792" s="187">
        <v>482.26</v>
      </c>
      <c r="F792" s="187">
        <f t="shared" si="30"/>
        <v>508.9</v>
      </c>
      <c r="G792" s="198">
        <f t="shared" si="31"/>
        <v>1</v>
      </c>
      <c r="H792" s="191"/>
    </row>
    <row r="793" spans="1:8" ht="12.75" customHeight="1">
      <c r="A793" s="189">
        <v>22</v>
      </c>
      <c r="B793" s="35" t="s">
        <v>229</v>
      </c>
      <c r="C793" s="187">
        <v>567.36</v>
      </c>
      <c r="D793" s="187">
        <v>29.659999999999997</v>
      </c>
      <c r="E793" s="187">
        <v>537.7</v>
      </c>
      <c r="F793" s="187">
        <f t="shared" si="30"/>
        <v>567.36</v>
      </c>
      <c r="G793" s="198">
        <f t="shared" si="31"/>
        <v>1</v>
      </c>
      <c r="H793" s="191"/>
    </row>
    <row r="794" spans="1:8" ht="12.75" customHeight="1">
      <c r="A794" s="189">
        <v>23</v>
      </c>
      <c r="B794" s="35" t="s">
        <v>220</v>
      </c>
      <c r="C794" s="187">
        <v>404.36</v>
      </c>
      <c r="D794" s="187">
        <v>21.18</v>
      </c>
      <c r="E794" s="187">
        <v>383.17999999999995</v>
      </c>
      <c r="F794" s="187">
        <f t="shared" si="30"/>
        <v>404.35999999999996</v>
      </c>
      <c r="G794" s="198">
        <f t="shared" si="31"/>
        <v>0.9999999999999999</v>
      </c>
      <c r="H794" s="191"/>
    </row>
    <row r="795" spans="1:8" ht="12.75" customHeight="1">
      <c r="A795" s="189">
        <v>24</v>
      </c>
      <c r="B795" s="35" t="s">
        <v>224</v>
      </c>
      <c r="C795" s="187">
        <v>552.54</v>
      </c>
      <c r="D795" s="187">
        <v>28.86</v>
      </c>
      <c r="E795" s="187">
        <v>523.6800000000001</v>
      </c>
      <c r="F795" s="187">
        <f t="shared" si="30"/>
        <v>552.5400000000001</v>
      </c>
      <c r="G795" s="198">
        <f t="shared" si="31"/>
        <v>1.0000000000000002</v>
      </c>
      <c r="H795" s="191"/>
    </row>
    <row r="796" spans="1:8" ht="12.75" customHeight="1">
      <c r="A796" s="189">
        <v>25</v>
      </c>
      <c r="B796" s="35" t="s">
        <v>219</v>
      </c>
      <c r="C796" s="187">
        <v>201.32</v>
      </c>
      <c r="D796" s="187">
        <v>10.48</v>
      </c>
      <c r="E796" s="187">
        <v>190.84</v>
      </c>
      <c r="F796" s="187">
        <f t="shared" si="30"/>
        <v>201.32</v>
      </c>
      <c r="G796" s="198">
        <f t="shared" si="31"/>
        <v>1</v>
      </c>
      <c r="H796" s="191"/>
    </row>
    <row r="797" spans="1:8" ht="12.75" customHeight="1">
      <c r="A797" s="189">
        <v>26</v>
      </c>
      <c r="B797" s="35" t="s">
        <v>217</v>
      </c>
      <c r="C797" s="187">
        <v>188.48000000000002</v>
      </c>
      <c r="D797" s="187">
        <v>9.82</v>
      </c>
      <c r="E797" s="187">
        <v>178.66</v>
      </c>
      <c r="F797" s="187">
        <f t="shared" si="30"/>
        <v>188.48</v>
      </c>
      <c r="G797" s="198">
        <f t="shared" si="31"/>
        <v>0.9999999999999999</v>
      </c>
      <c r="H797" s="191"/>
    </row>
    <row r="798" spans="1:8" ht="12.75" customHeight="1">
      <c r="A798" s="189">
        <v>27</v>
      </c>
      <c r="B798" s="35" t="s">
        <v>230</v>
      </c>
      <c r="C798" s="187">
        <v>374.88</v>
      </c>
      <c r="D798" s="187">
        <v>19.56</v>
      </c>
      <c r="E798" s="187">
        <v>355.32</v>
      </c>
      <c r="F798" s="187">
        <f t="shared" si="30"/>
        <v>374.88</v>
      </c>
      <c r="G798" s="198">
        <f t="shared" si="31"/>
        <v>1</v>
      </c>
      <c r="H798" s="191"/>
    </row>
    <row r="799" spans="1:7" ht="15" customHeight="1">
      <c r="A799" s="34"/>
      <c r="B799" s="1" t="s">
        <v>27</v>
      </c>
      <c r="C799" s="161">
        <v>12946.1</v>
      </c>
      <c r="D799" s="161">
        <v>685.0799999999999</v>
      </c>
      <c r="E799" s="161">
        <v>12261.02</v>
      </c>
      <c r="F799" s="161">
        <f>D799+E799</f>
        <v>12946.1</v>
      </c>
      <c r="G799" s="39">
        <f>F799/C799</f>
        <v>1</v>
      </c>
    </row>
    <row r="800" spans="1:7" ht="13.5" customHeight="1">
      <c r="A800" s="72"/>
      <c r="B800" s="73"/>
      <c r="C800" s="74"/>
      <c r="D800" s="74"/>
      <c r="E800" s="75"/>
      <c r="F800" s="76"/>
      <c r="G800" s="77"/>
    </row>
    <row r="801" spans="1:7" ht="13.5" customHeight="1">
      <c r="A801" s="47" t="s">
        <v>75</v>
      </c>
      <c r="B801" s="101"/>
      <c r="C801" s="101"/>
      <c r="D801" s="101"/>
      <c r="E801" s="102"/>
      <c r="F801" s="102"/>
      <c r="G801" s="102"/>
    </row>
    <row r="802" spans="1:7" ht="13.5" customHeight="1">
      <c r="A802" s="47" t="s">
        <v>169</v>
      </c>
      <c r="B802" s="101"/>
      <c r="C802" s="101"/>
      <c r="D802" s="101"/>
      <c r="E802" s="102"/>
      <c r="F802" s="102"/>
      <c r="G802" s="102"/>
    </row>
    <row r="803" spans="1:7" ht="57">
      <c r="A803" s="16" t="s">
        <v>37</v>
      </c>
      <c r="B803" s="16" t="s">
        <v>38</v>
      </c>
      <c r="C803" s="16" t="s">
        <v>148</v>
      </c>
      <c r="D803" s="16" t="s">
        <v>76</v>
      </c>
      <c r="E803" s="16" t="s">
        <v>77</v>
      </c>
      <c r="F803" s="16" t="s">
        <v>78</v>
      </c>
      <c r="G803" s="104"/>
    </row>
    <row r="804" spans="1:7" ht="15">
      <c r="A804" s="103">
        <v>1</v>
      </c>
      <c r="B804" s="103">
        <v>2</v>
      </c>
      <c r="C804" s="103">
        <v>3</v>
      </c>
      <c r="D804" s="103">
        <v>4</v>
      </c>
      <c r="E804" s="103">
        <v>5</v>
      </c>
      <c r="F804" s="103">
        <v>6</v>
      </c>
      <c r="G804" s="104"/>
    </row>
    <row r="805" spans="1:7" ht="12.75" customHeight="1">
      <c r="A805" s="18">
        <v>1</v>
      </c>
      <c r="B805" s="35" t="s">
        <v>237</v>
      </c>
      <c r="C805" s="187">
        <v>437.04</v>
      </c>
      <c r="D805" s="187">
        <v>437.0400000000001</v>
      </c>
      <c r="E805" s="187">
        <v>431.64</v>
      </c>
      <c r="F805" s="214">
        <f>E805/C805</f>
        <v>0.987644151565074</v>
      </c>
      <c r="G805" s="31"/>
    </row>
    <row r="806" spans="1:7" ht="12.75" customHeight="1">
      <c r="A806" s="18">
        <v>2</v>
      </c>
      <c r="B806" s="35" t="s">
        <v>215</v>
      </c>
      <c r="C806" s="187">
        <v>466.32000000000005</v>
      </c>
      <c r="D806" s="187">
        <v>466.32000000000005</v>
      </c>
      <c r="E806" s="187">
        <v>435</v>
      </c>
      <c r="F806" s="214">
        <f aca="true" t="shared" si="32" ref="F806:F832">E806/C806</f>
        <v>0.9328358208955223</v>
      </c>
      <c r="G806" s="31"/>
    </row>
    <row r="807" spans="1:7" ht="12.75" customHeight="1">
      <c r="A807" s="18">
        <v>3</v>
      </c>
      <c r="B807" s="35" t="s">
        <v>235</v>
      </c>
      <c r="C807" s="187">
        <v>407.03999999999996</v>
      </c>
      <c r="D807" s="187">
        <v>407.03999999999996</v>
      </c>
      <c r="E807" s="187">
        <v>392.52</v>
      </c>
      <c r="F807" s="214">
        <f t="shared" si="32"/>
        <v>0.9643278301886793</v>
      </c>
      <c r="G807" s="31"/>
    </row>
    <row r="808" spans="1:7" ht="12.75" customHeight="1">
      <c r="A808" s="18">
        <v>4</v>
      </c>
      <c r="B808" s="35" t="s">
        <v>218</v>
      </c>
      <c r="C808" s="187">
        <v>939.4000000000001</v>
      </c>
      <c r="D808" s="187">
        <v>939.4</v>
      </c>
      <c r="E808" s="187">
        <v>862.12</v>
      </c>
      <c r="F808" s="214">
        <f t="shared" si="32"/>
        <v>0.9177347242921012</v>
      </c>
      <c r="G808" s="31"/>
    </row>
    <row r="809" spans="1:7" ht="12.75" customHeight="1">
      <c r="A809" s="18">
        <v>5</v>
      </c>
      <c r="B809" s="35" t="s">
        <v>232</v>
      </c>
      <c r="C809" s="187">
        <v>834.0999999999999</v>
      </c>
      <c r="D809" s="187">
        <v>834.0999999999998</v>
      </c>
      <c r="E809" s="187">
        <v>807.02</v>
      </c>
      <c r="F809" s="214">
        <f t="shared" si="32"/>
        <v>0.9675338688406667</v>
      </c>
      <c r="G809" s="31"/>
    </row>
    <row r="810" spans="1:7" ht="12.75" customHeight="1">
      <c r="A810" s="18">
        <v>6</v>
      </c>
      <c r="B810" s="35" t="s">
        <v>234</v>
      </c>
      <c r="C810" s="187">
        <v>793.44</v>
      </c>
      <c r="D810" s="187">
        <v>793.44</v>
      </c>
      <c r="E810" s="187">
        <v>782.2</v>
      </c>
      <c r="F810" s="214">
        <f t="shared" si="32"/>
        <v>0.9858338374672313</v>
      </c>
      <c r="G810" s="31"/>
    </row>
    <row r="811" spans="1:7" ht="12.75" customHeight="1">
      <c r="A811" s="18">
        <v>7</v>
      </c>
      <c r="B811" s="35" t="s">
        <v>221</v>
      </c>
      <c r="C811" s="187">
        <v>368.64</v>
      </c>
      <c r="D811" s="187">
        <v>368.64000000000004</v>
      </c>
      <c r="E811" s="187">
        <v>327.74</v>
      </c>
      <c r="F811" s="214">
        <f t="shared" si="32"/>
        <v>0.8890516493055556</v>
      </c>
      <c r="G811" s="31"/>
    </row>
    <row r="812" spans="1:7" ht="12.75" customHeight="1">
      <c r="A812" s="18">
        <v>8</v>
      </c>
      <c r="B812" s="35" t="s">
        <v>233</v>
      </c>
      <c r="C812" s="187">
        <v>513.22</v>
      </c>
      <c r="D812" s="187">
        <v>513.22</v>
      </c>
      <c r="E812" s="187">
        <v>471.02</v>
      </c>
      <c r="F812" s="214">
        <f t="shared" si="32"/>
        <v>0.9177740540119246</v>
      </c>
      <c r="G812" s="31"/>
    </row>
    <row r="813" spans="1:7" ht="12.75" customHeight="1">
      <c r="A813" s="18">
        <v>9</v>
      </c>
      <c r="B813" s="35" t="s">
        <v>216</v>
      </c>
      <c r="C813" s="187">
        <v>516.24</v>
      </c>
      <c r="D813" s="187">
        <v>516.24</v>
      </c>
      <c r="E813" s="187">
        <v>486</v>
      </c>
      <c r="F813" s="214">
        <f t="shared" si="32"/>
        <v>0.9414225941422594</v>
      </c>
      <c r="G813" s="31"/>
    </row>
    <row r="814" spans="1:7" ht="12.75" customHeight="1">
      <c r="A814" s="18">
        <v>10</v>
      </c>
      <c r="B814" s="35" t="s">
        <v>231</v>
      </c>
      <c r="C814" s="187">
        <v>133.92000000000002</v>
      </c>
      <c r="D814" s="187">
        <v>133.92000000000002</v>
      </c>
      <c r="E814" s="187">
        <v>131.04</v>
      </c>
      <c r="F814" s="214">
        <f t="shared" si="32"/>
        <v>0.9784946236559138</v>
      </c>
      <c r="G814" s="31"/>
    </row>
    <row r="815" spans="1:7" ht="12.75" customHeight="1">
      <c r="A815" s="18">
        <v>11</v>
      </c>
      <c r="B815" s="35" t="s">
        <v>236</v>
      </c>
      <c r="C815" s="187">
        <v>151.68</v>
      </c>
      <c r="D815" s="187">
        <v>151.68</v>
      </c>
      <c r="E815" s="187">
        <v>149.64000000000001</v>
      </c>
      <c r="F815" s="214">
        <f t="shared" si="32"/>
        <v>0.9865506329113924</v>
      </c>
      <c r="G815" s="31"/>
    </row>
    <row r="816" spans="1:7" ht="12.75" customHeight="1">
      <c r="A816" s="18">
        <v>12</v>
      </c>
      <c r="B816" s="35" t="s">
        <v>226</v>
      </c>
      <c r="C816" s="187">
        <v>478.66</v>
      </c>
      <c r="D816" s="187">
        <v>478.66</v>
      </c>
      <c r="E816" s="187">
        <v>471.46000000000004</v>
      </c>
      <c r="F816" s="214">
        <f t="shared" si="32"/>
        <v>0.984958007771696</v>
      </c>
      <c r="G816" s="31"/>
    </row>
    <row r="817" spans="1:7" ht="12.75" customHeight="1">
      <c r="A817" s="18">
        <v>13</v>
      </c>
      <c r="B817" s="35" t="s">
        <v>213</v>
      </c>
      <c r="C817" s="187">
        <v>395.14</v>
      </c>
      <c r="D817" s="187">
        <v>395.14</v>
      </c>
      <c r="E817" s="187">
        <v>375.12</v>
      </c>
      <c r="F817" s="214">
        <f t="shared" si="32"/>
        <v>0.9493344131194008</v>
      </c>
      <c r="G817" s="31"/>
    </row>
    <row r="818" spans="1:7" ht="12.75" customHeight="1">
      <c r="A818" s="18">
        <v>14</v>
      </c>
      <c r="B818" s="35" t="s">
        <v>242</v>
      </c>
      <c r="C818" s="187">
        <v>426.82</v>
      </c>
      <c r="D818" s="187">
        <v>426.82000000000005</v>
      </c>
      <c r="E818" s="187">
        <v>394.86</v>
      </c>
      <c r="F818" s="214">
        <f t="shared" si="32"/>
        <v>0.9251206597628977</v>
      </c>
      <c r="G818" s="31"/>
    </row>
    <row r="819" spans="1:7" ht="12.75" customHeight="1">
      <c r="A819" s="18">
        <v>15</v>
      </c>
      <c r="B819" s="35" t="s">
        <v>222</v>
      </c>
      <c r="C819" s="187">
        <v>404.06</v>
      </c>
      <c r="D819" s="187">
        <v>404.06</v>
      </c>
      <c r="E819" s="187">
        <v>369.36</v>
      </c>
      <c r="F819" s="214">
        <f t="shared" si="32"/>
        <v>0.9141216650992428</v>
      </c>
      <c r="G819" s="31"/>
    </row>
    <row r="820" spans="1:7" ht="12.75" customHeight="1">
      <c r="A820" s="18">
        <v>16</v>
      </c>
      <c r="B820" s="35" t="s">
        <v>214</v>
      </c>
      <c r="C820" s="187">
        <v>672.04</v>
      </c>
      <c r="D820" s="187">
        <v>672.04</v>
      </c>
      <c r="E820" s="187">
        <v>657.5</v>
      </c>
      <c r="F820" s="214">
        <f t="shared" si="32"/>
        <v>0.9783643830724362</v>
      </c>
      <c r="G820" s="31"/>
    </row>
    <row r="821" spans="1:7" ht="12.75" customHeight="1">
      <c r="A821" s="18">
        <v>17</v>
      </c>
      <c r="B821" s="35" t="s">
        <v>228</v>
      </c>
      <c r="C821" s="187">
        <v>341.42</v>
      </c>
      <c r="D821" s="187">
        <v>341.42</v>
      </c>
      <c r="E821" s="187">
        <v>335.24</v>
      </c>
      <c r="F821" s="214">
        <f t="shared" si="32"/>
        <v>0.9818991271747408</v>
      </c>
      <c r="G821" s="31"/>
    </row>
    <row r="822" spans="1:7" ht="12.75" customHeight="1">
      <c r="A822" s="18">
        <v>18</v>
      </c>
      <c r="B822" s="35" t="s">
        <v>243</v>
      </c>
      <c r="C822" s="187">
        <v>774</v>
      </c>
      <c r="D822" s="187">
        <v>774</v>
      </c>
      <c r="E822" s="187">
        <v>708.3399999999999</v>
      </c>
      <c r="F822" s="214">
        <f t="shared" si="32"/>
        <v>0.9151679586563306</v>
      </c>
      <c r="G822" s="31"/>
    </row>
    <row r="823" spans="1:7" ht="12.75" customHeight="1">
      <c r="A823" s="18">
        <v>19</v>
      </c>
      <c r="B823" s="35" t="s">
        <v>227</v>
      </c>
      <c r="C823" s="187">
        <v>620.48</v>
      </c>
      <c r="D823" s="187">
        <v>620.48</v>
      </c>
      <c r="E823" s="187">
        <v>607.54</v>
      </c>
      <c r="F823" s="214">
        <f t="shared" si="32"/>
        <v>0.9791451779267663</v>
      </c>
      <c r="G823" s="31"/>
    </row>
    <row r="824" spans="1:7" ht="12.75" customHeight="1">
      <c r="A824" s="18">
        <v>20</v>
      </c>
      <c r="B824" s="35" t="s">
        <v>223</v>
      </c>
      <c r="C824" s="187">
        <v>474.6</v>
      </c>
      <c r="D824" s="187">
        <v>474.59999999999997</v>
      </c>
      <c r="E824" s="187">
        <v>440.64</v>
      </c>
      <c r="F824" s="214">
        <f t="shared" si="32"/>
        <v>0.9284450063211125</v>
      </c>
      <c r="G824" s="31"/>
    </row>
    <row r="825" spans="1:7" ht="12.75" customHeight="1">
      <c r="A825" s="18">
        <v>21</v>
      </c>
      <c r="B825" s="35" t="s">
        <v>225</v>
      </c>
      <c r="C825" s="187">
        <v>508.9</v>
      </c>
      <c r="D825" s="187">
        <v>508.9</v>
      </c>
      <c r="E825" s="187">
        <v>462.96000000000004</v>
      </c>
      <c r="F825" s="214">
        <f t="shared" si="32"/>
        <v>0.9097268618589115</v>
      </c>
      <c r="G825" s="31" t="s">
        <v>12</v>
      </c>
    </row>
    <row r="826" spans="1:7" ht="12.75" customHeight="1">
      <c r="A826" s="18">
        <v>22</v>
      </c>
      <c r="B826" s="35" t="s">
        <v>229</v>
      </c>
      <c r="C826" s="187">
        <v>567.36</v>
      </c>
      <c r="D826" s="187">
        <v>567.36</v>
      </c>
      <c r="E826" s="187">
        <v>529.64</v>
      </c>
      <c r="F826" s="214">
        <f t="shared" si="32"/>
        <v>0.933516638465877</v>
      </c>
      <c r="G826" s="31"/>
    </row>
    <row r="827" spans="1:7" ht="12.75" customHeight="1">
      <c r="A827" s="18">
        <v>23</v>
      </c>
      <c r="B827" s="35" t="s">
        <v>220</v>
      </c>
      <c r="C827" s="187">
        <v>404.36</v>
      </c>
      <c r="D827" s="187">
        <v>404.35999999999996</v>
      </c>
      <c r="E827" s="187">
        <v>382.76</v>
      </c>
      <c r="F827" s="214">
        <f t="shared" si="32"/>
        <v>0.9465822534375309</v>
      </c>
      <c r="G827" s="31"/>
    </row>
    <row r="828" spans="1:7" ht="12.75" customHeight="1">
      <c r="A828" s="18">
        <v>24</v>
      </c>
      <c r="B828" s="35" t="s">
        <v>224</v>
      </c>
      <c r="C828" s="187">
        <v>552.54</v>
      </c>
      <c r="D828" s="187">
        <v>552.5400000000001</v>
      </c>
      <c r="E828" s="187">
        <v>517.84</v>
      </c>
      <c r="F828" s="214">
        <f t="shared" si="32"/>
        <v>0.9371991168060232</v>
      </c>
      <c r="G828" s="31"/>
    </row>
    <row r="829" spans="1:8" ht="12.75" customHeight="1">
      <c r="A829" s="18">
        <v>25</v>
      </c>
      <c r="B829" s="35" t="s">
        <v>219</v>
      </c>
      <c r="C829" s="187">
        <v>201.32</v>
      </c>
      <c r="D829" s="187">
        <v>201.32</v>
      </c>
      <c r="E829" s="187">
        <v>184.74</v>
      </c>
      <c r="F829" s="214">
        <f t="shared" si="32"/>
        <v>0.9176435525531493</v>
      </c>
      <c r="G829" s="31"/>
      <c r="H829" s="10" t="s">
        <v>12</v>
      </c>
    </row>
    <row r="830" spans="1:7" ht="12.75" customHeight="1">
      <c r="A830" s="18">
        <v>26</v>
      </c>
      <c r="B830" s="35" t="s">
        <v>217</v>
      </c>
      <c r="C830" s="187">
        <v>188.48000000000002</v>
      </c>
      <c r="D830" s="187">
        <v>188.48</v>
      </c>
      <c r="E830" s="187">
        <v>180.27999999999997</v>
      </c>
      <c r="F830" s="214">
        <f t="shared" si="32"/>
        <v>0.9564940577249573</v>
      </c>
      <c r="G830" s="31"/>
    </row>
    <row r="831" spans="1:7" ht="12.75" customHeight="1">
      <c r="A831" s="18">
        <v>27</v>
      </c>
      <c r="B831" s="35" t="s">
        <v>230</v>
      </c>
      <c r="C831" s="187">
        <v>374.88</v>
      </c>
      <c r="D831" s="187">
        <v>374.88</v>
      </c>
      <c r="E831" s="187">
        <v>353.24</v>
      </c>
      <c r="F831" s="214">
        <f t="shared" si="32"/>
        <v>0.9422748612889459</v>
      </c>
      <c r="G831" s="31"/>
    </row>
    <row r="832" spans="1:8" ht="14.25" customHeight="1">
      <c r="A832" s="34"/>
      <c r="B832" s="1" t="s">
        <v>27</v>
      </c>
      <c r="C832" s="161">
        <v>12946.1</v>
      </c>
      <c r="D832" s="161">
        <v>12946.1</v>
      </c>
      <c r="E832" s="161">
        <v>12247.460000000001</v>
      </c>
      <c r="F832" s="170">
        <f t="shared" si="32"/>
        <v>0.946034713156858</v>
      </c>
      <c r="G832" s="31"/>
      <c r="H832" s="10" t="s">
        <v>12</v>
      </c>
    </row>
    <row r="833" spans="1:7" ht="13.5" customHeight="1">
      <c r="A833" s="105"/>
      <c r="B833" s="3"/>
      <c r="C833" s="4"/>
      <c r="D833" s="106"/>
      <c r="E833" s="107"/>
      <c r="F833" s="106"/>
      <c r="G833" s="133"/>
    </row>
    <row r="834" spans="1:7" ht="13.5" customHeight="1">
      <c r="A834" s="47" t="s">
        <v>79</v>
      </c>
      <c r="B834" s="101"/>
      <c r="C834" s="101"/>
      <c r="D834" s="101"/>
      <c r="E834" s="102"/>
      <c r="F834" s="102"/>
      <c r="G834" s="102"/>
    </row>
    <row r="835" spans="1:7" ht="13.5" customHeight="1">
      <c r="A835" s="47" t="s">
        <v>169</v>
      </c>
      <c r="B835" s="101"/>
      <c r="C835" s="101"/>
      <c r="D835" s="101"/>
      <c r="E835" s="102"/>
      <c r="F835" s="102"/>
      <c r="G835" s="102"/>
    </row>
    <row r="836" spans="1:7" ht="69" customHeight="1">
      <c r="A836" s="16" t="s">
        <v>37</v>
      </c>
      <c r="B836" s="16" t="s">
        <v>38</v>
      </c>
      <c r="C836" s="16" t="s">
        <v>148</v>
      </c>
      <c r="D836" s="16" t="s">
        <v>76</v>
      </c>
      <c r="E836" s="16" t="s">
        <v>204</v>
      </c>
      <c r="F836" s="16" t="s">
        <v>149</v>
      </c>
      <c r="G836" s="108"/>
    </row>
    <row r="837" spans="1:7" ht="14.25" customHeight="1">
      <c r="A837" s="103">
        <v>1</v>
      </c>
      <c r="B837" s="103">
        <v>2</v>
      </c>
      <c r="C837" s="103">
        <v>3</v>
      </c>
      <c r="D837" s="103">
        <v>4</v>
      </c>
      <c r="E837" s="103">
        <v>5</v>
      </c>
      <c r="F837" s="103">
        <v>6</v>
      </c>
      <c r="G837" s="108"/>
    </row>
    <row r="838" spans="1:7" ht="12.75" customHeight="1">
      <c r="A838" s="18">
        <v>1</v>
      </c>
      <c r="B838" s="35" t="s">
        <v>237</v>
      </c>
      <c r="C838" s="187">
        <v>437.04</v>
      </c>
      <c r="D838" s="187">
        <v>437.0400000000001</v>
      </c>
      <c r="E838" s="168">
        <v>5.400000000000034</v>
      </c>
      <c r="F838" s="169">
        <f>E838/C838</f>
        <v>0.012355848434925942</v>
      </c>
      <c r="G838" s="31"/>
    </row>
    <row r="839" spans="1:7" ht="12.75" customHeight="1">
      <c r="A839" s="18">
        <v>2</v>
      </c>
      <c r="B839" s="35" t="s">
        <v>215</v>
      </c>
      <c r="C839" s="187">
        <v>466.32000000000005</v>
      </c>
      <c r="D839" s="187">
        <v>466.32000000000005</v>
      </c>
      <c r="E839" s="168">
        <v>31.32000000000002</v>
      </c>
      <c r="F839" s="169">
        <f aca="true" t="shared" si="33" ref="F839:F864">E839/C839</f>
        <v>0.06716417910447765</v>
      </c>
      <c r="G839" s="31"/>
    </row>
    <row r="840" spans="1:7" ht="12.75" customHeight="1">
      <c r="A840" s="18">
        <v>3</v>
      </c>
      <c r="B840" s="35" t="s">
        <v>235</v>
      </c>
      <c r="C840" s="187">
        <v>407.03999999999996</v>
      </c>
      <c r="D840" s="187">
        <v>407.03999999999996</v>
      </c>
      <c r="E840" s="168">
        <v>14.52000000000001</v>
      </c>
      <c r="F840" s="169">
        <f t="shared" si="33"/>
        <v>0.035672169811320785</v>
      </c>
      <c r="G840" s="31"/>
    </row>
    <row r="841" spans="1:7" ht="12.75" customHeight="1">
      <c r="A841" s="18">
        <v>4</v>
      </c>
      <c r="B841" s="35" t="s">
        <v>218</v>
      </c>
      <c r="C841" s="187">
        <v>939.4000000000001</v>
      </c>
      <c r="D841" s="187">
        <v>939.4</v>
      </c>
      <c r="E841" s="168">
        <v>77.28000000000003</v>
      </c>
      <c r="F841" s="169">
        <f t="shared" si="33"/>
        <v>0.08226527570789868</v>
      </c>
      <c r="G841" s="31"/>
    </row>
    <row r="842" spans="1:7" ht="12.75" customHeight="1">
      <c r="A842" s="18">
        <v>5</v>
      </c>
      <c r="B842" s="35" t="s">
        <v>232</v>
      </c>
      <c r="C842" s="187">
        <v>834.0999999999999</v>
      </c>
      <c r="D842" s="187">
        <v>834.0999999999998</v>
      </c>
      <c r="E842" s="168">
        <v>27.079999999999927</v>
      </c>
      <c r="F842" s="169">
        <f t="shared" si="33"/>
        <v>0.03246613115933333</v>
      </c>
      <c r="G842" s="31"/>
    </row>
    <row r="843" spans="1:7" ht="12.75" customHeight="1">
      <c r="A843" s="18">
        <v>6</v>
      </c>
      <c r="B843" s="35" t="s">
        <v>234</v>
      </c>
      <c r="C843" s="187">
        <v>793.44</v>
      </c>
      <c r="D843" s="187">
        <v>793.44</v>
      </c>
      <c r="E843" s="168">
        <v>11.240000000000066</v>
      </c>
      <c r="F843" s="169">
        <f t="shared" si="33"/>
        <v>0.014166162532768785</v>
      </c>
      <c r="G843" s="31"/>
    </row>
    <row r="844" spans="1:7" ht="12.75" customHeight="1">
      <c r="A844" s="18">
        <v>7</v>
      </c>
      <c r="B844" s="35" t="s">
        <v>221</v>
      </c>
      <c r="C844" s="187">
        <v>368.64</v>
      </c>
      <c r="D844" s="187">
        <v>368.64000000000004</v>
      </c>
      <c r="E844" s="168">
        <v>40.900000000000034</v>
      </c>
      <c r="F844" s="169">
        <f t="shared" si="33"/>
        <v>0.11094835069444454</v>
      </c>
      <c r="G844" s="31"/>
    </row>
    <row r="845" spans="1:7" ht="12.75" customHeight="1">
      <c r="A845" s="18">
        <v>8</v>
      </c>
      <c r="B845" s="35" t="s">
        <v>233</v>
      </c>
      <c r="C845" s="187">
        <v>513.22</v>
      </c>
      <c r="D845" s="187">
        <v>513.22</v>
      </c>
      <c r="E845" s="168">
        <v>42.20000000000002</v>
      </c>
      <c r="F845" s="169">
        <f t="shared" si="33"/>
        <v>0.08222594598807532</v>
      </c>
      <c r="G845" s="31"/>
    </row>
    <row r="846" spans="1:7" ht="12.75" customHeight="1">
      <c r="A846" s="18">
        <v>9</v>
      </c>
      <c r="B846" s="35" t="s">
        <v>216</v>
      </c>
      <c r="C846" s="187">
        <v>516.24</v>
      </c>
      <c r="D846" s="187">
        <v>516.24</v>
      </c>
      <c r="E846" s="168">
        <v>30.239999999999924</v>
      </c>
      <c r="F846" s="169">
        <f t="shared" si="33"/>
        <v>0.05857740585774044</v>
      </c>
      <c r="G846" s="31"/>
    </row>
    <row r="847" spans="1:7" ht="12.75" customHeight="1">
      <c r="A847" s="18">
        <v>10</v>
      </c>
      <c r="B847" s="35" t="s">
        <v>231</v>
      </c>
      <c r="C847" s="187">
        <v>133.92000000000002</v>
      </c>
      <c r="D847" s="187">
        <v>133.92000000000002</v>
      </c>
      <c r="E847" s="168">
        <v>2.8800000000000097</v>
      </c>
      <c r="F847" s="169">
        <f t="shared" si="33"/>
        <v>0.021505376344086093</v>
      </c>
      <c r="G847" s="31"/>
    </row>
    <row r="848" spans="1:7" ht="12.75" customHeight="1">
      <c r="A848" s="18">
        <v>11</v>
      </c>
      <c r="B848" s="35" t="s">
        <v>236</v>
      </c>
      <c r="C848" s="187">
        <v>151.68</v>
      </c>
      <c r="D848" s="187">
        <v>151.68</v>
      </c>
      <c r="E848" s="168">
        <v>2.039999999999992</v>
      </c>
      <c r="F848" s="169">
        <f t="shared" si="33"/>
        <v>0.013449367088607542</v>
      </c>
      <c r="G848" s="31"/>
    </row>
    <row r="849" spans="1:7" ht="12.75" customHeight="1">
      <c r="A849" s="18">
        <v>12</v>
      </c>
      <c r="B849" s="35" t="s">
        <v>226</v>
      </c>
      <c r="C849" s="187">
        <v>478.66</v>
      </c>
      <c r="D849" s="187">
        <v>478.66</v>
      </c>
      <c r="E849" s="168">
        <v>7.200000000000017</v>
      </c>
      <c r="F849" s="169">
        <f t="shared" si="33"/>
        <v>0.01504199222830405</v>
      </c>
      <c r="G849" s="31"/>
    </row>
    <row r="850" spans="1:7" ht="12.75" customHeight="1">
      <c r="A850" s="18">
        <v>13</v>
      </c>
      <c r="B850" s="35" t="s">
        <v>213</v>
      </c>
      <c r="C850" s="187">
        <v>395.14</v>
      </c>
      <c r="D850" s="187">
        <v>395.14</v>
      </c>
      <c r="E850" s="168">
        <v>20.02000000000001</v>
      </c>
      <c r="F850" s="169">
        <f t="shared" si="33"/>
        <v>0.05066558688059931</v>
      </c>
      <c r="G850" s="31"/>
    </row>
    <row r="851" spans="1:7" ht="12.75" customHeight="1">
      <c r="A851" s="18">
        <v>14</v>
      </c>
      <c r="B851" s="35" t="s">
        <v>242</v>
      </c>
      <c r="C851" s="187">
        <v>426.82</v>
      </c>
      <c r="D851" s="187">
        <v>426.82000000000005</v>
      </c>
      <c r="E851" s="168">
        <v>31.95999999999998</v>
      </c>
      <c r="F851" s="169">
        <f t="shared" si="33"/>
        <v>0.07487934023710224</v>
      </c>
      <c r="G851" s="31"/>
    </row>
    <row r="852" spans="1:7" ht="12.75" customHeight="1">
      <c r="A852" s="18">
        <v>15</v>
      </c>
      <c r="B852" s="35" t="s">
        <v>222</v>
      </c>
      <c r="C852" s="187">
        <v>404.06</v>
      </c>
      <c r="D852" s="187">
        <v>404.06</v>
      </c>
      <c r="E852" s="168">
        <v>34.70000000000002</v>
      </c>
      <c r="F852" s="169">
        <f t="shared" si="33"/>
        <v>0.08587833490075736</v>
      </c>
      <c r="G852" s="31"/>
    </row>
    <row r="853" spans="1:7" ht="12.75" customHeight="1">
      <c r="A853" s="18">
        <v>16</v>
      </c>
      <c r="B853" s="35" t="s">
        <v>214</v>
      </c>
      <c r="C853" s="187">
        <v>672.04</v>
      </c>
      <c r="D853" s="187">
        <v>672.04</v>
      </c>
      <c r="E853" s="168">
        <v>14.539999999999992</v>
      </c>
      <c r="F853" s="169">
        <f t="shared" si="33"/>
        <v>0.021635616927563824</v>
      </c>
      <c r="G853" s="31"/>
    </row>
    <row r="854" spans="1:7" ht="12.75" customHeight="1">
      <c r="A854" s="18">
        <v>17</v>
      </c>
      <c r="B854" s="35" t="s">
        <v>228</v>
      </c>
      <c r="C854" s="187">
        <v>341.42</v>
      </c>
      <c r="D854" s="187">
        <v>341.42</v>
      </c>
      <c r="E854" s="168">
        <v>6.180000000000035</v>
      </c>
      <c r="F854" s="169">
        <f t="shared" si="33"/>
        <v>0.018100872825259313</v>
      </c>
      <c r="G854" s="31"/>
    </row>
    <row r="855" spans="1:7" ht="12.75" customHeight="1">
      <c r="A855" s="18">
        <v>18</v>
      </c>
      <c r="B855" s="35" t="s">
        <v>243</v>
      </c>
      <c r="C855" s="187">
        <v>774</v>
      </c>
      <c r="D855" s="187">
        <v>774</v>
      </c>
      <c r="E855" s="168">
        <v>65.66000000000003</v>
      </c>
      <c r="F855" s="169">
        <f t="shared" si="33"/>
        <v>0.08483204134366928</v>
      </c>
      <c r="G855" s="31"/>
    </row>
    <row r="856" spans="1:8" ht="12.75" customHeight="1">
      <c r="A856" s="18">
        <v>19</v>
      </c>
      <c r="B856" s="35" t="s">
        <v>227</v>
      </c>
      <c r="C856" s="187">
        <v>620.48</v>
      </c>
      <c r="D856" s="187">
        <v>620.48</v>
      </c>
      <c r="E856" s="168">
        <v>12.940000000000026</v>
      </c>
      <c r="F856" s="169">
        <f t="shared" si="33"/>
        <v>0.020854822073233668</v>
      </c>
      <c r="G856" s="31"/>
      <c r="H856" s="10" t="s">
        <v>12</v>
      </c>
    </row>
    <row r="857" spans="1:7" ht="12.75" customHeight="1">
      <c r="A857" s="18">
        <v>20</v>
      </c>
      <c r="B857" s="35" t="s">
        <v>223</v>
      </c>
      <c r="C857" s="187">
        <v>474.6</v>
      </c>
      <c r="D857" s="187">
        <v>474.59999999999997</v>
      </c>
      <c r="E857" s="168">
        <v>33.96000000000002</v>
      </c>
      <c r="F857" s="169">
        <f t="shared" si="33"/>
        <v>0.07155499367888753</v>
      </c>
      <c r="G857" s="31"/>
    </row>
    <row r="858" spans="1:7" ht="12.75" customHeight="1">
      <c r="A858" s="18">
        <v>21</v>
      </c>
      <c r="B858" s="35" t="s">
        <v>225</v>
      </c>
      <c r="C858" s="187">
        <v>508.9</v>
      </c>
      <c r="D858" s="187">
        <v>508.9</v>
      </c>
      <c r="E858" s="168">
        <v>45.93999999999997</v>
      </c>
      <c r="F858" s="169">
        <f t="shared" si="33"/>
        <v>0.09027313814108856</v>
      </c>
      <c r="G858" s="31"/>
    </row>
    <row r="859" spans="1:7" ht="12.75" customHeight="1">
      <c r="A859" s="18">
        <v>22</v>
      </c>
      <c r="B859" s="35" t="s">
        <v>229</v>
      </c>
      <c r="C859" s="187">
        <v>567.36</v>
      </c>
      <c r="D859" s="187">
        <v>567.36</v>
      </c>
      <c r="E859" s="168">
        <v>37.71999999999997</v>
      </c>
      <c r="F859" s="169">
        <f t="shared" si="33"/>
        <v>0.0664833615341229</v>
      </c>
      <c r="G859" s="31"/>
    </row>
    <row r="860" spans="1:7" ht="12.75" customHeight="1">
      <c r="A860" s="18">
        <v>23</v>
      </c>
      <c r="B860" s="35" t="s">
        <v>220</v>
      </c>
      <c r="C860" s="187">
        <v>404.36</v>
      </c>
      <c r="D860" s="187">
        <v>404.35999999999996</v>
      </c>
      <c r="E860" s="168">
        <v>21.599999999999994</v>
      </c>
      <c r="F860" s="169">
        <f t="shared" si="33"/>
        <v>0.05341774656246907</v>
      </c>
      <c r="G860" s="31"/>
    </row>
    <row r="861" spans="1:7" ht="12.75" customHeight="1">
      <c r="A861" s="18">
        <v>24</v>
      </c>
      <c r="B861" s="35" t="s">
        <v>224</v>
      </c>
      <c r="C861" s="187">
        <v>552.54</v>
      </c>
      <c r="D861" s="187">
        <v>552.5400000000001</v>
      </c>
      <c r="E861" s="168">
        <v>34.69999999999996</v>
      </c>
      <c r="F861" s="169">
        <f t="shared" si="33"/>
        <v>0.06280088319397684</v>
      </c>
      <c r="G861" s="31"/>
    </row>
    <row r="862" spans="1:8" ht="12.75" customHeight="1">
      <c r="A862" s="18">
        <v>25</v>
      </c>
      <c r="B862" s="35" t="s">
        <v>219</v>
      </c>
      <c r="C862" s="187">
        <v>201.32</v>
      </c>
      <c r="D862" s="187">
        <v>201.32</v>
      </c>
      <c r="E862" s="168">
        <v>16.57999999999999</v>
      </c>
      <c r="F862" s="169">
        <f t="shared" si="33"/>
        <v>0.08235644744685075</v>
      </c>
      <c r="G862" s="31"/>
      <c r="H862" s="10" t="s">
        <v>12</v>
      </c>
    </row>
    <row r="863" spans="1:7" ht="12.75" customHeight="1">
      <c r="A863" s="18">
        <v>26</v>
      </c>
      <c r="B863" s="35" t="s">
        <v>217</v>
      </c>
      <c r="C863" s="187">
        <v>188.48000000000002</v>
      </c>
      <c r="D863" s="187">
        <v>188.48</v>
      </c>
      <c r="E863" s="168">
        <v>8.200000000000017</v>
      </c>
      <c r="F863" s="169">
        <f t="shared" si="33"/>
        <v>0.04350594227504253</v>
      </c>
      <c r="G863" s="31"/>
    </row>
    <row r="864" spans="1:7" ht="12.75" customHeight="1">
      <c r="A864" s="18">
        <v>27</v>
      </c>
      <c r="B864" s="35" t="s">
        <v>230</v>
      </c>
      <c r="C864" s="187">
        <v>374.88</v>
      </c>
      <c r="D864" s="187">
        <v>374.88</v>
      </c>
      <c r="E864" s="168">
        <v>21.64</v>
      </c>
      <c r="F864" s="169">
        <f t="shared" si="33"/>
        <v>0.057725138711054204</v>
      </c>
      <c r="G864" s="31"/>
    </row>
    <row r="865" spans="1:7" ht="12.75" customHeight="1">
      <c r="A865" s="34"/>
      <c r="B865" s="1" t="s">
        <v>27</v>
      </c>
      <c r="C865" s="161">
        <v>12946.1</v>
      </c>
      <c r="D865" s="161">
        <v>12946.1</v>
      </c>
      <c r="E865" s="161">
        <v>698.64</v>
      </c>
      <c r="F865" s="170">
        <f>E865/C865</f>
        <v>0.053965286843141946</v>
      </c>
      <c r="G865" s="31"/>
    </row>
    <row r="866" spans="1:7" ht="12.75" customHeight="1">
      <c r="A866" s="40"/>
      <c r="B866" s="2"/>
      <c r="C866" s="175"/>
      <c r="D866" s="175"/>
      <c r="E866" s="175"/>
      <c r="F866" s="181"/>
      <c r="G866" s="31"/>
    </row>
    <row r="867" ht="24" customHeight="1">
      <c r="A867" s="47" t="s">
        <v>80</v>
      </c>
    </row>
    <row r="868" ht="9" customHeight="1"/>
    <row r="869" ht="14.25">
      <c r="A869" s="9" t="s">
        <v>81</v>
      </c>
    </row>
    <row r="870" spans="1:7" ht="30" customHeight="1">
      <c r="A870" s="189" t="s">
        <v>20</v>
      </c>
      <c r="B870" s="189"/>
      <c r="C870" s="190" t="s">
        <v>34</v>
      </c>
      <c r="D870" s="190" t="s">
        <v>35</v>
      </c>
      <c r="E870" s="190" t="s">
        <v>6</v>
      </c>
      <c r="F870" s="190" t="s">
        <v>28</v>
      </c>
      <c r="G870" s="191"/>
    </row>
    <row r="871" spans="1:7" ht="13.5" customHeight="1">
      <c r="A871" s="265">
        <v>1</v>
      </c>
      <c r="B871" s="265">
        <v>2</v>
      </c>
      <c r="C871" s="265">
        <v>3</v>
      </c>
      <c r="D871" s="265">
        <v>4</v>
      </c>
      <c r="E871" s="265" t="s">
        <v>36</v>
      </c>
      <c r="F871" s="265">
        <v>6</v>
      </c>
      <c r="G871" s="191"/>
    </row>
    <row r="872" spans="1:7" ht="27" customHeight="1">
      <c r="A872" s="192">
        <v>1</v>
      </c>
      <c r="B872" s="193" t="s">
        <v>181</v>
      </c>
      <c r="C872" s="197">
        <v>603.26</v>
      </c>
      <c r="D872" s="197">
        <v>603.26</v>
      </c>
      <c r="E872" s="194">
        <f>C872-D872</f>
        <v>0</v>
      </c>
      <c r="F872" s="198">
        <f>E872/C872</f>
        <v>0</v>
      </c>
      <c r="G872" s="199"/>
    </row>
    <row r="873" spans="1:7" ht="28.5">
      <c r="A873" s="192">
        <v>2</v>
      </c>
      <c r="B873" s="193" t="s">
        <v>200</v>
      </c>
      <c r="C873" s="197">
        <v>0.7</v>
      </c>
      <c r="D873" s="197">
        <v>4.7</v>
      </c>
      <c r="E873" s="194">
        <f>C873-D873</f>
        <v>-4</v>
      </c>
      <c r="F873" s="198">
        <v>0</v>
      </c>
      <c r="G873" s="191"/>
    </row>
    <row r="874" spans="1:7" ht="28.5">
      <c r="A874" s="192">
        <v>3</v>
      </c>
      <c r="B874" s="193" t="s">
        <v>186</v>
      </c>
      <c r="C874" s="197">
        <f>300.93+301.63</f>
        <v>602.56</v>
      </c>
      <c r="D874" s="197">
        <v>602.56</v>
      </c>
      <c r="E874" s="194">
        <f>C874-D874</f>
        <v>0</v>
      </c>
      <c r="F874" s="198">
        <f>E874/C874</f>
        <v>0</v>
      </c>
      <c r="G874" s="191"/>
    </row>
    <row r="875" spans="1:7" ht="15.75" customHeight="1">
      <c r="A875" s="192">
        <v>4</v>
      </c>
      <c r="B875" s="200" t="s">
        <v>82</v>
      </c>
      <c r="C875" s="201">
        <f>SUM(C873:C874)</f>
        <v>603.26</v>
      </c>
      <c r="D875" s="201">
        <f>SUM(D873:D874)</f>
        <v>607.26</v>
      </c>
      <c r="E875" s="194">
        <f>C875-D875</f>
        <v>-4</v>
      </c>
      <c r="F875" s="198">
        <f>E875/C875</f>
        <v>-0.006630640188310182</v>
      </c>
      <c r="G875" s="191" t="s">
        <v>12</v>
      </c>
    </row>
    <row r="876" spans="1:6" ht="15.75" customHeight="1">
      <c r="A876" s="32"/>
      <c r="B876" s="120"/>
      <c r="C876" s="183"/>
      <c r="D876" s="183"/>
      <c r="E876" s="65"/>
      <c r="F876" s="65"/>
    </row>
    <row r="877" s="109" customFormat="1" ht="14.25">
      <c r="A877" s="9" t="s">
        <v>187</v>
      </c>
    </row>
    <row r="878" spans="5:7" ht="14.25">
      <c r="E878" s="67" t="s">
        <v>122</v>
      </c>
      <c r="F878" s="288" t="s">
        <v>209</v>
      </c>
      <c r="G878" s="134"/>
    </row>
    <row r="879" spans="1:7" ht="28.5">
      <c r="A879" s="88" t="s">
        <v>20</v>
      </c>
      <c r="B879" s="88" t="s">
        <v>83</v>
      </c>
      <c r="C879" s="88" t="s">
        <v>150</v>
      </c>
      <c r="D879" s="88" t="s">
        <v>42</v>
      </c>
      <c r="E879" s="88" t="s">
        <v>84</v>
      </c>
      <c r="F879" s="88" t="s">
        <v>85</v>
      </c>
      <c r="G879" s="64"/>
    </row>
    <row r="880" spans="1:7" ht="14.25">
      <c r="A880" s="111">
        <v>1</v>
      </c>
      <c r="B880" s="111">
        <v>2</v>
      </c>
      <c r="C880" s="111">
        <v>3</v>
      </c>
      <c r="D880" s="111">
        <v>4</v>
      </c>
      <c r="E880" s="111">
        <v>5</v>
      </c>
      <c r="F880" s="111">
        <v>6</v>
      </c>
      <c r="G880" s="135"/>
    </row>
    <row r="881" spans="1:7" ht="28.5">
      <c r="A881" s="112">
        <v>1</v>
      </c>
      <c r="B881" s="113" t="s">
        <v>86</v>
      </c>
      <c r="C881" s="114">
        <v>301.63</v>
      </c>
      <c r="D881" s="114">
        <f>D872/2</f>
        <v>301.63</v>
      </c>
      <c r="E881" s="116">
        <v>301.08</v>
      </c>
      <c r="F881" s="115">
        <f>E881/C881</f>
        <v>0.9981765739482147</v>
      </c>
      <c r="G881" s="136"/>
    </row>
    <row r="882" spans="1:8" ht="89.25" customHeight="1">
      <c r="A882" s="112">
        <v>2</v>
      </c>
      <c r="B882" s="113" t="s">
        <v>87</v>
      </c>
      <c r="C882" s="114">
        <v>301.63</v>
      </c>
      <c r="D882" s="114">
        <f>D881</f>
        <v>301.63</v>
      </c>
      <c r="E882" s="116">
        <v>301.09</v>
      </c>
      <c r="F882" s="115">
        <f>E882/C882</f>
        <v>0.9982097271491562</v>
      </c>
      <c r="G882" s="137"/>
      <c r="H882" s="10" t="s">
        <v>12</v>
      </c>
    </row>
    <row r="883" spans="1:7" ht="15">
      <c r="A883" s="320" t="s">
        <v>10</v>
      </c>
      <c r="B883" s="320"/>
      <c r="C883" s="117">
        <f>SUM(C881:C882)</f>
        <v>603.26</v>
      </c>
      <c r="D883" s="117">
        <f>SUM(D881:D882)</f>
        <v>603.26</v>
      </c>
      <c r="E883" s="117">
        <f>SUM(E881:E882)</f>
        <v>602.17</v>
      </c>
      <c r="F883" s="115">
        <f>E883/C883</f>
        <v>0.9981931505486854</v>
      </c>
      <c r="G883" s="138"/>
    </row>
    <row r="884" spans="1:7" s="131" customFormat="1" ht="22.5" customHeight="1">
      <c r="A884" s="321"/>
      <c r="B884" s="321"/>
      <c r="C884" s="321"/>
      <c r="D884" s="321"/>
      <c r="E884" s="321"/>
      <c r="F884" s="321"/>
      <c r="G884" s="321"/>
    </row>
    <row r="885" spans="1:7" ht="14.25">
      <c r="A885" s="120" t="s">
        <v>88</v>
      </c>
      <c r="B885" s="26"/>
      <c r="C885" s="26"/>
      <c r="D885" s="118"/>
      <c r="E885" s="26"/>
      <c r="F885" s="26"/>
      <c r="G885" s="119"/>
    </row>
    <row r="886" spans="1:7" ht="14.25">
      <c r="A886" s="120"/>
      <c r="B886" s="26"/>
      <c r="C886" s="26"/>
      <c r="D886" s="118"/>
      <c r="E886" s="26"/>
      <c r="F886" s="26"/>
      <c r="G886" s="119"/>
    </row>
    <row r="887" ht="14.25">
      <c r="A887" s="9" t="s">
        <v>89</v>
      </c>
    </row>
    <row r="888" spans="1:6" ht="30" customHeight="1">
      <c r="A888" s="18" t="s">
        <v>20</v>
      </c>
      <c r="B888" s="88" t="s">
        <v>83</v>
      </c>
      <c r="C888" s="52" t="s">
        <v>34</v>
      </c>
      <c r="D888" s="52" t="s">
        <v>35</v>
      </c>
      <c r="E888" s="52" t="s">
        <v>6</v>
      </c>
      <c r="F888" s="52" t="s">
        <v>28</v>
      </c>
    </row>
    <row r="889" spans="1:7" ht="13.5" customHeight="1">
      <c r="A889" s="189">
        <v>1</v>
      </c>
      <c r="B889" s="189">
        <v>2</v>
      </c>
      <c r="C889" s="189">
        <v>3</v>
      </c>
      <c r="D889" s="189">
        <v>4</v>
      </c>
      <c r="E889" s="189" t="s">
        <v>36</v>
      </c>
      <c r="F889" s="189">
        <v>6</v>
      </c>
      <c r="G889" s="191"/>
    </row>
    <row r="890" spans="1:7" ht="27" customHeight="1">
      <c r="A890" s="192">
        <v>1</v>
      </c>
      <c r="B890" s="193" t="s">
        <v>181</v>
      </c>
      <c r="C890" s="194">
        <v>667.84</v>
      </c>
      <c r="D890" s="194">
        <v>667.84</v>
      </c>
      <c r="E890" s="194">
        <f>C890-D890</f>
        <v>0</v>
      </c>
      <c r="F890" s="202">
        <v>0</v>
      </c>
      <c r="G890" s="191"/>
    </row>
    <row r="891" spans="1:7" ht="28.5">
      <c r="A891" s="192">
        <v>2</v>
      </c>
      <c r="B891" s="193" t="s">
        <v>200</v>
      </c>
      <c r="C891" s="194">
        <v>94.18</v>
      </c>
      <c r="D891" s="194">
        <v>94.18</v>
      </c>
      <c r="E891" s="194">
        <f>C891-D891</f>
        <v>0</v>
      </c>
      <c r="F891" s="198">
        <v>0</v>
      </c>
      <c r="G891" s="191"/>
    </row>
    <row r="892" spans="1:7" ht="28.5">
      <c r="A892" s="192">
        <v>3</v>
      </c>
      <c r="B892" s="193" t="s">
        <v>186</v>
      </c>
      <c r="C892" s="194">
        <v>590.39</v>
      </c>
      <c r="D892" s="194">
        <v>590.39</v>
      </c>
      <c r="E892" s="194">
        <f>C892-D892</f>
        <v>0</v>
      </c>
      <c r="F892" s="198">
        <f>E892/C892</f>
        <v>0</v>
      </c>
      <c r="G892" s="191"/>
    </row>
    <row r="893" spans="1:7" ht="15.75" customHeight="1">
      <c r="A893" s="192">
        <v>4</v>
      </c>
      <c r="B893" s="200" t="s">
        <v>82</v>
      </c>
      <c r="C893" s="203">
        <f>SUM(C891:C892)</f>
        <v>684.5699999999999</v>
      </c>
      <c r="D893" s="203">
        <f>SUM(D891:D892)</f>
        <v>684.5699999999999</v>
      </c>
      <c r="E893" s="194">
        <f>C893-D893</f>
        <v>0</v>
      </c>
      <c r="F893" s="204">
        <f>E893/C893</f>
        <v>0</v>
      </c>
      <c r="G893" s="191"/>
    </row>
    <row r="894" spans="1:6" ht="15.75" customHeight="1">
      <c r="A894" s="32"/>
      <c r="B894" s="120"/>
      <c r="C894" s="85"/>
      <c r="D894" s="85"/>
      <c r="E894" s="65"/>
      <c r="F894" s="38"/>
    </row>
    <row r="895" s="109" customFormat="1" ht="14.25">
      <c r="A895" s="9" t="s">
        <v>188</v>
      </c>
    </row>
    <row r="896" spans="6:8" ht="14.25">
      <c r="F896" s="110"/>
      <c r="G896" s="67" t="s">
        <v>122</v>
      </c>
      <c r="H896" s="182"/>
    </row>
    <row r="897" spans="1:8" ht="57">
      <c r="A897" s="88" t="s">
        <v>206</v>
      </c>
      <c r="B897" s="88" t="s">
        <v>90</v>
      </c>
      <c r="C897" s="88" t="s">
        <v>91</v>
      </c>
      <c r="D897" s="88" t="s">
        <v>92</v>
      </c>
      <c r="E897" s="88" t="s">
        <v>93</v>
      </c>
      <c r="F897" s="88" t="s">
        <v>6</v>
      </c>
      <c r="G897" s="88" t="s">
        <v>85</v>
      </c>
      <c r="H897" s="88" t="s">
        <v>94</v>
      </c>
    </row>
    <row r="898" spans="1:8" ht="14.25">
      <c r="A898" s="122">
        <v>1</v>
      </c>
      <c r="B898" s="122">
        <v>2</v>
      </c>
      <c r="C898" s="122">
        <v>3</v>
      </c>
      <c r="D898" s="122">
        <v>4</v>
      </c>
      <c r="E898" s="122">
        <v>5</v>
      </c>
      <c r="F898" s="122" t="s">
        <v>95</v>
      </c>
      <c r="G898" s="122">
        <v>7</v>
      </c>
      <c r="H898" s="123" t="s">
        <v>96</v>
      </c>
    </row>
    <row r="899" spans="1:8" ht="18" customHeight="1">
      <c r="A899" s="124">
        <f>C890</f>
        <v>667.84</v>
      </c>
      <c r="B899" s="124">
        <f>D893</f>
        <v>684.5699999999999</v>
      </c>
      <c r="C899" s="125">
        <f>C372</f>
        <v>75493.23542743282</v>
      </c>
      <c r="D899" s="125">
        <f>(C899*750)/100000</f>
        <v>566.1992657057461</v>
      </c>
      <c r="E899" s="272">
        <v>566.19</v>
      </c>
      <c r="F899" s="125">
        <f>D899-E899</f>
        <v>0.009265705746088315</v>
      </c>
      <c r="G899" s="115">
        <f>E899/A899</f>
        <v>0.8477928845232391</v>
      </c>
      <c r="H899" s="125">
        <f>B899-E899</f>
        <v>118.37999999999988</v>
      </c>
    </row>
    <row r="900" spans="1:8" ht="21" customHeight="1">
      <c r="A900" s="139"/>
      <c r="B900" s="139"/>
      <c r="C900" s="140"/>
      <c r="D900" s="140"/>
      <c r="E900" s="141"/>
      <c r="F900" s="140"/>
      <c r="G900" s="142"/>
      <c r="H900" s="140"/>
    </row>
    <row r="901" spans="1:8" s="129" customFormat="1" ht="12.75">
      <c r="A901" s="222" t="s">
        <v>189</v>
      </c>
      <c r="B901" s="223"/>
      <c r="C901" s="223"/>
      <c r="D901" s="223"/>
      <c r="E901" s="223"/>
      <c r="F901" s="223"/>
      <c r="G901" s="223"/>
      <c r="H901" s="223"/>
    </row>
    <row r="902" spans="1:8" s="129" customFormat="1" ht="14.25" customHeight="1">
      <c r="A902" s="222"/>
      <c r="B902" s="223"/>
      <c r="C902" s="223"/>
      <c r="D902" s="223"/>
      <c r="E902" s="223"/>
      <c r="F902" s="223"/>
      <c r="G902" s="223"/>
      <c r="H902" s="223"/>
    </row>
    <row r="903" spans="1:8" s="129" customFormat="1" ht="12.75">
      <c r="A903" s="224" t="s">
        <v>111</v>
      </c>
      <c r="B903" s="223"/>
      <c r="C903" s="223"/>
      <c r="D903" s="223"/>
      <c r="E903" s="223"/>
      <c r="F903" s="223"/>
      <c r="G903" s="223"/>
      <c r="H903" s="223"/>
    </row>
    <row r="904" spans="1:8" s="129" customFormat="1" ht="12.75">
      <c r="A904" s="224"/>
      <c r="B904" s="223"/>
      <c r="C904" s="223"/>
      <c r="D904" s="223"/>
      <c r="E904" s="223"/>
      <c r="F904" s="223"/>
      <c r="G904" s="223"/>
      <c r="H904" s="223"/>
    </row>
    <row r="905" spans="1:8" s="129" customFormat="1" ht="12.75">
      <c r="A905" s="225" t="s">
        <v>132</v>
      </c>
      <c r="B905" s="223"/>
      <c r="C905" s="223"/>
      <c r="D905" s="223"/>
      <c r="E905" s="223"/>
      <c r="F905" s="223"/>
      <c r="G905" s="223"/>
      <c r="H905" s="223"/>
    </row>
    <row r="906" spans="1:7" s="129" customFormat="1" ht="12.75">
      <c r="A906" s="327" t="s">
        <v>151</v>
      </c>
      <c r="B906" s="328"/>
      <c r="C906" s="328"/>
      <c r="D906" s="328"/>
      <c r="E906" s="329"/>
      <c r="G906" s="271"/>
    </row>
    <row r="907" spans="1:7" s="129" customFormat="1" ht="12.75">
      <c r="A907" s="327" t="s">
        <v>207</v>
      </c>
      <c r="B907" s="328"/>
      <c r="C907" s="328"/>
      <c r="D907" s="328"/>
      <c r="E907" s="329"/>
      <c r="G907" s="271"/>
    </row>
    <row r="908" spans="1:7" s="129" customFormat="1" ht="12.75">
      <c r="A908" s="270" t="s">
        <v>128</v>
      </c>
      <c r="B908" s="269" t="s">
        <v>129</v>
      </c>
      <c r="C908" s="269" t="s">
        <v>130</v>
      </c>
      <c r="D908" s="269" t="s">
        <v>131</v>
      </c>
      <c r="E908" s="268" t="s">
        <v>153</v>
      </c>
      <c r="G908" s="271"/>
    </row>
    <row r="909" spans="1:7" s="129" customFormat="1" ht="12.75">
      <c r="A909" s="330" t="s">
        <v>154</v>
      </c>
      <c r="B909" s="273" t="s">
        <v>152</v>
      </c>
      <c r="C909" s="248"/>
      <c r="D909" s="273">
        <v>5570</v>
      </c>
      <c r="E909" s="273">
        <v>3342.2799999999997</v>
      </c>
      <c r="G909" s="271"/>
    </row>
    <row r="910" spans="1:7" s="129" customFormat="1" ht="12.75">
      <c r="A910" s="331"/>
      <c r="B910" s="273" t="s">
        <v>244</v>
      </c>
      <c r="C910" s="248"/>
      <c r="D910" s="273">
        <v>6016</v>
      </c>
      <c r="E910" s="273">
        <v>3609.6</v>
      </c>
      <c r="G910" s="271"/>
    </row>
    <row r="911" spans="1:7" s="129" customFormat="1" ht="12.75">
      <c r="A911" s="331"/>
      <c r="B911" s="273" t="s">
        <v>155</v>
      </c>
      <c r="C911" s="248"/>
      <c r="D911" s="273">
        <v>26727</v>
      </c>
      <c r="E911" s="273">
        <v>16036.2</v>
      </c>
      <c r="G911" s="271"/>
    </row>
    <row r="912" spans="1:7" s="129" customFormat="1" ht="14.25" customHeight="1">
      <c r="A912" s="331"/>
      <c r="B912" s="273" t="s">
        <v>245</v>
      </c>
      <c r="C912" s="248"/>
      <c r="D912" s="273">
        <v>8953</v>
      </c>
      <c r="E912" s="273">
        <v>9351.87</v>
      </c>
      <c r="G912" s="271"/>
    </row>
    <row r="913" spans="1:7" s="129" customFormat="1" ht="14.25" customHeight="1" thickBot="1">
      <c r="A913" s="332"/>
      <c r="B913" s="274" t="s">
        <v>246</v>
      </c>
      <c r="C913" s="248"/>
      <c r="D913" s="274">
        <v>47266</v>
      </c>
      <c r="E913" s="274">
        <v>32339.950000000004</v>
      </c>
      <c r="G913" s="271"/>
    </row>
    <row r="914" spans="1:8" s="129" customFormat="1" ht="13.5" customHeight="1">
      <c r="A914" s="224"/>
      <c r="B914" s="223"/>
      <c r="C914" s="223"/>
      <c r="D914" s="223"/>
      <c r="E914" s="223"/>
      <c r="F914" s="223"/>
      <c r="G914" s="223"/>
      <c r="H914" s="223"/>
    </row>
    <row r="915" spans="1:8" s="129" customFormat="1" ht="12.75">
      <c r="A915" s="224"/>
      <c r="B915" s="223"/>
      <c r="C915" s="223"/>
      <c r="D915" s="223"/>
      <c r="E915" s="223"/>
      <c r="F915" s="223"/>
      <c r="G915" s="223"/>
      <c r="H915" s="223"/>
    </row>
    <row r="916" spans="1:8" s="184" customFormat="1" ht="12.75">
      <c r="A916" s="226" t="s">
        <v>133</v>
      </c>
      <c r="B916" s="227"/>
      <c r="C916" s="227"/>
      <c r="D916" s="227"/>
      <c r="E916" s="227"/>
      <c r="F916" s="227"/>
      <c r="G916" s="227"/>
      <c r="H916" s="228"/>
    </row>
    <row r="917" spans="1:8" s="184" customFormat="1" ht="12.75">
      <c r="A917" s="322" t="s">
        <v>100</v>
      </c>
      <c r="B917" s="324" t="s">
        <v>101</v>
      </c>
      <c r="C917" s="325"/>
      <c r="D917" s="326" t="s">
        <v>102</v>
      </c>
      <c r="E917" s="326"/>
      <c r="F917" s="326" t="s">
        <v>103</v>
      </c>
      <c r="G917" s="326"/>
      <c r="H917" s="228"/>
    </row>
    <row r="918" spans="1:8" s="184" customFormat="1" ht="12.75">
      <c r="A918" s="323"/>
      <c r="B918" s="262" t="s">
        <v>104</v>
      </c>
      <c r="C918" s="263" t="s">
        <v>105</v>
      </c>
      <c r="D918" s="261" t="s">
        <v>104</v>
      </c>
      <c r="E918" s="261" t="s">
        <v>105</v>
      </c>
      <c r="F918" s="261" t="s">
        <v>104</v>
      </c>
      <c r="G918" s="261" t="s">
        <v>105</v>
      </c>
      <c r="H918" s="228"/>
    </row>
    <row r="919" spans="1:8" s="184" customFormat="1" ht="13.5" thickBot="1">
      <c r="A919" s="229" t="s">
        <v>112</v>
      </c>
      <c r="B919" s="289">
        <v>47266</v>
      </c>
      <c r="C919" s="289">
        <v>32339.950000000004</v>
      </c>
      <c r="D919" s="289">
        <v>47266</v>
      </c>
      <c r="E919" s="289">
        <v>32339.950000000004</v>
      </c>
      <c r="F919" s="232">
        <f>(B919-D919)/B919</f>
        <v>0</v>
      </c>
      <c r="G919" s="232">
        <f>(C919-E919)/C919</f>
        <v>0</v>
      </c>
      <c r="H919" s="228"/>
    </row>
    <row r="920" spans="1:8" s="184" customFormat="1" ht="12.75">
      <c r="A920" s="233"/>
      <c r="B920" s="227"/>
      <c r="C920" s="227"/>
      <c r="D920" s="227"/>
      <c r="E920" s="227"/>
      <c r="F920" s="227"/>
      <c r="G920" s="227"/>
      <c r="H920" s="228"/>
    </row>
    <row r="921" spans="1:8" s="184" customFormat="1" ht="12.75">
      <c r="A921" s="226" t="s">
        <v>171</v>
      </c>
      <c r="B921" s="227"/>
      <c r="C921" s="227"/>
      <c r="D921" s="227"/>
      <c r="E921" s="227"/>
      <c r="F921" s="227"/>
      <c r="G921" s="227"/>
      <c r="H921" s="228"/>
    </row>
    <row r="922" spans="1:8" s="184" customFormat="1" ht="25.5" customHeight="1">
      <c r="A922" s="335" t="s">
        <v>190</v>
      </c>
      <c r="B922" s="335"/>
      <c r="C922" s="335" t="s">
        <v>205</v>
      </c>
      <c r="D922" s="335"/>
      <c r="E922" s="335" t="s">
        <v>106</v>
      </c>
      <c r="F922" s="335"/>
      <c r="G922" s="227"/>
      <c r="H922" s="228"/>
    </row>
    <row r="923" spans="1:8" s="184" customFormat="1" ht="25.5">
      <c r="A923" s="283" t="s">
        <v>247</v>
      </c>
      <c r="B923" s="283" t="s">
        <v>248</v>
      </c>
      <c r="C923" s="283" t="s">
        <v>247</v>
      </c>
      <c r="D923" s="283" t="s">
        <v>248</v>
      </c>
      <c r="E923" s="283" t="s">
        <v>247</v>
      </c>
      <c r="F923" s="283" t="s">
        <v>248</v>
      </c>
      <c r="G923" s="227"/>
      <c r="H923" s="228" t="s">
        <v>12</v>
      </c>
    </row>
    <row r="924" spans="1:8" s="184" customFormat="1" ht="12.75">
      <c r="A924" s="234">
        <v>1</v>
      </c>
      <c r="B924" s="234">
        <v>2</v>
      </c>
      <c r="C924" s="234">
        <v>3</v>
      </c>
      <c r="D924" s="234">
        <v>4</v>
      </c>
      <c r="E924" s="234">
        <v>5</v>
      </c>
      <c r="F924" s="234">
        <v>6</v>
      </c>
      <c r="G924" s="235"/>
      <c r="H924" s="236"/>
    </row>
    <row r="925" spans="1:8" s="184" customFormat="1" ht="12.75">
      <c r="A925" s="230">
        <v>47266</v>
      </c>
      <c r="B925" s="231">
        <v>32339.950000000004</v>
      </c>
      <c r="C925" s="275">
        <v>45266</v>
      </c>
      <c r="D925" s="275">
        <v>30491.25</v>
      </c>
      <c r="E925" s="237">
        <f>C925/A925</f>
        <v>0.9576862861253332</v>
      </c>
      <c r="F925" s="237">
        <f>D925/B925</f>
        <v>0.9428354094548692</v>
      </c>
      <c r="G925" s="227"/>
      <c r="H925" s="228"/>
    </row>
    <row r="926" spans="1:8" s="184" customFormat="1" ht="12.75">
      <c r="A926" s="238"/>
      <c r="B926" s="239"/>
      <c r="C926" s="240"/>
      <c r="D926" s="240"/>
      <c r="E926" s="241"/>
      <c r="F926" s="242"/>
      <c r="G926" s="243" t="s">
        <v>12</v>
      </c>
      <c r="H926" s="228" t="s">
        <v>12</v>
      </c>
    </row>
    <row r="927" spans="1:8" s="184" customFormat="1" ht="12.75">
      <c r="A927" s="244" t="s">
        <v>109</v>
      </c>
      <c r="B927" s="227"/>
      <c r="C927" s="227"/>
      <c r="D927" s="227" t="s">
        <v>12</v>
      </c>
      <c r="E927" s="227"/>
      <c r="F927" s="227"/>
      <c r="G927" s="227"/>
      <c r="H927" s="228"/>
    </row>
    <row r="928" spans="1:8" s="184" customFormat="1" ht="12.75">
      <c r="A928" s="300"/>
      <c r="B928" s="227"/>
      <c r="C928" s="227"/>
      <c r="D928" s="227"/>
      <c r="E928" s="227"/>
      <c r="F928" s="227"/>
      <c r="G928" s="227"/>
      <c r="H928" s="228"/>
    </row>
    <row r="929" spans="1:8" s="184" customFormat="1" ht="12.75" customHeight="1">
      <c r="A929" s="304" t="s">
        <v>254</v>
      </c>
      <c r="B929" s="304"/>
      <c r="C929" s="304"/>
      <c r="D929" s="304"/>
      <c r="E929" s="301"/>
      <c r="F929" s="227"/>
      <c r="G929" s="227"/>
      <c r="H929" s="228"/>
    </row>
    <row r="930" spans="1:8" s="184" customFormat="1" ht="27" customHeight="1">
      <c r="A930" s="298" t="s">
        <v>128</v>
      </c>
      <c r="B930" s="298" t="s">
        <v>100</v>
      </c>
      <c r="C930" s="298" t="s">
        <v>131</v>
      </c>
      <c r="D930" s="298" t="s">
        <v>255</v>
      </c>
      <c r="E930" s="227"/>
      <c r="F930" s="227"/>
      <c r="G930" s="227"/>
      <c r="H930" s="228"/>
    </row>
    <row r="931" spans="1:8" s="184" customFormat="1" ht="12.75">
      <c r="A931" s="302" t="s">
        <v>249</v>
      </c>
      <c r="B931" s="294" t="s">
        <v>250</v>
      </c>
      <c r="C931" s="295">
        <v>22420</v>
      </c>
      <c r="D931" s="248">
        <v>1121</v>
      </c>
      <c r="E931" s="227"/>
      <c r="F931" s="227"/>
      <c r="G931" s="227"/>
      <c r="H931" s="228"/>
    </row>
    <row r="932" spans="1:8" s="184" customFormat="1" ht="12.75">
      <c r="A932" s="303"/>
      <c r="B932" s="294" t="s">
        <v>244</v>
      </c>
      <c r="C932" s="296">
        <v>6016</v>
      </c>
      <c r="D932" s="248">
        <v>300.8</v>
      </c>
      <c r="E932" s="227"/>
      <c r="F932" s="227"/>
      <c r="G932" s="227"/>
      <c r="H932" s="228"/>
    </row>
    <row r="933" spans="1:8" s="184" customFormat="1" ht="12.75">
      <c r="A933" s="303"/>
      <c r="B933" s="294" t="s">
        <v>155</v>
      </c>
      <c r="C933" s="297">
        <v>30774</v>
      </c>
      <c r="D933" s="248">
        <v>1538.7</v>
      </c>
      <c r="E933" s="227"/>
      <c r="F933" s="227"/>
      <c r="G933" s="227"/>
      <c r="H933" s="228"/>
    </row>
    <row r="934" spans="1:8" s="184" customFormat="1" ht="12.75">
      <c r="A934" s="303"/>
      <c r="B934" s="293" t="s">
        <v>251</v>
      </c>
      <c r="C934" s="229">
        <v>16800</v>
      </c>
      <c r="D934" s="231">
        <f>C934*0.05</f>
        <v>840</v>
      </c>
      <c r="E934" s="227"/>
      <c r="F934" s="227"/>
      <c r="G934" s="227"/>
      <c r="H934" s="228"/>
    </row>
    <row r="935" spans="1:8" s="184" customFormat="1" ht="12.75">
      <c r="A935" s="303"/>
      <c r="B935" s="293" t="s">
        <v>252</v>
      </c>
      <c r="C935" s="229">
        <v>30774</v>
      </c>
      <c r="D935" s="231">
        <f>C935*0.05</f>
        <v>1538.7</v>
      </c>
      <c r="E935" s="227"/>
      <c r="F935" s="227"/>
      <c r="G935" s="227"/>
      <c r="H935" s="228"/>
    </row>
    <row r="936" spans="1:8" s="184" customFormat="1" ht="12.75">
      <c r="A936" s="303"/>
      <c r="B936" s="293" t="s">
        <v>253</v>
      </c>
      <c r="C936" s="229">
        <v>28436</v>
      </c>
      <c r="D936" s="231">
        <v>1421.8</v>
      </c>
      <c r="E936" s="227"/>
      <c r="F936" s="227"/>
      <c r="G936" s="227"/>
      <c r="H936" s="228"/>
    </row>
    <row r="937" spans="1:8" s="184" customFormat="1" ht="12.75">
      <c r="A937" s="299"/>
      <c r="B937" s="229" t="s">
        <v>10</v>
      </c>
      <c r="C937" s="229">
        <f>SUM(C931:C936)</f>
        <v>135220</v>
      </c>
      <c r="D937" s="231">
        <f>SUM(D931:D936)</f>
        <v>6761</v>
      </c>
      <c r="E937" s="227"/>
      <c r="F937" s="227"/>
      <c r="G937" s="227"/>
      <c r="H937" s="228"/>
    </row>
    <row r="938" spans="1:8" s="184" customFormat="1" ht="12.75">
      <c r="A938" s="244"/>
      <c r="B938" s="227"/>
      <c r="C938" s="227"/>
      <c r="D938" s="227"/>
      <c r="E938" s="227"/>
      <c r="F938" s="227"/>
      <c r="G938" s="227"/>
      <c r="H938" s="228"/>
    </row>
    <row r="939" spans="1:8" s="184" customFormat="1" ht="12.75">
      <c r="A939" s="226"/>
      <c r="B939" s="227"/>
      <c r="C939" s="227"/>
      <c r="D939" s="227"/>
      <c r="E939" s="227"/>
      <c r="F939" s="227"/>
      <c r="G939" s="227"/>
      <c r="H939" s="228"/>
    </row>
    <row r="940" spans="1:8" s="184" customFormat="1" ht="12.75">
      <c r="A940" s="226" t="s">
        <v>126</v>
      </c>
      <c r="B940" s="227"/>
      <c r="C940" s="227"/>
      <c r="D940" s="227"/>
      <c r="E940" s="227"/>
      <c r="F940" s="223"/>
      <c r="G940" s="223"/>
      <c r="H940" s="228"/>
    </row>
    <row r="941" spans="1:8" s="184" customFormat="1" ht="12.75">
      <c r="A941" s="322" t="s">
        <v>100</v>
      </c>
      <c r="B941" s="324" t="s">
        <v>101</v>
      </c>
      <c r="C941" s="325"/>
      <c r="D941" s="326" t="s">
        <v>102</v>
      </c>
      <c r="E941" s="326"/>
      <c r="F941" s="326" t="s">
        <v>103</v>
      </c>
      <c r="G941" s="326"/>
      <c r="H941" s="228"/>
    </row>
    <row r="942" spans="1:8" s="184" customFormat="1" ht="12.75">
      <c r="A942" s="323"/>
      <c r="B942" s="262" t="s">
        <v>104</v>
      </c>
      <c r="C942" s="263" t="s">
        <v>105</v>
      </c>
      <c r="D942" s="261" t="s">
        <v>104</v>
      </c>
      <c r="E942" s="261" t="s">
        <v>105</v>
      </c>
      <c r="F942" s="261" t="s">
        <v>104</v>
      </c>
      <c r="G942" s="261" t="s">
        <v>105</v>
      </c>
      <c r="H942" s="228"/>
    </row>
    <row r="943" spans="1:8" s="184" customFormat="1" ht="12.75">
      <c r="A943" s="245" t="s">
        <v>157</v>
      </c>
      <c r="B943" s="290">
        <v>59210</v>
      </c>
      <c r="C943" s="291">
        <v>2960.5000000000005</v>
      </c>
      <c r="D943" s="290">
        <v>59210</v>
      </c>
      <c r="E943" s="291">
        <v>2960.5000000000005</v>
      </c>
      <c r="F943" s="232">
        <f>(B943-D943)/100</f>
        <v>0</v>
      </c>
      <c r="G943" s="232">
        <f>(C943-E943)/100</f>
        <v>0</v>
      </c>
      <c r="H943" s="228"/>
    </row>
    <row r="944" spans="1:8" s="184" customFormat="1" ht="12.75">
      <c r="A944" s="245" t="s">
        <v>191</v>
      </c>
      <c r="B944" s="188">
        <v>76010</v>
      </c>
      <c r="C944" s="187">
        <v>3800.5000000000005</v>
      </c>
      <c r="D944" s="246">
        <v>76010</v>
      </c>
      <c r="E944" s="247">
        <v>3800.5000000000005</v>
      </c>
      <c r="F944" s="232">
        <f>(B944-D944)/100</f>
        <v>0</v>
      </c>
      <c r="G944" s="232">
        <f>(C944-E944)/100</f>
        <v>0</v>
      </c>
      <c r="H944" s="228"/>
    </row>
    <row r="945" spans="1:8" s="184" customFormat="1" ht="12.75">
      <c r="A945" s="233"/>
      <c r="B945" s="227"/>
      <c r="C945" s="227"/>
      <c r="D945" s="227"/>
      <c r="E945" s="227"/>
      <c r="F945" s="227"/>
      <c r="G945" s="227"/>
      <c r="H945" s="228"/>
    </row>
    <row r="946" spans="1:8" s="184" customFormat="1" ht="14.25" customHeight="1">
      <c r="A946" s="226" t="s">
        <v>172</v>
      </c>
      <c r="B946" s="227"/>
      <c r="C946" s="227"/>
      <c r="D946" s="227"/>
      <c r="E946" s="227"/>
      <c r="F946" s="223"/>
      <c r="G946" s="223"/>
      <c r="H946" s="228"/>
    </row>
    <row r="947" spans="1:8" s="184" customFormat="1" ht="12.75">
      <c r="A947" s="273"/>
      <c r="B947" s="333" t="s">
        <v>208</v>
      </c>
      <c r="C947" s="334"/>
      <c r="D947" s="333" t="s">
        <v>156</v>
      </c>
      <c r="E947" s="334"/>
      <c r="F947" s="333" t="s">
        <v>106</v>
      </c>
      <c r="G947" s="334"/>
      <c r="H947" s="228"/>
    </row>
    <row r="948" spans="1:8" s="184" customFormat="1" ht="12.75">
      <c r="A948" s="273"/>
      <c r="B948" s="267" t="s">
        <v>104</v>
      </c>
      <c r="C948" s="267" t="s">
        <v>107</v>
      </c>
      <c r="D948" s="267" t="s">
        <v>104</v>
      </c>
      <c r="E948" s="267" t="s">
        <v>107</v>
      </c>
      <c r="F948" s="267" t="s">
        <v>104</v>
      </c>
      <c r="G948" s="267" t="s">
        <v>108</v>
      </c>
      <c r="H948" s="236"/>
    </row>
    <row r="949" spans="1:8" s="129" customFormat="1" ht="12.75">
      <c r="A949" s="234">
        <v>1</v>
      </c>
      <c r="B949" s="234">
        <v>2</v>
      </c>
      <c r="C949" s="234">
        <v>3</v>
      </c>
      <c r="D949" s="234">
        <v>4</v>
      </c>
      <c r="E949" s="234">
        <v>5</v>
      </c>
      <c r="F949" s="234">
        <v>6</v>
      </c>
      <c r="G949" s="234">
        <v>7</v>
      </c>
      <c r="H949" s="249"/>
    </row>
    <row r="950" spans="1:8" s="129" customFormat="1" ht="12.75">
      <c r="A950" s="245" t="s">
        <v>110</v>
      </c>
      <c r="B950" s="290">
        <v>59210</v>
      </c>
      <c r="C950" s="291">
        <v>2960.5000000000005</v>
      </c>
      <c r="D950" s="290">
        <v>59210</v>
      </c>
      <c r="E950" s="291">
        <v>2960.5000000000005</v>
      </c>
      <c r="F950" s="130">
        <f>D950/B950</f>
        <v>1</v>
      </c>
      <c r="G950" s="130">
        <f>D950/B950</f>
        <v>1</v>
      </c>
      <c r="H950" s="250"/>
    </row>
    <row r="951" spans="1:7" ht="14.25">
      <c r="A951" s="245" t="s">
        <v>192</v>
      </c>
      <c r="B951" s="188">
        <v>76010</v>
      </c>
      <c r="C951" s="187">
        <v>3800.5000000000005</v>
      </c>
      <c r="D951" s="292">
        <v>47574</v>
      </c>
      <c r="E951" s="168">
        <v>2378.7000000000003</v>
      </c>
      <c r="F951" s="130">
        <f>D951/B951</f>
        <v>0.6258913300881463</v>
      </c>
      <c r="G951" s="130">
        <f>D951/B951</f>
        <v>0.6258913300881463</v>
      </c>
    </row>
    <row r="954" ht="14.25">
      <c r="C954" s="31"/>
    </row>
  </sheetData>
  <sheetProtection/>
  <mergeCells count="39">
    <mergeCell ref="B947:C947"/>
    <mergeCell ref="D947:E947"/>
    <mergeCell ref="F947:G947"/>
    <mergeCell ref="A922:B922"/>
    <mergeCell ref="C922:D922"/>
    <mergeCell ref="E922:F922"/>
    <mergeCell ref="A941:A942"/>
    <mergeCell ref="B941:C941"/>
    <mergeCell ref="D941:E941"/>
    <mergeCell ref="F941:G941"/>
    <mergeCell ref="A917:A918"/>
    <mergeCell ref="B917:C917"/>
    <mergeCell ref="D917:E917"/>
    <mergeCell ref="F917:G917"/>
    <mergeCell ref="A906:E906"/>
    <mergeCell ref="A907:E907"/>
    <mergeCell ref="A909:A913"/>
    <mergeCell ref="A133:G133"/>
    <mergeCell ref="A165:F165"/>
    <mergeCell ref="A198:G198"/>
    <mergeCell ref="A230:F230"/>
    <mergeCell ref="A883:B883"/>
    <mergeCell ref="A884:G884"/>
    <mergeCell ref="A26:D26"/>
    <mergeCell ref="A34:C34"/>
    <mergeCell ref="A35:G35"/>
    <mergeCell ref="A27:E27"/>
    <mergeCell ref="A67:H67"/>
    <mergeCell ref="A100:H100"/>
    <mergeCell ref="A931:A936"/>
    <mergeCell ref="A929:D929"/>
    <mergeCell ref="A1:H1"/>
    <mergeCell ref="A2:H2"/>
    <mergeCell ref="A3:H3"/>
    <mergeCell ref="A5:H5"/>
    <mergeCell ref="A7:H7"/>
    <mergeCell ref="A9:H9"/>
    <mergeCell ref="A13:B13"/>
    <mergeCell ref="A21:D21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98" max="7" man="1"/>
    <brk id="196" max="7" man="1"/>
    <brk id="293" max="7" man="1"/>
    <brk id="407" max="7" man="1"/>
    <brk id="521" max="7" man="1"/>
    <brk id="628" max="7" man="1"/>
    <brk id="731" max="7" man="1"/>
    <brk id="800" max="7" man="1"/>
    <brk id="883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2019-07-18T13:51:36Z</dcterms:modified>
  <cp:category/>
  <cp:version/>
  <cp:contentType/>
  <cp:contentStatus/>
</cp:coreProperties>
</file>