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65461" windowWidth="11025" windowHeight="8880" tabRatio="935" activeTab="3"/>
  </bookViews>
  <sheets>
    <sheet name="First-Page" sheetId="1" r:id="rId1"/>
    <sheet name="Contents" sheetId="2" r:id="rId2"/>
    <sheet name="Sheet1" sheetId="3" r:id="rId3"/>
    <sheet name="AT-1-Gen_Info " sheetId="4" r:id="rId4"/>
    <sheet name="AT-2-S1 BUDGET" sheetId="5" r:id="rId5"/>
    <sheet name="AT_2A_fundflow" sheetId="6" r:id="rId6"/>
    <sheet name="AT-2B_DBT" sheetId="7" r:id="rId7"/>
    <sheet name="AT-3" sheetId="8" r:id="rId8"/>
    <sheet name="AT3A_cvrg(Insti)_PY" sheetId="9" r:id="rId9"/>
    <sheet name="AT3B_cvrg(Insti)_UPY " sheetId="10" r:id="rId10"/>
    <sheet name="AT3C_cvrg(Insti)_UPY " sheetId="11" r:id="rId11"/>
    <sheet name="enrolment vs availed_PY" sheetId="12" r:id="rId12"/>
    <sheet name="enrolment vs availed_UPY" sheetId="13" r:id="rId13"/>
    <sheet name="AT-4B" sheetId="14" r:id="rId14"/>
    <sheet name="T5_PLAN_vs_PRFM" sheetId="15" r:id="rId15"/>
    <sheet name="T5A_PLAN_vs_PRFM " sheetId="16" r:id="rId16"/>
    <sheet name="T5B_PLAN_vs_PRFM  (2)" sheetId="17" r:id="rId17"/>
    <sheet name="T5C_Drought_PLAN_vs_PRFM " sheetId="18" r:id="rId18"/>
    <sheet name="T5D_Drought_PLAN_vs_PRFM  " sheetId="19" r:id="rId19"/>
    <sheet name="T6_FG_py_Utlsn" sheetId="20" r:id="rId20"/>
    <sheet name="T6A_FG_Upy_Utlsn " sheetId="21" r:id="rId21"/>
    <sheet name="T6B_Pay_FG_FCI_Pry" sheetId="22" r:id="rId22"/>
    <sheet name="T6C_Coarse_Grain" sheetId="23" r:id="rId23"/>
    <sheet name="T7_CC_PY_Utlsn" sheetId="24" r:id="rId24"/>
    <sheet name="T7ACC_UPY_Utlsn " sheetId="25" r:id="rId25"/>
    <sheet name="AT-8_Hon_CCH_Pry" sheetId="26" r:id="rId26"/>
    <sheet name="AT-8A_Hon_CCH_UPry" sheetId="27" r:id="rId27"/>
    <sheet name="AT9_TA" sheetId="28" r:id="rId28"/>
    <sheet name="AT10_MME" sheetId="29" r:id="rId29"/>
    <sheet name="AT10A" sheetId="30" r:id="rId30"/>
    <sheet name="AT-10 B" sheetId="31" r:id="rId31"/>
    <sheet name="AT-10 C" sheetId="32" r:id="rId32"/>
    <sheet name="AT-10 D" sheetId="33" r:id="rId33"/>
    <sheet name="AT-10 E" sheetId="34" r:id="rId34"/>
    <sheet name="AT-10 F Drinking Water" sheetId="35" r:id="rId35"/>
    <sheet name="AT11_KS Year wise" sheetId="36" r:id="rId36"/>
    <sheet name="AT11A_KS-District wise" sheetId="37" r:id="rId37"/>
    <sheet name="AT12_KD-New" sheetId="38" r:id="rId38"/>
    <sheet name="AT12A_KD-Replacement" sheetId="39" r:id="rId39"/>
    <sheet name="AT-13" sheetId="40" r:id="rId40"/>
    <sheet name="AT-14" sheetId="41" r:id="rId41"/>
    <sheet name="AT-14 A" sheetId="42" r:id="rId42"/>
    <sheet name="AT-15" sheetId="43" r:id="rId43"/>
    <sheet name="AT-16" sheetId="44" r:id="rId44"/>
    <sheet name="AT_17_Coverage-RBSK " sheetId="45" r:id="rId45"/>
    <sheet name="AT18_Details_Community " sheetId="46" r:id="rId46"/>
    <sheet name="AT_19_Impl_Agency" sheetId="47" r:id="rId47"/>
    <sheet name="AT_20_CentralCookingagency " sheetId="48" r:id="rId48"/>
    <sheet name="AT-21" sheetId="49" r:id="rId49"/>
    <sheet name="AT-22" sheetId="50" r:id="rId50"/>
    <sheet name="AT-23 MIS" sheetId="51" r:id="rId51"/>
    <sheet name="AT-23A_AMS" sheetId="52" r:id="rId52"/>
    <sheet name="AT-24" sheetId="53" r:id="rId53"/>
    <sheet name="AT-25" sheetId="54" r:id="rId54"/>
    <sheet name="Sheet1 (2)" sheetId="55" r:id="rId55"/>
    <sheet name="AT26_NoWD" sheetId="56" r:id="rId56"/>
    <sheet name="AT26A_NoWD" sheetId="57" r:id="rId57"/>
    <sheet name="AT27_Req_FG_CA_Pry" sheetId="58" r:id="rId58"/>
    <sheet name="AT27A_Req_FG_CA_UPry " sheetId="59" r:id="rId59"/>
    <sheet name="AT27B_Req_FG_CA_NCLP" sheetId="60" r:id="rId60"/>
    <sheet name="AT27C_Req_FG_CA_Drought-Pry" sheetId="61" r:id="rId61"/>
    <sheet name="AT27D_Req_FG_CA_Drought-UPry" sheetId="62" r:id="rId62"/>
    <sheet name="AT_28_RqmtKitchen" sheetId="63" r:id="rId63"/>
    <sheet name="AT-28A_RqmtPlinthArea" sheetId="64" r:id="rId64"/>
    <sheet name="AT-28B_Kitchen repair" sheetId="65" r:id="rId65"/>
    <sheet name="AT29_NEW- KD" sheetId="66" r:id="rId66"/>
    <sheet name="AT29_A_Replacement KD" sheetId="67" r:id="rId67"/>
    <sheet name="AT-30_Coook-cum-Helper" sheetId="68" r:id="rId68"/>
    <sheet name="AT_31_Budget_provision_11-121 " sheetId="69" r:id="rId69"/>
    <sheet name="AT32_Drought Pry Util" sheetId="70" r:id="rId70"/>
    <sheet name="AT-32A Drought UPry Util" sheetId="71" r:id="rId71"/>
  </sheets>
  <definedNames>
    <definedName name="_xlnm.Print_Area" localSheetId="44">'AT_17_Coverage-RBSK '!$A$1:$L$25</definedName>
    <definedName name="_xlnm.Print_Area" localSheetId="46">'AT_19_Impl_Agency'!$A$1:$J$22</definedName>
    <definedName name="_xlnm.Print_Area" localSheetId="47">'AT_20_CentralCookingagency '!$A$1:$M$23</definedName>
    <definedName name="_xlnm.Print_Area" localSheetId="62">'AT_28_RqmtKitchen'!$A$1:$R$24</definedName>
    <definedName name="_xlnm.Print_Area" localSheetId="5">'AT_2A_fundflow'!$A$1:$V$36</definedName>
    <definedName name="_xlnm.Print_Area" localSheetId="68">'AT_31_Budget_provision_11-121 '!$A$1:$W$33</definedName>
    <definedName name="_xlnm.Print_Area" localSheetId="30">'AT-10 B'!$A$1:$I$19</definedName>
    <definedName name="_xlnm.Print_Area" localSheetId="31">'AT-10 C'!$A$1:$J$19</definedName>
    <definedName name="_xlnm.Print_Area" localSheetId="33">'AT-10 E'!$A$1:$H$17</definedName>
    <definedName name="_xlnm.Print_Area" localSheetId="34">'AT-10 F Drinking Water'!$A$1:$H$15</definedName>
    <definedName name="_xlnm.Print_Area" localSheetId="28">'AT10_MME'!$A$1:$H$32</definedName>
    <definedName name="_xlnm.Print_Area" localSheetId="29">'AT10A'!$A$1:$E$24</definedName>
    <definedName name="_xlnm.Print_Area" localSheetId="35">'AT11_KS Year wise'!$A$1:$K$33</definedName>
    <definedName name="_xlnm.Print_Area" localSheetId="36">'AT11A_KS-District wise'!$A$1:$K$22</definedName>
    <definedName name="_xlnm.Print_Area" localSheetId="37">'AT12_KD-New'!$A$1:$K$20</definedName>
    <definedName name="_xlnm.Print_Area" localSheetId="38">'AT12A_KD-Replacement'!$A$1:$K$21</definedName>
    <definedName name="_xlnm.Print_Area" localSheetId="39">'AT-13'!$A$1:$H$17</definedName>
    <definedName name="_xlnm.Print_Area" localSheetId="40">'AT-14'!$A$1:$N$18</definedName>
    <definedName name="_xlnm.Print_Area" localSheetId="41">'AT-14 A'!$A$1:$H$20</definedName>
    <definedName name="_xlnm.Print_Area" localSheetId="42">'AT-15'!$A$1:$L$19</definedName>
    <definedName name="_xlnm.Print_Area" localSheetId="43">'AT-16'!$A$1:$K$17</definedName>
    <definedName name="_xlnm.Print_Area" localSheetId="45">'AT18_Details_Community '!$A$1:$F$21</definedName>
    <definedName name="_xlnm.Print_Area" localSheetId="3">'AT-1-Gen_Info '!$A$1:$T$50</definedName>
    <definedName name="_xlnm.Print_Area" localSheetId="48">'AT-21'!$A$1:$M$18</definedName>
    <definedName name="_xlnm.Print_Area" localSheetId="51">'AT-23A_AMS'!$A$1:$L$25</definedName>
    <definedName name="_xlnm.Print_Area" localSheetId="52">'AT-24'!$A$1:$N$18</definedName>
    <definedName name="_xlnm.Print_Area" localSheetId="55">'AT26_NoWD'!$A$1:$L$32</definedName>
    <definedName name="_xlnm.Print_Area" localSheetId="56">'AT26A_NoWD'!$A$1:$K$32</definedName>
    <definedName name="_xlnm.Print_Area" localSheetId="57">'AT27_Req_FG_CA_Pry'!$A$1:$T$22</definedName>
    <definedName name="_xlnm.Print_Area" localSheetId="58">'AT27A_Req_FG_CA_UPry '!$A$1:$T$24</definedName>
    <definedName name="_xlnm.Print_Area" localSheetId="59">'AT27B_Req_FG_CA_NCLP'!$A$1:$R$20</definedName>
    <definedName name="_xlnm.Print_Area" localSheetId="60">'AT27C_Req_FG_CA_Drought-Pry'!$A$1:$R$22</definedName>
    <definedName name="_xlnm.Print_Area" localSheetId="61">'AT27D_Req_FG_CA_Drought-UPry'!$A$1:$R$21</definedName>
    <definedName name="_xlnm.Print_Area" localSheetId="63">'AT-28A_RqmtPlinthArea'!$A$1:$S$29</definedName>
    <definedName name="_xlnm.Print_Area" localSheetId="64">'AT-28B_Kitchen repair'!$A$1:$G$21</definedName>
    <definedName name="_xlnm.Print_Area" localSheetId="66">'AT29_A_Replacement KD'!$A$1:$V$19</definedName>
    <definedName name="_xlnm.Print_Area" localSheetId="65">'AT29_NEW- KD'!$A$1:$V$19</definedName>
    <definedName name="_xlnm.Print_Area" localSheetId="6">'AT-2B_DBT'!$A$1:$L$34</definedName>
    <definedName name="_xlnm.Print_Area" localSheetId="4">'AT-2-S1 BUDGET'!$A$1:$V$34</definedName>
    <definedName name="_xlnm.Print_Area" localSheetId="67">'AT-30_Coook-cum-Helper'!$A$1:$L$19</definedName>
    <definedName name="_xlnm.Print_Area" localSheetId="69">'AT32_Drought Pry Util'!$A$1:$L$22</definedName>
    <definedName name="_xlnm.Print_Area" localSheetId="70">'AT-32A Drought UPry Util'!$A$1:$L$23</definedName>
    <definedName name="_xlnm.Print_Area" localSheetId="8">'AT3A_cvrg(Insti)_PY'!$A$1:$N$26</definedName>
    <definedName name="_xlnm.Print_Area" localSheetId="9">'AT3B_cvrg(Insti)_UPY '!$A$1:$N$26</definedName>
    <definedName name="_xlnm.Print_Area" localSheetId="10">'AT3C_cvrg(Insti)_UPY '!$A$1:$N$26</definedName>
    <definedName name="_xlnm.Print_Area" localSheetId="25">'AT-8_Hon_CCH_Pry'!$A$1:$V$25</definedName>
    <definedName name="_xlnm.Print_Area" localSheetId="26">'AT-8A_Hon_CCH_UPry'!$A$1:$V$23</definedName>
    <definedName name="_xlnm.Print_Area" localSheetId="27">'AT9_TA'!$A$1:$I$21</definedName>
    <definedName name="_xlnm.Print_Area" localSheetId="1">'Contents'!$A$1:$C$69</definedName>
    <definedName name="_xlnm.Print_Area" localSheetId="11">'enrolment vs availed_PY'!$A$1:$Q$25</definedName>
    <definedName name="_xlnm.Print_Area" localSheetId="12">'enrolment vs availed_UPY'!$A$1:$Q$24</definedName>
    <definedName name="_xlnm.Print_Area" localSheetId="2">'Sheet1'!$A$1:$J$24</definedName>
    <definedName name="_xlnm.Print_Area" localSheetId="54">'Sheet1 (2)'!$A$1:$J$24</definedName>
    <definedName name="_xlnm.Print_Area" localSheetId="14">'T5_PLAN_vs_PRFM'!$A$1:$J$22</definedName>
    <definedName name="_xlnm.Print_Area" localSheetId="15">'T5A_PLAN_vs_PRFM '!$A$1:$J$21</definedName>
    <definedName name="_xlnm.Print_Area" localSheetId="16">'T5B_PLAN_vs_PRFM  (2)'!$A$1:$J$22</definedName>
    <definedName name="_xlnm.Print_Area" localSheetId="17">'T5C_Drought_PLAN_vs_PRFM '!$A$1:$J$22</definedName>
    <definedName name="_xlnm.Print_Area" localSheetId="18">'T5D_Drought_PLAN_vs_PRFM  '!$A$1:$J$23</definedName>
    <definedName name="_xlnm.Print_Area" localSheetId="19">'T6_FG_py_Utlsn'!$A$1:$L$21</definedName>
    <definedName name="_xlnm.Print_Area" localSheetId="20">'T6A_FG_Upy_Utlsn '!$A$1:$L$24</definedName>
    <definedName name="_xlnm.Print_Area" localSheetId="21">'T6B_Pay_FG_FCI_Pry'!$A$1:$M$25</definedName>
    <definedName name="_xlnm.Print_Area" localSheetId="22">'T6C_Coarse_Grain'!$A$1:$L$24</definedName>
    <definedName name="_xlnm.Print_Area" localSheetId="23">'T7_CC_PY_Utlsn'!$A$1:$Q$25</definedName>
    <definedName name="_xlnm.Print_Area" localSheetId="24">'T7ACC_UPY_Utlsn '!$A$1:$Q$24</definedName>
  </definedNames>
  <calcPr fullCalcOnLoad="1"/>
</workbook>
</file>

<file path=xl/sharedStrings.xml><?xml version="1.0" encoding="utf-8"?>
<sst xmlns="http://schemas.openxmlformats.org/spreadsheetml/2006/main" count="2487" uniqueCount="991">
  <si>
    <t>[Mid-Day Meal Scheme]</t>
  </si>
  <si>
    <t>State:</t>
  </si>
  <si>
    <t>S.No.</t>
  </si>
  <si>
    <t>Name of District</t>
  </si>
  <si>
    <t>No. of  Institutions</t>
  </si>
  <si>
    <t xml:space="preserve">(Govt+LB)Schools </t>
  </si>
  <si>
    <t>GA Schools</t>
  </si>
  <si>
    <t>-</t>
  </si>
  <si>
    <t>Govt: Government Schools</t>
  </si>
  <si>
    <t>LB: Local Body Schools</t>
  </si>
  <si>
    <t>GA: Govt Aided Schools</t>
  </si>
  <si>
    <t xml:space="preserve"> </t>
  </si>
  <si>
    <t>(Only in MS-Excel Format)</t>
  </si>
  <si>
    <t xml:space="preserve">No. of children </t>
  </si>
  <si>
    <t>Total no. of meals served</t>
  </si>
  <si>
    <t>Total</t>
  </si>
  <si>
    <t>[Qnty in MTs]</t>
  </si>
  <si>
    <t>Rice</t>
  </si>
  <si>
    <t>[Rs. in lakh]</t>
  </si>
  <si>
    <t>Sl. No.</t>
  </si>
  <si>
    <t>Primary</t>
  </si>
  <si>
    <t>Upper Primary</t>
  </si>
  <si>
    <t>[Rs. in Lakh]</t>
  </si>
  <si>
    <t>Activities                                                               (Please list item-wise details as far as possible)</t>
  </si>
  <si>
    <t>I</t>
  </si>
  <si>
    <t xml:space="preserve">School Level Expenses </t>
  </si>
  <si>
    <t>i)Form &amp; Stationery</t>
  </si>
  <si>
    <t>Sub Total</t>
  </si>
  <si>
    <t>II</t>
  </si>
  <si>
    <t>ii) Transport &amp; Conveyance</t>
  </si>
  <si>
    <t>iv) Furniture, hardware and consumables etc.</t>
  </si>
  <si>
    <t>Grand Total</t>
  </si>
  <si>
    <t>District</t>
  </si>
  <si>
    <t xml:space="preserve">Completed (C) </t>
  </si>
  <si>
    <t xml:space="preserve">In progress (IP)                    </t>
  </si>
  <si>
    <t xml:space="preserve">Physical </t>
  </si>
  <si>
    <t>*: District-wise allocation made by State/UT out of Central Assistance provided for the purpose.</t>
  </si>
  <si>
    <t>Wheat</t>
  </si>
  <si>
    <t>SC</t>
  </si>
  <si>
    <t>ST</t>
  </si>
  <si>
    <t>OBC</t>
  </si>
  <si>
    <t>Minority</t>
  </si>
  <si>
    <t>Others</t>
  </si>
  <si>
    <t>Male</t>
  </si>
  <si>
    <t>Female</t>
  </si>
  <si>
    <t>Food item</t>
  </si>
  <si>
    <t>Calories</t>
  </si>
  <si>
    <t>Pulses</t>
  </si>
  <si>
    <t>Oil &amp; fat</t>
  </si>
  <si>
    <t>Salt &amp; Condiments</t>
  </si>
  <si>
    <t>Fuel</t>
  </si>
  <si>
    <t>Table-AT-1</t>
  </si>
  <si>
    <t>[MID-DAY MEAL SCHEME]</t>
  </si>
  <si>
    <t>Year</t>
  </si>
  <si>
    <t>Table:AT-2</t>
  </si>
  <si>
    <t>Table: AT-4</t>
  </si>
  <si>
    <t>Table: AT-4A</t>
  </si>
  <si>
    <t>Table: AT-5</t>
  </si>
  <si>
    <t>Table: AT-6</t>
  </si>
  <si>
    <t>Table: AT-7</t>
  </si>
  <si>
    <t>Table: AT-8</t>
  </si>
  <si>
    <t>Table: AT-9</t>
  </si>
  <si>
    <t>Table: AT-10</t>
  </si>
  <si>
    <t>Table: AT-11</t>
  </si>
  <si>
    <t>Table: AT-12</t>
  </si>
  <si>
    <t xml:space="preserve">Lifted from FCI </t>
  </si>
  <si>
    <t xml:space="preserve">Aggregate quantity Consumed at School level </t>
  </si>
  <si>
    <t>Table: AT-6A</t>
  </si>
  <si>
    <t>S. No.</t>
  </si>
  <si>
    <t>Month</t>
  </si>
  <si>
    <t>Total No. of Days in the month</t>
  </si>
  <si>
    <t>Anticipated No. of Working Days (3-8)</t>
  </si>
  <si>
    <t>Remarks</t>
  </si>
  <si>
    <t>Vacation Days</t>
  </si>
  <si>
    <t>Holidays outside Vacation period</t>
  </si>
  <si>
    <t>Total Holidays          (4+7)</t>
  </si>
  <si>
    <t xml:space="preserve">Sundays </t>
  </si>
  <si>
    <t>Other School Holidays</t>
  </si>
  <si>
    <t>Anticipated No. of working days</t>
  </si>
  <si>
    <t>Requirement of Foodgrains (in MTs)</t>
  </si>
  <si>
    <t>Table: AT-17</t>
  </si>
  <si>
    <t>Table: AT-3A</t>
  </si>
  <si>
    <t>Table: AT-3B</t>
  </si>
  <si>
    <t xml:space="preserve">Total </t>
  </si>
  <si>
    <t>Table: AT-7A</t>
  </si>
  <si>
    <t xml:space="preserve">Total Cooking cost expenditure                   </t>
  </si>
  <si>
    <t>Govt.</t>
  </si>
  <si>
    <t>Protein content     (in gms)</t>
  </si>
  <si>
    <t>Quantity                 (in gms)</t>
  </si>
  <si>
    <t>No. of Cooks cum helper</t>
  </si>
  <si>
    <t>Govt. aided</t>
  </si>
  <si>
    <t>Local body</t>
  </si>
  <si>
    <t>Table: AT-18</t>
  </si>
  <si>
    <t>Madarsas/ Maqtab</t>
  </si>
  <si>
    <t>State</t>
  </si>
  <si>
    <t>No. of Institutions  serving MDM</t>
  </si>
  <si>
    <t>PERFORMANCE</t>
  </si>
  <si>
    <r>
      <t>Financial (</t>
    </r>
    <r>
      <rPr>
        <b/>
        <i/>
        <sz val="10"/>
        <rFont val="Arial"/>
        <family val="2"/>
      </rPr>
      <t>Rs. in lakh)</t>
    </r>
  </si>
  <si>
    <t>Yet to start</t>
  </si>
  <si>
    <t>SI.No</t>
  </si>
  <si>
    <t>Component</t>
  </si>
  <si>
    <t>No. of Meals served</t>
  </si>
  <si>
    <t xml:space="preserve">No. of working days on which MDM served </t>
  </si>
  <si>
    <t>Centre</t>
  </si>
  <si>
    <t>Total (col.8+11-14)</t>
  </si>
  <si>
    <t>Central assistance received</t>
  </si>
  <si>
    <t xml:space="preserve">*Norms are only for guidance. Actual number will be determined on the basis of ground reality. </t>
  </si>
  <si>
    <t>Total            (col 3+4+5+6)</t>
  </si>
  <si>
    <t>Total       (col.8+9+10+11)</t>
  </si>
  <si>
    <t>Total       (col.13+14+15+16)</t>
  </si>
  <si>
    <t>SHG</t>
  </si>
  <si>
    <t>NGO</t>
  </si>
  <si>
    <t>Cost of Foodgrain</t>
  </si>
  <si>
    <t>Cooking Cost</t>
  </si>
  <si>
    <t>Transportation Assistance</t>
  </si>
  <si>
    <t>MME</t>
  </si>
  <si>
    <t>Honorarium to Cook-cum-Helper</t>
  </si>
  <si>
    <t>Kitchen-cum-Store</t>
  </si>
  <si>
    <t>Kitchen Devices</t>
  </si>
  <si>
    <t>Quantity (in gms)</t>
  </si>
  <si>
    <t>Diff. Between (7) -(12)</t>
  </si>
  <si>
    <t>Reasons for difference in col. 13</t>
  </si>
  <si>
    <t>Physical           [col. 3-col.5-col.7]</t>
  </si>
  <si>
    <t>Financial ( Rs. in lakh)                                       [col. 4-col.6-col.8]</t>
  </si>
  <si>
    <r>
      <t xml:space="preserve">Total  </t>
    </r>
    <r>
      <rPr>
        <b/>
        <i/>
        <sz val="10"/>
        <rFont val="Arial"/>
        <family val="2"/>
      </rPr>
      <t xml:space="preserve"> </t>
    </r>
  </si>
  <si>
    <t xml:space="preserve">Unit Cost </t>
  </si>
  <si>
    <t>(Rs. In lakhs)</t>
  </si>
  <si>
    <t>No. of Institutions assigned to</t>
  </si>
  <si>
    <t>Grand total</t>
  </si>
  <si>
    <t>Govt. (Col.3-7-11)</t>
  </si>
  <si>
    <t>Govt. aided (col.4-8-12)</t>
  </si>
  <si>
    <t>Local body (col.5-9-13)</t>
  </si>
  <si>
    <t>Total (col.6-10-14)</t>
  </si>
  <si>
    <t>*Remarks</t>
  </si>
  <si>
    <t>Instalment / Component</t>
  </si>
  <si>
    <t>Amount (Rs. In lakhs)</t>
  </si>
  <si>
    <t>Date of receiving of funds by the State / UT</t>
  </si>
  <si>
    <t>Block*</t>
  </si>
  <si>
    <t>Amount</t>
  </si>
  <si>
    <t>Date</t>
  </si>
  <si>
    <t>Balance of 1st Instalment</t>
  </si>
  <si>
    <t>Budget Provision</t>
  </si>
  <si>
    <t>*: includes unspent balance at State, District, Block and school level (including NGOs/Private Agencies).</t>
  </si>
  <si>
    <t xml:space="preserve">Expenditure </t>
  </si>
  <si>
    <t xml:space="preserve"> Holidays</t>
  </si>
  <si>
    <t>Holidays</t>
  </si>
  <si>
    <t>No. of Schools not having Kitchen Shed</t>
  </si>
  <si>
    <t>Fund required</t>
  </si>
  <si>
    <t>Kitchen-cum-Store proposed this year</t>
  </si>
  <si>
    <t>Total fund required : (Col. 6+10+14+18)</t>
  </si>
  <si>
    <t>Gram Panchayat / School*</t>
  </si>
  <si>
    <t>District*</t>
  </si>
  <si>
    <t xml:space="preserve">*If the State releases the fund directly to District / block / Gram Panchayat / school level, then fill up the relevant column. </t>
  </si>
  <si>
    <t>Youth Club of NYK</t>
  </si>
  <si>
    <t>1. Cooks- cum- helpers engaged under Mid Day Meal Scheme</t>
  </si>
  <si>
    <t xml:space="preserve">2. Cost of meal per child per school day as per State Nutrition / Expenditure Norm including both, Central and State share. </t>
  </si>
  <si>
    <t>Cost   (in Rs.)</t>
  </si>
  <si>
    <t xml:space="preserve">Vegetables </t>
  </si>
  <si>
    <t>Any other item</t>
  </si>
  <si>
    <t>Central</t>
  </si>
  <si>
    <t>Proposed</t>
  </si>
  <si>
    <t>For Central Share</t>
  </si>
  <si>
    <t>For State Share</t>
  </si>
  <si>
    <t>Central Share</t>
  </si>
  <si>
    <t>Status of Releasing of Funds by the State / UT</t>
  </si>
  <si>
    <t>Date on which Block / Gram Panchyat / School / Cooking Agency received funds</t>
  </si>
  <si>
    <t>Directorate / Authority</t>
  </si>
  <si>
    <t xml:space="preserve">Cost of foodgrains </t>
  </si>
  <si>
    <t xml:space="preserve">3.  Per Unit Cooking Cost </t>
  </si>
  <si>
    <t xml:space="preserve">Kitchen-cum-store </t>
  </si>
  <si>
    <t xml:space="preserve">No. of Institutions </t>
  </si>
  <si>
    <t xml:space="preserve">Payment to FCI </t>
  </si>
  <si>
    <t>Qty (in MTs)</t>
  </si>
  <si>
    <t>Unspent Balance  {Col. (4+ 5)- 9}</t>
  </si>
  <si>
    <t>(Rs. in lakh)</t>
  </si>
  <si>
    <t>ii) Training of cook cum helpers</t>
  </si>
  <si>
    <t>iii) Replacement/repair/maintenance of cooking device, utensils, etc.</t>
  </si>
  <si>
    <t>v) Capacity builidng of officials</t>
  </si>
  <si>
    <t>i) Hiring charges of manpower at various levels</t>
  </si>
  <si>
    <t>iii) Office expenditure</t>
  </si>
  <si>
    <t>vi) Publicity, Preparation of relevant manuals</t>
  </si>
  <si>
    <t xml:space="preserve">vii) External Monitoring &amp; Evaluation </t>
  </si>
  <si>
    <t>Trust</t>
  </si>
  <si>
    <t>PRI / GP/ Urban Local Body</t>
  </si>
  <si>
    <t>No. of children covered</t>
  </si>
  <si>
    <t>Kitchen-cum-store</t>
  </si>
  <si>
    <t>No. of meals to be served  (Col. 4 x Col. 5)</t>
  </si>
  <si>
    <t>Average No. of children availed MDM [Col. 8/Col. 9]</t>
  </si>
  <si>
    <t>Name of Distict</t>
  </si>
  <si>
    <t>State Share</t>
  </si>
  <si>
    <t>Table: AT-8A</t>
  </si>
  <si>
    <t>Total       (col. 8+9+  10+11)</t>
  </si>
  <si>
    <t>Total            (col 3+4 +5+6)</t>
  </si>
  <si>
    <t>Table: AT-6B</t>
  </si>
  <si>
    <t>kitchen cum store constructed through convergance</t>
  </si>
  <si>
    <t xml:space="preserve">Adhoc Grant (25%) </t>
  </si>
  <si>
    <t xml:space="preserve">(A) Recurring Assistance </t>
  </si>
  <si>
    <t xml:space="preserve">(B) Non-Recurring Assistance </t>
  </si>
  <si>
    <t>(Govt+LB)</t>
  </si>
  <si>
    <t>GA</t>
  </si>
  <si>
    <t>State Share(9+12-15)</t>
  </si>
  <si>
    <t>Total(10+13-16)</t>
  </si>
  <si>
    <t xml:space="preserve">No. of schools </t>
  </si>
  <si>
    <t>Name of  District</t>
  </si>
  <si>
    <t>S.no</t>
  </si>
  <si>
    <t>Madarsa/Maqtab</t>
  </si>
  <si>
    <t xml:space="preserve">Bills raised by FCI </t>
  </si>
  <si>
    <t xml:space="preserve">Central Assistance Released by GOI </t>
  </si>
  <si>
    <t>(Rs. in Lakh)</t>
  </si>
  <si>
    <t>Management, Supervision, Training,  Internal Monitoring and External Monitoring</t>
  </si>
  <si>
    <t xml:space="preserve">Central Assistance Received from GoI </t>
  </si>
  <si>
    <t xml:space="preserve">Released by State Govt. if any </t>
  </si>
  <si>
    <t xml:space="preserve">Remarks </t>
  </si>
  <si>
    <t>Total (col. 3+4+5+6)</t>
  </si>
  <si>
    <t>Deworming tablets distributed</t>
  </si>
  <si>
    <t>Distribution of spectacles</t>
  </si>
  <si>
    <t xml:space="preserve">If the cooking cost has been revised several times during the year, then all such costs should be indicated in separate rows and dates of their application in remarks column. </t>
  </si>
  <si>
    <t>Central             (col6+9-12)</t>
  </si>
  <si>
    <t>Central Share(8+11-14)</t>
  </si>
  <si>
    <t>Recurring Assistance</t>
  </si>
  <si>
    <t>Non-Recurring Assistance</t>
  </si>
  <si>
    <t>Payment of Pending Bills of previous year</t>
  </si>
  <si>
    <t xml:space="preserve">Amount  </t>
  </si>
  <si>
    <t>Constructed with convergence</t>
  </si>
  <si>
    <t>Academic Calendar (No. of Days)</t>
  </si>
  <si>
    <t>Total No. of schools excluding newly opened school</t>
  </si>
  <si>
    <t>No. of Schools not having Kitchen-cum-store</t>
  </si>
  <si>
    <t>No. of children enrolled</t>
  </si>
  <si>
    <t>Recurring Asssitance</t>
  </si>
  <si>
    <t>Non Recurring Assistance</t>
  </si>
  <si>
    <t>Mode of Payment (cash / cheque / e-transfer)</t>
  </si>
  <si>
    <t xml:space="preserve">  Unutilized Budget</t>
  </si>
  <si>
    <t>Gen.</t>
  </si>
  <si>
    <t>SC.</t>
  </si>
  <si>
    <t>ST.</t>
  </si>
  <si>
    <t>Rs. In lakh</t>
  </si>
  <si>
    <t>Gen</t>
  </si>
  <si>
    <t>2013-14</t>
  </si>
  <si>
    <t>Table: AT-3C</t>
  </si>
  <si>
    <t>Table: AT- 3</t>
  </si>
  <si>
    <t>Primary (I-V)</t>
  </si>
  <si>
    <t>Upper Primary (VI-VIII)</t>
  </si>
  <si>
    <t>Primary with Upper Primary (I-VIII)</t>
  </si>
  <si>
    <t>Reasons for difference, if any</t>
  </si>
  <si>
    <t>1</t>
  </si>
  <si>
    <t>2</t>
  </si>
  <si>
    <t>3</t>
  </si>
  <si>
    <t>4</t>
  </si>
  <si>
    <t>5</t>
  </si>
  <si>
    <t>6</t>
  </si>
  <si>
    <t>7</t>
  </si>
  <si>
    <t>8</t>
  </si>
  <si>
    <t>Note: The institutions already counted under primary(col. 3) and upper primary(col. 4) should not be counted again in primary with upper primary(col.5)</t>
  </si>
  <si>
    <t xml:space="preserve">Total Institutions </t>
  </si>
  <si>
    <t>No. of Inst. For which Annual data entry completed</t>
  </si>
  <si>
    <t>No. of Inst. For which Monthly data entry completed</t>
  </si>
  <si>
    <t>May</t>
  </si>
  <si>
    <t>Jun</t>
  </si>
  <si>
    <t>Jul</t>
  </si>
  <si>
    <t>Aug</t>
  </si>
  <si>
    <t>Sep</t>
  </si>
  <si>
    <t>Oct</t>
  </si>
  <si>
    <t>Nov</t>
  </si>
  <si>
    <t>Dec</t>
  </si>
  <si>
    <t xml:space="preserve">                                                                                                                                                                              </t>
  </si>
  <si>
    <t xml:space="preserve">Sl. </t>
  </si>
  <si>
    <t>Designation</t>
  </si>
  <si>
    <t>Working under MDMS</t>
  </si>
  <si>
    <t>State level</t>
  </si>
  <si>
    <t>District Level</t>
  </si>
  <si>
    <t>Block Level</t>
  </si>
  <si>
    <t>9</t>
  </si>
  <si>
    <t>10</t>
  </si>
  <si>
    <t>11</t>
  </si>
  <si>
    <t>Regular Employee</t>
  </si>
  <si>
    <t xml:space="preserve">District </t>
  </si>
  <si>
    <t xml:space="preserve">Action Taken by State Govt. </t>
  </si>
  <si>
    <t>Gender</t>
  </si>
  <si>
    <t>Caste</t>
  </si>
  <si>
    <t>community</t>
  </si>
  <si>
    <t>Serving by disadvantaged section</t>
  </si>
  <si>
    <t>Sitting Arrangement</t>
  </si>
  <si>
    <t xml:space="preserve">Total no. of cent. kitchen </t>
  </si>
  <si>
    <t>Physical details</t>
  </si>
  <si>
    <t>Financial details (Rs. in Lakh)</t>
  </si>
  <si>
    <t>No. of Institutions covered</t>
  </si>
  <si>
    <t>No. of CCH engaged at schools covered by centralised kitchen</t>
  </si>
  <si>
    <t xml:space="preserve">Honorarium paid to cooks working at centralized kitchen </t>
  </si>
  <si>
    <t>Honorarium paid to CCH at schools  covered by centralised kitchen</t>
  </si>
  <si>
    <t>Total honorarium paid  (col 9 + 10)</t>
  </si>
  <si>
    <t xml:space="preserve">Total no. of NGOs covering &gt; 20000 children </t>
  </si>
  <si>
    <t>Name of NGOs</t>
  </si>
  <si>
    <t>Total no. of institutions covered</t>
  </si>
  <si>
    <t>Total no. of children covered</t>
  </si>
  <si>
    <t>Maximum distance covered from Centralised Kitchen</t>
  </si>
  <si>
    <t>Foodgrain (in MT)</t>
  </si>
  <si>
    <t>Cooking cost (Rs in Lakh)</t>
  </si>
  <si>
    <t>Honorarium to CCH (Rs in Lakh)</t>
  </si>
  <si>
    <t>Transportation Assistance (Rs in Lakh)</t>
  </si>
  <si>
    <t>Released</t>
  </si>
  <si>
    <t>Utilization</t>
  </si>
  <si>
    <t>12</t>
  </si>
  <si>
    <t>13</t>
  </si>
  <si>
    <t>14</t>
  </si>
  <si>
    <t>15</t>
  </si>
  <si>
    <t>State(Yes/No) Give details</t>
  </si>
  <si>
    <t>District (Yes/No) Give details</t>
  </si>
  <si>
    <t>Block (Yes/No) Give details</t>
  </si>
  <si>
    <t>Dedicated Nodal Department for MDM</t>
  </si>
  <si>
    <t>Dedicated Nodal official for MDM</t>
  </si>
  <si>
    <t>Mode of receiving complaints</t>
  </si>
  <si>
    <r>
      <rPr>
        <b/>
        <sz val="7"/>
        <color indexed="8"/>
        <rFont val="Calibri"/>
        <family val="2"/>
      </rPr>
      <t xml:space="preserve">  </t>
    </r>
    <r>
      <rPr>
        <b/>
        <sz val="10"/>
        <color indexed="8"/>
        <rFont val="Calibri"/>
        <family val="2"/>
      </rPr>
      <t>Toll free number</t>
    </r>
  </si>
  <si>
    <r>
      <rPr>
        <b/>
        <sz val="7"/>
        <color indexed="8"/>
        <rFont val="Calibri"/>
        <family val="2"/>
      </rPr>
      <t xml:space="preserve">  </t>
    </r>
    <r>
      <rPr>
        <b/>
        <sz val="10"/>
        <color indexed="8"/>
        <rFont val="Calibri"/>
        <family val="2"/>
      </rPr>
      <t>Dedicated landline number</t>
    </r>
  </si>
  <si>
    <r>
      <rPr>
        <b/>
        <sz val="7"/>
        <color indexed="8"/>
        <rFont val="Calibri"/>
        <family val="2"/>
      </rPr>
      <t xml:space="preserve">  </t>
    </r>
    <r>
      <rPr>
        <b/>
        <sz val="10"/>
        <color indexed="8"/>
        <rFont val="Calibri"/>
        <family val="2"/>
      </rPr>
      <t>Call centre</t>
    </r>
  </si>
  <si>
    <r>
      <rPr>
        <b/>
        <sz val="7"/>
        <color indexed="8"/>
        <rFont val="Calibri"/>
        <family val="2"/>
      </rPr>
      <t xml:space="preserve">  </t>
    </r>
    <r>
      <rPr>
        <b/>
        <sz val="10"/>
        <color indexed="8"/>
        <rFont val="Calibri"/>
        <family val="2"/>
      </rPr>
      <t>Emails</t>
    </r>
  </si>
  <si>
    <r>
      <rPr>
        <b/>
        <sz val="7"/>
        <color indexed="8"/>
        <rFont val="Calibri"/>
        <family val="2"/>
      </rPr>
      <t xml:space="preserve">  </t>
    </r>
    <r>
      <rPr>
        <b/>
        <sz val="10"/>
        <color indexed="8"/>
        <rFont val="Calibri"/>
        <family val="2"/>
      </rPr>
      <t>Press news</t>
    </r>
  </si>
  <si>
    <r>
      <rPr>
        <b/>
        <sz val="7"/>
        <color indexed="8"/>
        <rFont val="Calibri"/>
        <family val="2"/>
      </rPr>
      <t xml:space="preserve">  </t>
    </r>
    <r>
      <rPr>
        <b/>
        <sz val="10"/>
        <color indexed="8"/>
        <rFont val="Calibri"/>
        <family val="2"/>
      </rPr>
      <t>Radio/T.V.</t>
    </r>
  </si>
  <si>
    <r>
      <rPr>
        <b/>
        <sz val="7"/>
        <color indexed="8"/>
        <rFont val="Calibri"/>
        <family val="2"/>
      </rPr>
      <t xml:space="preserve">  </t>
    </r>
    <r>
      <rPr>
        <b/>
        <sz val="10"/>
        <color indexed="8"/>
        <rFont val="Calibri"/>
        <family val="2"/>
      </rPr>
      <t>SMS</t>
    </r>
  </si>
  <si>
    <r>
      <rPr>
        <b/>
        <sz val="7"/>
        <color indexed="8"/>
        <rFont val="Calibri"/>
        <family val="2"/>
      </rPr>
      <t xml:space="preserve">  </t>
    </r>
    <r>
      <rPr>
        <b/>
        <sz val="10"/>
        <color indexed="8"/>
        <rFont val="Calibri"/>
        <family val="2"/>
      </rPr>
      <t>Postal system</t>
    </r>
  </si>
  <si>
    <t>Number of Complaints received and status of complaint</t>
  </si>
  <si>
    <t>Number of Complaints</t>
  </si>
  <si>
    <t>Year/Month  of receiving complaints</t>
  </si>
  <si>
    <t>Status of complaints</t>
  </si>
  <si>
    <t>Action taken</t>
  </si>
  <si>
    <t xml:space="preserve">Food Grain related issues </t>
  </si>
  <si>
    <t>Delay in Funds transfer</t>
  </si>
  <si>
    <t xml:space="preserve">Misappropriation of Funds </t>
  </si>
  <si>
    <t>Non payment of Honorarium to cook-cum-helpers</t>
  </si>
  <si>
    <t>Caste Discrimination</t>
  </si>
  <si>
    <t>Quality and Quantity of MDM</t>
  </si>
  <si>
    <t>Kitchen –cum-store</t>
  </si>
  <si>
    <t>Kitchen devices</t>
  </si>
  <si>
    <t xml:space="preserve">Mode of cooking /Fuel related </t>
  </si>
  <si>
    <t>Hygiene</t>
  </si>
  <si>
    <t>Harassment from Officials</t>
  </si>
  <si>
    <t xml:space="preserve">Non Distribution of medicines to children </t>
  </si>
  <si>
    <t>Corruption</t>
  </si>
  <si>
    <t xml:space="preserve">Inspection related </t>
  </si>
  <si>
    <t>Any untoward incident</t>
  </si>
  <si>
    <t>2014-15</t>
  </si>
  <si>
    <t>2015-16</t>
  </si>
  <si>
    <t>Free of cost</t>
  </si>
  <si>
    <t>Special Training Centers</t>
  </si>
  <si>
    <t>Total            (col 3+ 4+5+6)</t>
  </si>
  <si>
    <t>Total       (col. 8+9+ 10+11)</t>
  </si>
  <si>
    <t>Total       (col. 8+9+10+11)</t>
  </si>
  <si>
    <t>Table: AT-5 A</t>
  </si>
  <si>
    <t>Table: AT-5 C</t>
  </si>
  <si>
    <t>Table: AT-5 B</t>
  </si>
  <si>
    <r>
      <t xml:space="preserve">No. of working days </t>
    </r>
    <r>
      <rPr>
        <b/>
        <sz val="8"/>
        <color indexed="10"/>
        <rFont val="Arial"/>
        <family val="2"/>
      </rPr>
      <t xml:space="preserve">   </t>
    </r>
    <r>
      <rPr>
        <b/>
        <sz val="10"/>
        <color indexed="10"/>
        <rFont val="Arial"/>
        <family val="2"/>
      </rPr>
      <t xml:space="preserve">   </t>
    </r>
    <r>
      <rPr>
        <b/>
        <sz val="10"/>
        <rFont val="Arial"/>
        <family val="2"/>
      </rPr>
      <t xml:space="preserve">          </t>
    </r>
  </si>
  <si>
    <r>
      <t>No. of working days</t>
    </r>
    <r>
      <rPr>
        <b/>
        <sz val="8"/>
        <color indexed="10"/>
        <rFont val="Arial"/>
        <family val="2"/>
      </rPr>
      <t xml:space="preserve"> </t>
    </r>
    <r>
      <rPr>
        <b/>
        <sz val="10"/>
        <color indexed="10"/>
        <rFont val="Arial"/>
        <family val="2"/>
      </rPr>
      <t xml:space="preserve">   </t>
    </r>
    <r>
      <rPr>
        <b/>
        <sz val="10"/>
        <rFont val="Arial"/>
        <family val="2"/>
      </rPr>
      <t xml:space="preserve">          </t>
    </r>
  </si>
  <si>
    <t xml:space="preserve">Closing Balance**                 (col.4+5-6)                         </t>
  </si>
  <si>
    <t>* Including Drought also, if applicable</t>
  </si>
  <si>
    <t xml:space="preserve">Closing Balance**                  (col.4+5-6)                         </t>
  </si>
  <si>
    <t xml:space="preserve">Closing Balance** (col.9+10-11)                         </t>
  </si>
  <si>
    <t xml:space="preserve">No. of Cook-cum-helpers approved by  PAB-MDM </t>
  </si>
  <si>
    <t xml:space="preserve">No. of CCHs engaged by States/UTs </t>
  </si>
  <si>
    <t xml:space="preserve">Cooking Cost Recieved                        </t>
  </si>
  <si>
    <t xml:space="preserve"> Recieved                        </t>
  </si>
  <si>
    <t>No. of CCH recieving honorarium through Bank Account</t>
  </si>
  <si>
    <t>2006-07</t>
  </si>
  <si>
    <t>2007-08</t>
  </si>
  <si>
    <t>2008-09</t>
  </si>
  <si>
    <t>2009-10</t>
  </si>
  <si>
    <t>2010-11</t>
  </si>
  <si>
    <t>2011-12</t>
  </si>
  <si>
    <t>2012-13</t>
  </si>
  <si>
    <t>Table: AT-11A</t>
  </si>
  <si>
    <t xml:space="preserve">Total no of Cook-cum-helper </t>
  </si>
  <si>
    <t>No. of Kitchens</t>
  </si>
  <si>
    <t>No. of institution covered</t>
  </si>
  <si>
    <t>SMC/VEC / WEC</t>
  </si>
  <si>
    <t>Name of Trust</t>
  </si>
  <si>
    <t>No. of SHG</t>
  </si>
  <si>
    <t>Total no. of Institutions</t>
  </si>
  <si>
    <t>Status</t>
  </si>
  <si>
    <t>No . of schools to be covered</t>
  </si>
  <si>
    <t>No. of IEC Activities</t>
  </si>
  <si>
    <t>Level</t>
  </si>
  <si>
    <t>District/ Block</t>
  </si>
  <si>
    <t>School</t>
  </si>
  <si>
    <t>Tools</t>
  </si>
  <si>
    <t>Audio Video</t>
  </si>
  <si>
    <t>Print</t>
  </si>
  <si>
    <t>Traditional (Nukkad Natak, Folk Songs, Rallies, Others)</t>
  </si>
  <si>
    <t>Expendituer Incurred (in Rs)</t>
  </si>
  <si>
    <t>No. of schools having hand washing facilities</t>
  </si>
  <si>
    <t>Tap</t>
  </si>
  <si>
    <t>Hand pump</t>
  </si>
  <si>
    <t>Pond/ well/ Stream</t>
  </si>
  <si>
    <t>Teacher</t>
  </si>
  <si>
    <t>Community</t>
  </si>
  <si>
    <t>CCH</t>
  </si>
  <si>
    <t>2. a.</t>
  </si>
  <si>
    <t>Name of food items</t>
  </si>
  <si>
    <t>Cooking Cost including LPG</t>
  </si>
  <si>
    <t>Pending bills of previous year</t>
  </si>
  <si>
    <t xml:space="preserve">Name of Organization/ Institute for conducting social audit </t>
  </si>
  <si>
    <t>Completed (Yes/ No)</t>
  </si>
  <si>
    <t xml:space="preserve">In Progress (Training/ conduct at school/ public hearing)  </t>
  </si>
  <si>
    <t>Not yet started</t>
  </si>
  <si>
    <t>Action Taken by State Govt. on findings</t>
  </si>
  <si>
    <t>Total Exp.     (in Rs)</t>
  </si>
  <si>
    <t xml:space="preserve">State functionaries </t>
  </si>
  <si>
    <t xml:space="preserve">Source of information </t>
  </si>
  <si>
    <t>MI Report</t>
  </si>
  <si>
    <t xml:space="preserve">Media </t>
  </si>
  <si>
    <t>Social Audit Report</t>
  </si>
  <si>
    <t>Number of complaints on discrimination on</t>
  </si>
  <si>
    <t xml:space="preserve">Parent/Children/Community </t>
  </si>
  <si>
    <t>Total (col 6+7) *</t>
  </si>
  <si>
    <t>Nature of Complaints</t>
  </si>
  <si>
    <t>No. of CCH having bank account</t>
  </si>
  <si>
    <t>Anticipated No. of working days for NCLP</t>
  </si>
  <si>
    <t>Quantity</t>
  </si>
  <si>
    <t>Cost (in Rs.)</t>
  </si>
  <si>
    <t>Frequency</t>
  </si>
  <si>
    <t>1. A - Honorarium to Cook cum helpers (per month):</t>
  </si>
  <si>
    <t>Cnetre Share</t>
  </si>
  <si>
    <t xml:space="preserve">Special Training Centers : Special Training Centre under SSA, Education Gaurantee Scheme center, Alternative and Innovative Education and NCLP schools </t>
  </si>
  <si>
    <t xml:space="preserve">     of Labour Department. </t>
  </si>
  <si>
    <t xml:space="preserve">              of Labour Department. </t>
  </si>
  <si>
    <t>Table: AT-5 D</t>
  </si>
  <si>
    <t>Reasons for Less payment Col. (7-9)</t>
  </si>
  <si>
    <t>Table: AT-6C</t>
  </si>
  <si>
    <t>Table AT - 8A : UTILIZATION OF CENTRAL ASSISTANCE TOWARDS HONORARIUM TO COOK-CUM-HELPERS (Upper Primary classes VI-VIII)</t>
  </si>
  <si>
    <t>Rate  of Transportation Assistance (Per MT)</t>
  </si>
  <si>
    <t xml:space="preserve">Table: AT-11 : Sanction and Utilisation of Central assistance towards construction of Kitchen-cum-store (Primary &amp; Upper Primary,Classes I-VIII) </t>
  </si>
  <si>
    <t xml:space="preserve">Table: AT-11A : Sanction and Utilisation of Central assistance towards construction of Kitchen-cum-store (Primary &amp; Upper Primary,Classes I-VIII) </t>
  </si>
  <si>
    <t xml:space="preserve">Table: AT-12  : Sanction and Utilisation of Central assistance towards procurement of Kitchen Devices (Primary &amp; Upper Primary,Classes I-VIII) </t>
  </si>
  <si>
    <t>Coarse Grains</t>
  </si>
  <si>
    <t>PAB Approval for CCH</t>
  </si>
  <si>
    <t>*No. of additional cooks required over and above PAB Approval</t>
  </si>
  <si>
    <t>No. of Primary Institutions</t>
  </si>
  <si>
    <t>No. of SMCs formed</t>
  </si>
  <si>
    <t>No. of Schools monitored by SMCs</t>
  </si>
  <si>
    <t>No. of Upper Primary Institutions</t>
  </si>
  <si>
    <t>Table: AT-18 : Formation of School Management Committee (SMC) at School Level for Monitoring the Scheme</t>
  </si>
  <si>
    <t>Table: AT-19 : Responsibility of Implementation</t>
  </si>
  <si>
    <t>Table: AT-19</t>
  </si>
  <si>
    <t>Weekly Iron &amp; Folic Acid Supplementation (WIFS)</t>
  </si>
  <si>
    <t>No. of CCH engaged at Cent. Kitchen</t>
  </si>
  <si>
    <t>* Total number of cook-cum-helpers can not exceed the norms for engagement of cook-cum-helpers.</t>
  </si>
  <si>
    <t>Multi tap</t>
  </si>
  <si>
    <t>Type of hand washing facilities (number of schools)</t>
  </si>
  <si>
    <t>Plinth Area 1 (20sq Mtr)</t>
  </si>
  <si>
    <t>Plinth Area 2 (24 sq Mtr)</t>
  </si>
  <si>
    <t>Plinth Area 3 (28 sq Mtr)</t>
  </si>
  <si>
    <t>Plinth Area 4 (32 sq Mtr)</t>
  </si>
  <si>
    <t>Gen. Col. 3-Col.15</t>
  </si>
  <si>
    <t>ST.  Col. 5-Col.17</t>
  </si>
  <si>
    <t>Total Col. 19+Col.20+Col.21</t>
  </si>
  <si>
    <t>(Rs. In  Lakh)</t>
  </si>
  <si>
    <t>Total sanctioned</t>
  </si>
  <si>
    <t>Additional Food Items (per child)</t>
  </si>
  <si>
    <t>Contractual/Part time worker</t>
  </si>
  <si>
    <t>Full meal in lieu of MDM</t>
  </si>
  <si>
    <t>Children benefitted</t>
  </si>
  <si>
    <t>Meals served</t>
  </si>
  <si>
    <t>In kind</t>
  </si>
  <si>
    <t>In any other form</t>
  </si>
  <si>
    <t>Additional Food Item</t>
  </si>
  <si>
    <t>Value
(In Rs)</t>
  </si>
  <si>
    <t xml:space="preserve">No. of schools received contribution </t>
  </si>
  <si>
    <t>State / UT: Chandigarh</t>
  </si>
  <si>
    <t>As per need</t>
  </si>
  <si>
    <t>Chandigarh Administration</t>
  </si>
  <si>
    <t>SC. Col. 4-Col.16</t>
  </si>
  <si>
    <t>Chandigarh</t>
  </si>
  <si>
    <t>Total no. of institutions
in the State</t>
  </si>
  <si>
    <t>Total no. of institutions
Serving MDM in the State</t>
  </si>
  <si>
    <t xml:space="preserve">(Govt+LB) Schools </t>
  </si>
  <si>
    <t xml:space="preserve">Special Training Centers : Special Training Centre under SSA, Education Gaurantee Scheme center, Alternative and Innovative Education and NCLP schools  of Labour Department. </t>
  </si>
  <si>
    <t>Not Applicable</t>
  </si>
  <si>
    <t>Nil</t>
  </si>
  <si>
    <t>As per requirement</t>
  </si>
  <si>
    <t>Protein content (in gms)</t>
  </si>
  <si>
    <t>NA</t>
  </si>
  <si>
    <t>e-transfer</t>
  </si>
  <si>
    <t xml:space="preserve">State/UT: </t>
  </si>
  <si>
    <t xml:space="preserve">Expenditure       </t>
  </si>
  <si>
    <r>
      <t>Financial (</t>
    </r>
    <r>
      <rPr>
        <b/>
        <i/>
        <sz val="12"/>
        <rFont val="Arial"/>
        <family val="2"/>
      </rPr>
      <t>Rs. in lakh)</t>
    </r>
  </si>
  <si>
    <t xml:space="preserve">Balance requirement of kitchen cum stores </t>
  </si>
  <si>
    <t>State/UT : Chandigarh</t>
  </si>
  <si>
    <t>NIL</t>
  </si>
  <si>
    <t>Office Incharge</t>
  </si>
  <si>
    <t>MIS Coordinator</t>
  </si>
  <si>
    <t>Office Assistant</t>
  </si>
  <si>
    <t>Inspector</t>
  </si>
  <si>
    <t>Supervisor</t>
  </si>
  <si>
    <t>Clerk</t>
  </si>
  <si>
    <t>Data Entry Operator</t>
  </si>
  <si>
    <t>Organizer</t>
  </si>
  <si>
    <t>Helpers Store/Office</t>
  </si>
  <si>
    <t>Yes</t>
  </si>
  <si>
    <t>No</t>
  </si>
  <si>
    <t>0172-2740411</t>
  </si>
  <si>
    <t>dpi-ut@nic.in</t>
  </si>
  <si>
    <t>0172-5021697</t>
  </si>
  <si>
    <t>mdmchd@gmail.com</t>
  </si>
  <si>
    <t>Complaints against Centralized Kitchens/NGO/SHG/Govt. Organization</t>
  </si>
  <si>
    <t>Contents</t>
  </si>
  <si>
    <t>Table No.</t>
  </si>
  <si>
    <t>Particulars</t>
  </si>
  <si>
    <t>AT- 1</t>
  </si>
  <si>
    <t>AT - 2</t>
  </si>
  <si>
    <t>AT - 3</t>
  </si>
  <si>
    <t>AT- 3 A</t>
  </si>
  <si>
    <t>AT- 3 B</t>
  </si>
  <si>
    <t>AT-3 C</t>
  </si>
  <si>
    <t>AT - 4</t>
  </si>
  <si>
    <t>AT - 4 A</t>
  </si>
  <si>
    <t>AT - 5</t>
  </si>
  <si>
    <t>AT - 5 A</t>
  </si>
  <si>
    <t>AT - 5 B</t>
  </si>
  <si>
    <t>AT - 5 C</t>
  </si>
  <si>
    <t>AT - 5 D</t>
  </si>
  <si>
    <t>AT - 6</t>
  </si>
  <si>
    <t>AT - 6 A</t>
  </si>
  <si>
    <t>AT - 6 B</t>
  </si>
  <si>
    <t>AT - 6 C</t>
  </si>
  <si>
    <t>AT - 7</t>
  </si>
  <si>
    <t>AT - 7 A</t>
  </si>
  <si>
    <t>AT - 8</t>
  </si>
  <si>
    <t>AT - 8 A</t>
  </si>
  <si>
    <t>AT - 9</t>
  </si>
  <si>
    <t>AT - 10</t>
  </si>
  <si>
    <t>AT - 10 A</t>
  </si>
  <si>
    <t>AT - 11</t>
  </si>
  <si>
    <t xml:space="preserve">Sanction and Utilisation of Central assistance towards construction of Kitchen-cum-store (Primary &amp; Upper Primary,Classes I-VIII) </t>
  </si>
  <si>
    <t>AT - 11 A</t>
  </si>
  <si>
    <t>AT - 12</t>
  </si>
  <si>
    <t xml:space="preserve">Sanction and Utilisation of Central assistance towards procurement of Kitchen Devices (Primary &amp; Upper Primary,Classes I-VIII) </t>
  </si>
  <si>
    <t>AT - 12 A</t>
  </si>
  <si>
    <t>Sanction and Utilisation of Central assistance towards replacement of Kitchen Devices</t>
  </si>
  <si>
    <t>AT - 13</t>
  </si>
  <si>
    <t>AT - 14</t>
  </si>
  <si>
    <t>AT - 14 A</t>
  </si>
  <si>
    <t>AT - 15</t>
  </si>
  <si>
    <t>AT - 16</t>
  </si>
  <si>
    <t>AT - 17</t>
  </si>
  <si>
    <t>AT - 18</t>
  </si>
  <si>
    <t>Formation of School Management Committee (SMC) at School Level for Monitoring the Scheme</t>
  </si>
  <si>
    <t>AT - 19</t>
  </si>
  <si>
    <t>Responsibility of Implementation</t>
  </si>
  <si>
    <t>AT - 20</t>
  </si>
  <si>
    <t xml:space="preserve">Information on Cooking Agencies </t>
  </si>
  <si>
    <t>AT - 21</t>
  </si>
  <si>
    <t>AT - 22</t>
  </si>
  <si>
    <t>AT - 23</t>
  </si>
  <si>
    <t>AT - 24</t>
  </si>
  <si>
    <t>AT - 25</t>
  </si>
  <si>
    <t>Manpower dedicated for MDMS</t>
  </si>
  <si>
    <t>AT - 26</t>
  </si>
  <si>
    <t>Details of mode of cooking</t>
  </si>
  <si>
    <t>AT - 27</t>
  </si>
  <si>
    <t>AT - 28</t>
  </si>
  <si>
    <t>Details of discrimination of any kind in MDMS</t>
  </si>
  <si>
    <t>AT - 29</t>
  </si>
  <si>
    <t>Details of engagement and apportionment of honorarium to cook cum helpers (CCH) between schools and centralized kitchen.</t>
  </si>
  <si>
    <t>AT - 30</t>
  </si>
  <si>
    <t>Information on NGOs covering more than 20000 children, if any</t>
  </si>
  <si>
    <t>AT - 31</t>
  </si>
  <si>
    <t>Details of Grievance Redressal cell</t>
  </si>
  <si>
    <t>Details of IEC Activities</t>
  </si>
  <si>
    <t>Quality, Safety and Hygiene</t>
  </si>
  <si>
    <t>Testing of Food Samples</t>
  </si>
  <si>
    <t>Contribution by community in form of  Tithi Bhojan or any other similar practice</t>
  </si>
  <si>
    <t>Interuptions in serving of MDM and MDM allowance paid to children</t>
  </si>
  <si>
    <t>Table: AT-10 A</t>
  </si>
  <si>
    <t xml:space="preserve">Number of </t>
  </si>
  <si>
    <t>Meetings of District level committee headed by the senior most Member of Parliament of Loksabha</t>
  </si>
  <si>
    <t>Meetings of District Steering cum Monitoring committee headed by District Megistrate</t>
  </si>
  <si>
    <t>Schools inspected by Govt. officials</t>
  </si>
  <si>
    <t>Table: AT-12 A</t>
  </si>
  <si>
    <t xml:space="preserve">Name of the Accredited / Recognised lab engaged for testing </t>
  </si>
  <si>
    <t xml:space="preserve">Number of samples </t>
  </si>
  <si>
    <t>Result (No. of samples)</t>
  </si>
  <si>
    <t xml:space="preserve">Collected </t>
  </si>
  <si>
    <t>Tested</t>
  </si>
  <si>
    <t>Meeting norms</t>
  </si>
  <si>
    <t>Below norms</t>
  </si>
  <si>
    <t xml:space="preserve">Meals not served </t>
  </si>
  <si>
    <t>Whether allowance is paid to children</t>
  </si>
  <si>
    <t xml:space="preserve">Number of institutions </t>
  </si>
  <si>
    <t>No. of working days</t>
  </si>
  <si>
    <t xml:space="preserve">Number of children </t>
  </si>
  <si>
    <t xml:space="preserve">Foodgrains (Wheat/Rice/Coarse grain) </t>
  </si>
  <si>
    <t>Director School Education</t>
  </si>
  <si>
    <t>2016-17</t>
  </si>
  <si>
    <t>State/UT: Chandigarh</t>
  </si>
  <si>
    <t>Procured (C)</t>
  </si>
  <si>
    <t xml:space="preserve">Procured (C) </t>
  </si>
  <si>
    <t>Proposed number of children</t>
  </si>
  <si>
    <t>Health Check -ups carried out</t>
  </si>
  <si>
    <t>UT Share (Addl.)</t>
  </si>
  <si>
    <t>LPG</t>
  </si>
  <si>
    <t>Solar Cooker</t>
  </si>
  <si>
    <t>Fire Wood</t>
  </si>
  <si>
    <t>Mode of Cooking (No. of Schools)</t>
  </si>
  <si>
    <t xml:space="preserve">                                                  [Mid-Day Meal Scheme]</t>
  </si>
  <si>
    <t xml:space="preserve">                              [Mid-Day Meal Scheme]</t>
  </si>
  <si>
    <t>Name of the items*</t>
  </si>
  <si>
    <t>1800-180-2053</t>
  </si>
  <si>
    <t>100/340</t>
  </si>
  <si>
    <t>150/510</t>
  </si>
  <si>
    <t>AT - 2 A</t>
  </si>
  <si>
    <t>AT - 10 B</t>
  </si>
  <si>
    <t xml:space="preserve">Details of Social Audit </t>
  </si>
  <si>
    <t>AT - 10 C</t>
  </si>
  <si>
    <t>AT - 10 D</t>
  </si>
  <si>
    <t>AT - 23 A</t>
  </si>
  <si>
    <t>AT - 26 A</t>
  </si>
  <si>
    <t>AT - 27 A</t>
  </si>
  <si>
    <t>AT - 27 B</t>
  </si>
  <si>
    <t>AT - 27 C</t>
  </si>
  <si>
    <t>AT - 27 D</t>
  </si>
  <si>
    <t>AT - 28 A</t>
  </si>
  <si>
    <t>2017-18</t>
  </si>
  <si>
    <t>Table: AT-2A</t>
  </si>
  <si>
    <t>No NCLP School is in UT, Chandigarh. However Students of STC are already enrolled in the Govt. Schools</t>
  </si>
  <si>
    <t>Table - AT - 10 B</t>
  </si>
  <si>
    <t>Table AT -10 C :Details of IEC Activities</t>
  </si>
  <si>
    <t>[Mid-Day Meal Scheme]                                              Table: AT- 10 C</t>
  </si>
  <si>
    <t>Table-AT- 10D</t>
  </si>
  <si>
    <t>Table: AT 10 D - Manpower dedicated for MDMS</t>
  </si>
  <si>
    <t>Table: AT-12 A : Sanction and Utilisation of Central assistance towards replacement of Kitchen Devices</t>
  </si>
  <si>
    <t>Table - AT - 13</t>
  </si>
  <si>
    <t>Table AT- 13: Details of mode of cooking</t>
  </si>
  <si>
    <t>Table: AT- 14</t>
  </si>
  <si>
    <t>No. of schools having parents roaster</t>
  </si>
  <si>
    <t>No. of schools having tasting register</t>
  </si>
  <si>
    <t>Tasting of food (number of schools)</t>
  </si>
  <si>
    <t>Parents</t>
  </si>
  <si>
    <t>Table: AT- 14 A</t>
  </si>
  <si>
    <t>Table AT -14 A : Testing of Food Samples by accredited labs</t>
  </si>
  <si>
    <t>Table: AT- 15</t>
  </si>
  <si>
    <t>Table AT -15 : Contribution by community in form of Tithi Bhojan or any other similar practice</t>
  </si>
  <si>
    <t>Sweets, Kheer &amp; Halwa Puri</t>
  </si>
  <si>
    <t>Table: AT- 16</t>
  </si>
  <si>
    <t>Table AT -16 : Interuptions in serving of MDM and MDM allowance paid to children</t>
  </si>
  <si>
    <t>No. of schools covered</t>
  </si>
  <si>
    <t>PRI-Panchayati Raj Institution</t>
  </si>
  <si>
    <t>GP-Gram Panchayat</t>
  </si>
  <si>
    <t>SHG-Self Help Group</t>
  </si>
  <si>
    <t>VEC-Village Education Committee</t>
  </si>
  <si>
    <t>WEC-Ward Education Committee</t>
  </si>
  <si>
    <t>NYK-Nehru Yuva Kendra</t>
  </si>
  <si>
    <t>Table - AT - 21</t>
  </si>
  <si>
    <t>Table AT 21 :Details of engagement and apportionment of honorarium to cook cum helpers (CCH) between schools and centralized kitchen.</t>
  </si>
  <si>
    <t>Table: AT- 22</t>
  </si>
  <si>
    <t>Table AT -22 :Information on NGOs covering more than 20000 children, if any</t>
  </si>
  <si>
    <t>Not Applicable (UT Chandigarh has not engaged any NGO for MDM)</t>
  </si>
  <si>
    <t>Table-AT- 23</t>
  </si>
  <si>
    <t>Table-AT- 23 A</t>
  </si>
  <si>
    <t>Mid Day Meal Scheme</t>
  </si>
  <si>
    <t>Table - AT - 24</t>
  </si>
  <si>
    <t>Table AT - 24 : Details of discrimination of any kind in MDMS</t>
  </si>
  <si>
    <t>Table: AT- 25</t>
  </si>
  <si>
    <t>Table AT- 25: Details of Grievance Redressal cell</t>
  </si>
  <si>
    <t>Table: AT-26</t>
  </si>
  <si>
    <t>Table: AT-26 A</t>
  </si>
  <si>
    <t>Table: AT-27</t>
  </si>
  <si>
    <t>Table: AT-27 A</t>
  </si>
  <si>
    <t>Table: AT-27 B</t>
  </si>
  <si>
    <t>Table: AT-27 C</t>
  </si>
  <si>
    <t>Table: AT-27 D</t>
  </si>
  <si>
    <t>Table: AT-28</t>
  </si>
  <si>
    <t xml:space="preserve">Table: AT-28 A </t>
  </si>
  <si>
    <t>Table: AT-29</t>
  </si>
  <si>
    <t>Table: AT-30</t>
  </si>
  <si>
    <t>Name of NGO</t>
  </si>
  <si>
    <t xml:space="preserve">Table: AT-20 </t>
  </si>
  <si>
    <t xml:space="preserve">Table: AT-20 : Information on Cooking Agencies </t>
  </si>
  <si>
    <t>Table: AT-31</t>
  </si>
  <si>
    <t>AT - 4 B</t>
  </si>
  <si>
    <t>Information on Aadhaar Enrolment</t>
  </si>
  <si>
    <t xml:space="preserve">AT - 10 E </t>
  </si>
  <si>
    <t>Information on Kitchen Garden</t>
  </si>
  <si>
    <t>AT - 10 F</t>
  </si>
  <si>
    <t>AT - 32</t>
  </si>
  <si>
    <t>AT - 32 A</t>
  </si>
  <si>
    <t>2018-19</t>
  </si>
  <si>
    <t>Average number of children availed MDM</t>
  </si>
  <si>
    <t>Table: AT- 4B</t>
  </si>
  <si>
    <t xml:space="preserve">Table AT-4B: Information on Aadhaar Enrolment </t>
  </si>
  <si>
    <t>Total Enrolment</t>
  </si>
  <si>
    <t>Number of children having Aadhaar</t>
  </si>
  <si>
    <t>Number of children applied for Aadhaar</t>
  </si>
  <si>
    <t xml:space="preserve">Number of children without Aadhaar </t>
  </si>
  <si>
    <t>Number of proxy names deleted</t>
  </si>
  <si>
    <t>No effect in UT, Chandigarh</t>
  </si>
  <si>
    <t>Released by State Govt. if any</t>
  </si>
  <si>
    <t>Table: AT- 10 E</t>
  </si>
  <si>
    <t>Table AT-10 E: Information on Kitchen Gardens</t>
  </si>
  <si>
    <t>Total no.  of institutions</t>
  </si>
  <si>
    <t>Total institutions where setting up of kitchen garden is possible</t>
  </si>
  <si>
    <t>No. of institutions already having kitchen gardens</t>
  </si>
  <si>
    <t>No. of institutions where setting up of kitchen garden is in progress</t>
  </si>
  <si>
    <t>Table: AT- 10 F</t>
  </si>
  <si>
    <t>Covered through Centralised Kitchen (LPG)</t>
  </si>
  <si>
    <t>Idma Laboratories Ltd.</t>
  </si>
  <si>
    <t>Testing for Nutritional Value &amp; E-coli</t>
  </si>
  <si>
    <t>Foodgrains provided to children (in MT)</t>
  </si>
  <si>
    <t>Amount paid to children (in Rs)</t>
  </si>
  <si>
    <t>Maximum number of institutions for which daily data transferred during the month</t>
  </si>
  <si>
    <t>Requirement of Pulses (in MTs)</t>
  </si>
  <si>
    <t>Pulse 1</t>
  </si>
  <si>
    <t>Pulse 2</t>
  </si>
  <si>
    <t>Pulse 3</t>
  </si>
  <si>
    <t>Pulse 4</t>
  </si>
  <si>
    <t>Pulse 5</t>
  </si>
  <si>
    <t>Pulse 1 Tur</t>
  </si>
  <si>
    <t>Pulse 2 Masoor</t>
  </si>
  <si>
    <t>Pulse 3 Urad</t>
  </si>
  <si>
    <t>Pulse 5 Black Chana</t>
  </si>
  <si>
    <t>Pulse 4 Chana Daal</t>
  </si>
  <si>
    <t>11=5+6+9+10</t>
  </si>
  <si>
    <t>Total No. of Cook-cum-helpers required in drought affected areas, if any</t>
  </si>
  <si>
    <t>Table: AT- 32</t>
  </si>
  <si>
    <t>Foodgrains</t>
  </si>
  <si>
    <t xml:space="preserve">Hon. to cook-cum-helpers </t>
  </si>
  <si>
    <t>Allocation</t>
  </si>
  <si>
    <t>Utilisation</t>
  </si>
  <si>
    <t>Allocation (Centre +State)</t>
  </si>
  <si>
    <t>Utilisation (Centre +State)</t>
  </si>
  <si>
    <t>Table: AT-32A</t>
  </si>
  <si>
    <t>District : Chandigarh</t>
  </si>
  <si>
    <t>Professional Cook</t>
  </si>
  <si>
    <t>Information on Training of Cook-cum-Helpers</t>
  </si>
  <si>
    <t>AT - 28 B</t>
  </si>
  <si>
    <t>Repair of kitchen cum stores constructed ten years ago</t>
  </si>
  <si>
    <t>AT- 29 A</t>
  </si>
  <si>
    <t>2019-20</t>
  </si>
  <si>
    <t>During 01.04.18 to 31.03.2019</t>
  </si>
  <si>
    <t xml:space="preserve">Closing Balance* (col.9+10-11)                         </t>
  </si>
  <si>
    <t>*State</t>
  </si>
  <si>
    <t xml:space="preserve">*State (col.7+10-13) </t>
  </si>
  <si>
    <t>*state share includes funds as well as monetary value of the commodities supplied by the State/UT</t>
  </si>
  <si>
    <t>Centre for Research in Rural and Industrial Development (CRRID)</t>
  </si>
  <si>
    <t>1,97,400/-</t>
  </si>
  <si>
    <t>Various Activities done at School Level under Poshan Abhiyaan like Rallies, Cooking Competition, Healthy Tiffin, Awareness Campaign etc.</t>
  </si>
  <si>
    <t>Managed at School Level</t>
  </si>
  <si>
    <t>Name of the Krishi Vigyan Kendra (KVK)</t>
  </si>
  <si>
    <t>Horticulture Department, UT Chandigarh</t>
  </si>
  <si>
    <t>Table AT-10 F: Information on Training of Cook-cum-Helpers</t>
  </si>
  <si>
    <t>Total no.  of Cook-cum-Helpers engaged</t>
  </si>
  <si>
    <t xml:space="preserve">Total no. of Cook-cum-Helpers trained during the year </t>
  </si>
  <si>
    <t>No. of Master Trainers</t>
  </si>
  <si>
    <t>Duration of training</t>
  </si>
  <si>
    <t xml:space="preserve">Modules used in the training </t>
  </si>
  <si>
    <t>Name of Training Agency</t>
  </si>
  <si>
    <t>Procured through convergence</t>
  </si>
  <si>
    <t>*Sweets, Kheer and Halwa-Puri was distributed by Teachers of GMHS-42 on the event like Annual Function, Birthday, Marriage Anniversary</t>
  </si>
  <si>
    <t>As reported by Nodal Officer RBSK, Spectacles were not distributed to children with refractive error due to insufficient fund with Health Department.</t>
  </si>
  <si>
    <t>Temple, Gurudwara, Jail etc. (pls specify)</t>
  </si>
  <si>
    <t>Mode of data collection (SMS/ IVRS/ Mobile App/ Web Application/ Others)</t>
  </si>
  <si>
    <t>Name of Agency implementing AMS in State/UT</t>
  </si>
  <si>
    <t>SMS</t>
  </si>
  <si>
    <t>NIC</t>
  </si>
  <si>
    <t>December,19</t>
  </si>
  <si>
    <t>Requirement of funds for Transportation Assistance</t>
  </si>
  <si>
    <t>PDS rate (Rs. Per Quintal)</t>
  </si>
  <si>
    <t>Total Funds required (Rs. In Lakh)</t>
  </si>
  <si>
    <t>As per directions of MHRD, GOI, order to procure pulses were placed to the NAFED for the first two quarters of 2018-19. Due to the cost of pulses on higher side in comparison to the rates at which pulses are being purchased by the Centralized Cooking Institutes, matter was brought into the notice of NAFED as well as to the MHRD, GOI. As per request made by the cooking institute to exempt them to procuring the pulses through NAFED, presently NAFED is not supplying pulses. As such Centralized Cooking Kitchens are procuring pulses from the market by calling Tenders.</t>
  </si>
  <si>
    <t>Rs. 75/- as per the norms of GOI.</t>
  </si>
  <si>
    <t>Table: AT-28 B</t>
  </si>
  <si>
    <t>Table: AT-28 B: Repair of kitchen cum stores constructed ten years ago</t>
  </si>
  <si>
    <t>Requirement of funds (Rs in lakh)</t>
  </si>
  <si>
    <t>Centre share</t>
  </si>
  <si>
    <t>State share</t>
  </si>
  <si>
    <t xml:space="preserve">Enrolment range 01-50 </t>
  </si>
  <si>
    <t xml:space="preserve">Enrolment range 51-150 </t>
  </si>
  <si>
    <t xml:space="preserve">Enrolment range 151-250 </t>
  </si>
  <si>
    <t xml:space="preserve">Enrolment range 251 &amp; Above </t>
  </si>
  <si>
    <t>No. of schools</t>
  </si>
  <si>
    <t>requirement of funds (Rs in lakh)</t>
  </si>
  <si>
    <t>Central share</t>
  </si>
  <si>
    <t>Table: AT-29A</t>
  </si>
  <si>
    <t>Additional Food Items</t>
  </si>
  <si>
    <t>GENERAL INFORMATION for 2019-2020</t>
  </si>
  <si>
    <t>Details of  Provisions  in the State Budget 2019-2020</t>
  </si>
  <si>
    <t>Releasing of Funds from State to Directorate / Authority / District / Block / School level during 2019-2020</t>
  </si>
  <si>
    <t>AT - 2 B</t>
  </si>
  <si>
    <t xml:space="preserve">Month wise Transfer of Funds vs Expenditure under DBT during 2019-20 </t>
  </si>
  <si>
    <t>No. of Institutions in the State vis a vis Institutions serving MDM during 2019-2020</t>
  </si>
  <si>
    <t>No. of Institutions covered  (Primary, Classes I-V)  during 2019-2020</t>
  </si>
  <si>
    <t>No. of Institutions covered (Upper Primary with Primary, Classes I-VIII) during 2019-2020</t>
  </si>
  <si>
    <t>No. of Institutions covered (Upper Primary without Primary, Classes VI-VIII) during 2019-2020</t>
  </si>
  <si>
    <t>Enrolment vis-à-vis availed for MDM  (Primary,Classes I- V) during 2019-2020</t>
  </si>
  <si>
    <t>Enrolment vis-a-vis availed for MDM  (Upper Primary, Classes VI - VIII) during 2019-2020</t>
  </si>
  <si>
    <t>PAB-MDM Approval vs. PERFORMANCE (Primary, Classes I - V) during 2019-2020</t>
  </si>
  <si>
    <t>PAB-MDM Approval vs. PERFORMANCE (Upper Primary, Classes VI to VIII) during 2019-2020</t>
  </si>
  <si>
    <t>PAB-MDM Approval vs. PERFORMANCE NCLP Schools during 2019-2020</t>
  </si>
  <si>
    <t>PAB-MDM Approval vs. PERFORMANCE (Primary, Classes I - V) during 2019-2020 - Drought</t>
  </si>
  <si>
    <t>PAB-MDM Approval vs. PERFORMANCE (Upper Primary, Classes VI to VIII) during 2019-2020 - Drought</t>
  </si>
  <si>
    <t>Utilisation of foodgrains  (Primary, Classes I-V) during 2019-2020</t>
  </si>
  <si>
    <t>Utilisation of foodgrains  (Upper Primary, Classes VI-VIII) during 2019-2020</t>
  </si>
  <si>
    <t>PAYMENT OF COST OF FOOD GRAINS TO FCI (Primary and Upper Primary Classes I-VIII) during 2019-2020</t>
  </si>
  <si>
    <t>Utilisation of foodgrains (Coarse Grain) during 2019-2020</t>
  </si>
  <si>
    <t>Utilisation of Cooking Cost (Primary, Classes I-V) during 2019-2020</t>
  </si>
  <si>
    <t>Utilisation of Cooking cost (Upper Primary Classes, VI-VIII) during 2019-2020</t>
  </si>
  <si>
    <t>Utilisation of funds towards honorarium to Cook-cum-Helpers (Primary classes I-V) during 2019-2020</t>
  </si>
  <si>
    <t>Utilisation of funds towards honorarium to Cook-cum-Helpers (Upper Primary classes VI-VIII) during 2019-2020</t>
  </si>
  <si>
    <t>Utilisation of Central Assitance towards Transportation Assistance (Primary &amp; Upper Primary,Classes I-VIII) during 2019-2020</t>
  </si>
  <si>
    <t>Utilisation of Central Assistance towards MME  (Primary &amp; Upper Primary,Classes I-VIII) during 2019-2020</t>
  </si>
  <si>
    <t>Details of Meetings at district level during 2019-2020</t>
  </si>
  <si>
    <t>Coverage under Rashtriya Bal Swasthya Karykram (School Health Programme) - 2019-2020</t>
  </si>
  <si>
    <t>Annual and Monthly data entry status in MDM-MIS during 2019-2020</t>
  </si>
  <si>
    <t>Implementation of Automated Monitoring System  during 2019-2020</t>
  </si>
  <si>
    <t>Number of School Working Days (Primary,Classes I-V) for 2020-21</t>
  </si>
  <si>
    <t>Number of School Working Days (Upper Primary,Classes VI-VIII) for 2020-21</t>
  </si>
  <si>
    <t>Proposal for coverage of children and working days  for 2020-21  (Primary Classes, I-V)</t>
  </si>
  <si>
    <t>Proposal for coverage of children and working days  for 2020-21  (Upper Primary,Classes VI-VIII)</t>
  </si>
  <si>
    <t>Proposal for coverage of children for NCLP Schools during 2020-21</t>
  </si>
  <si>
    <t>Proposal for coverage of children and working days  for Primary (Classes I-V) in Drought affected areas  during 2020-21</t>
  </si>
  <si>
    <t>Proposal for coverage of children and working days  for  Upper Primary (Classes VI-VIII)in Drought affected areas  during 2020-21</t>
  </si>
  <si>
    <t>Requirement of kitchen-cum-stores in the Primary and Upper Primary schools for the year 2020-21</t>
  </si>
  <si>
    <t>Requirement of kitchen cum stores as per Plinth Area Norm in the Primary and Upper Primary schools for the year 2020-21</t>
  </si>
  <si>
    <t>Requirement of Kitchen Devices (new) during 2020-21 in Primary &amp; Upper Primary Schools</t>
  </si>
  <si>
    <t>Replacement of Kitchen Devices during 2020-21 in Primary &amp; Upper Primary Schools</t>
  </si>
  <si>
    <t>Requirement of Cook cum Helpers for 2020-21</t>
  </si>
  <si>
    <t>Budget Provision for the Year 2020-21</t>
  </si>
  <si>
    <t>PAB-MDM Approval vs. PERFORMANCE (Primary Classes I to V) during 2019-2020 - Drought</t>
  </si>
  <si>
    <t>Annual Work Plan and Budget 2020-21</t>
  </si>
  <si>
    <t>Table: AT-1: GENERAL INFORMATION for 2019-20</t>
  </si>
  <si>
    <t>Rs. 9.06 Per Meal (Including cost of Pulses, Vegetables, Oil &amp; Fat, Salt &amp; Condiments &amp; Fuel etc.)</t>
  </si>
  <si>
    <t>Rs. 11.29 Per Meal (Including cost of Pulses, Vegetables, Oil &amp; Fat, Salt &amp; Condiments &amp; Fuel etc.)</t>
  </si>
  <si>
    <t>2020-21</t>
  </si>
  <si>
    <t>Table: AT-2 :  Details of  Provisions  in the State Budget 2019-20</t>
  </si>
  <si>
    <t>Budget Released/Utilized till 31.12.2019</t>
  </si>
  <si>
    <t>Table: AT-2A : Releasing of Funds from State to Directorate / Authority / District / Block / School level for 2019-20</t>
  </si>
  <si>
    <t>(For the Period 01.04.19 to 31.12.19)</t>
  </si>
  <si>
    <t>2nd Instalment</t>
  </si>
  <si>
    <t>Repair of Kitchen-cum-Store</t>
  </si>
  <si>
    <t>29.04.2019</t>
  </si>
  <si>
    <t>30.08.2019</t>
  </si>
  <si>
    <t>07.01.2020</t>
  </si>
  <si>
    <t>29.05.2019</t>
  </si>
  <si>
    <t>24.09.2019</t>
  </si>
  <si>
    <t>10.02.2020</t>
  </si>
  <si>
    <t>Funds released to Centralized Cooking Institutes on the receipt of bills and to Schools on 3-5-2019, 21-5-2019, 7-7-2019, 25-7-2019, 8-8-2019, 12-9-2019, 24-9-2019, 25-9-2019, 10-10-2019, 4-12-2019, 27-12-2019, 6-2-2020, 28-2-2020 &amp; 30-3-2020.</t>
  </si>
  <si>
    <t>14.5.2019</t>
  </si>
  <si>
    <t>20.1.2020</t>
  </si>
  <si>
    <t>16.9.2019</t>
  </si>
  <si>
    <t xml:space="preserve">Table: AT- 2B </t>
  </si>
  <si>
    <t xml:space="preserve">Table AT-2 B: Month wise Transfer of Funds vs Expenditure under DBT during 2019-20 </t>
  </si>
  <si>
    <t xml:space="preserve">TOTAL CENTRAL SHARE - </t>
  </si>
  <si>
    <t>(Amount in Rs.)</t>
  </si>
  <si>
    <t>DBT COMPONENT CENTRAL SHARE</t>
  </si>
  <si>
    <t>During 01.04.2019 to 31.12.2019</t>
  </si>
  <si>
    <t>In-Cash Benefit Type Component                                                                                                                                                                (CCH Honorarieum only)</t>
  </si>
  <si>
    <t>In-Kind Benefit Type Component                                                                                                       (A Sum of Cost of Food Grains + Cooking Cost + Transport Assistance + MME)</t>
  </si>
  <si>
    <r>
      <t xml:space="preserve">Total 
Expenditure during the Month </t>
    </r>
    <r>
      <rPr>
        <b/>
        <sz val="10"/>
        <rFont val="Arial"/>
        <family val="2"/>
      </rPr>
      <t>(in ₹)  **</t>
    </r>
  </si>
  <si>
    <t>Remarks, if any</t>
  </si>
  <si>
    <r>
      <t xml:space="preserve">Fund 
Transfer during the Month             </t>
    </r>
    <r>
      <rPr>
        <b/>
        <sz val="10"/>
        <rFont val="Arial"/>
        <family val="2"/>
      </rPr>
      <t>(in ₹)</t>
    </r>
  </si>
  <si>
    <t>Electronic Fund 
Transfer (in ₹)
(NEFT, RTGS, APB, NACH)</t>
  </si>
  <si>
    <t>Non-Electronic 
Fund Transfer (in ₹)
(Cash, Cheque, DD, MO)</t>
  </si>
  <si>
    <r>
      <t xml:space="preserve">Total 
Expenditure during the Month </t>
    </r>
    <r>
      <rPr>
        <b/>
        <sz val="10"/>
        <rFont val="Arial"/>
        <family val="2"/>
      </rPr>
      <t>(in ₹)</t>
    </r>
  </si>
  <si>
    <t>April, 2019</t>
  </si>
  <si>
    <t>May, 2019</t>
  </si>
  <si>
    <t>June, 2019</t>
  </si>
  <si>
    <t>July, 2019</t>
  </si>
  <si>
    <t>August, 2019</t>
  </si>
  <si>
    <t>September, 2019</t>
  </si>
  <si>
    <t>October, 2019</t>
  </si>
  <si>
    <t>November, 2019</t>
  </si>
  <si>
    <t>December, 2019</t>
  </si>
  <si>
    <t>Notes:</t>
  </si>
  <si>
    <t>1.  DBT COMPONENT FUNDS  = TOTAL CENTRAL SHARE - FUNDS FOR INFRASTRUCTRE (i.e. KITCHEN SHED - KITCHEN DEVICES - KITCHEN GARDEN  ETC.)</t>
  </si>
  <si>
    <t>2. TOTAL EXPENDITURE &lt;= DBT COPONENT FUNDS</t>
  </si>
  <si>
    <t>3.. Value to be reported in absolute unit (not in Lakh, Crore, etc)</t>
  </si>
  <si>
    <t>Table AT-3: No. of Institutions in the State vis a vis Institutions serving MDM during 2019-20</t>
  </si>
  <si>
    <t>During 01.04.19 to 31.12.2019</t>
  </si>
  <si>
    <t>Table: AT-3A: No. of Institutions covered  (Primary, Classes I-V)  during 2019-20</t>
  </si>
  <si>
    <t>Table: AT-3B: No. of Institutions covered (Upper Primary with Primary, Classes I-VIII) during 2019-20</t>
  </si>
  <si>
    <t>Table: AT-3C: No. of Institutions covered (Upper Primary without Primary, Classes VI-VIII) during 2019-20</t>
  </si>
  <si>
    <t>Table: AT-4: Enrolment vis-à-vis availed for MDM  (Primary,Classes I- V) during 2019-20</t>
  </si>
  <si>
    <t>During 01.04.19 to 31.12.19</t>
  </si>
  <si>
    <t>Enrolment (As on 30.09.2019)</t>
  </si>
  <si>
    <t>Table: AT-4A: Enrolment vis-a-vis availed for MDM  (Upper Primary, Classes VI - VIII) during 2019-20</t>
  </si>
  <si>
    <t>Table: AT-5:  PAB-MDM Approval vs. PERFORMANCE (Primary, Classes I - V) during 2019-20</t>
  </si>
  <si>
    <t>MDM-PAB Approval for 2019-20</t>
  </si>
  <si>
    <r>
      <t xml:space="preserve">No. of working days </t>
    </r>
    <r>
      <rPr>
        <b/>
        <sz val="11"/>
        <rFont val="Arial"/>
        <family val="2"/>
      </rPr>
      <t>(During 01.04.19 to 31.12.19)</t>
    </r>
  </si>
  <si>
    <t>* Madrasa Maloya Discontinued</t>
  </si>
  <si>
    <t>Table: AT-5 A:  PAB-MDM Approval vs. PERFORMANCE (Upper Primary, Classes VI to VIII) during 2019-20</t>
  </si>
  <si>
    <t>Table: AT-5 B:  PAB-MDM Approval vs. PERFORMANCE - STC (NCLP Schools) during 2019-20</t>
  </si>
  <si>
    <r>
      <t xml:space="preserve">No. of working days </t>
    </r>
    <r>
      <rPr>
        <b/>
        <sz val="8"/>
        <rFont val="Arial"/>
        <family val="2"/>
      </rPr>
      <t>(During 01.04.19 to 31.12.19)</t>
    </r>
  </si>
  <si>
    <t>Table: AT-5 C:  PAB-MDM Approval vs. PERFORMANCE (Primary, Classes I - V) during 2019-20 - Drought</t>
  </si>
  <si>
    <t>Table: AT-5 D:  PAB-MDM Approval vs. PERFORMANCE (Upper Primary, Classes VI to VIII) during 2019-20 - Drought</t>
  </si>
  <si>
    <t>Table: AT-6: Utilisation of foodgrains*  (Primary, Classes I-V) during 2019-20</t>
  </si>
  <si>
    <t>(For the Period 01.4.19 to 31.12.19)</t>
  </si>
  <si>
    <t>Gross Allocation for the  FY 2019-20</t>
  </si>
  <si>
    <t>Opening Balance as on 01.04.19</t>
  </si>
  <si>
    <t>Gross Allocation for the FY 2019-20</t>
  </si>
  <si>
    <t>Table: AT-6A: Utilisation of foodgrains*  (Upper Primary, Classes VI-VIII) during 2019-20</t>
  </si>
  <si>
    <t>Table: AT-6B: PAYMENT OF COST OF FOOD GRAINS TO FCI (Primary and Upper Primary Classes I-VIII) during 2019-20</t>
  </si>
  <si>
    <t>(During 01.04.2019 to 31.12.2019)</t>
  </si>
  <si>
    <t>Allocation for cost of foodgrains for 2019-20</t>
  </si>
  <si>
    <t>Table: AT-6C: Utilisation of foodgrains (Coarse Grain) during 2019-20</t>
  </si>
  <si>
    <t>Table: AT-7: Utilisation of Cooking Cost* (Primary, Classes I-V) during 2019-20</t>
  </si>
  <si>
    <t>Allocation for 2019-20</t>
  </si>
  <si>
    <t>Opening Balance as on 01.04.2019</t>
  </si>
  <si>
    <t>Total Unspent Balance as on 31.12.2019</t>
  </si>
  <si>
    <t>Table: AT-7A: Utilisation of Cooking cost* (Upper Primary Classes, VI-VIII) for 2019-20</t>
  </si>
  <si>
    <t>Table AT - 8 :UTILIZATION OF CENTRAL ASSISTANCE TOWARDS HONORARIUM TO COOK-CUM-HELPERS (Primary classes I-V) during 2019-20</t>
  </si>
  <si>
    <t>Allocation for FY 2019-20</t>
  </si>
  <si>
    <t>Unspent Balance as on 31.12.2019</t>
  </si>
  <si>
    <t>Table: AT-9 : Utilisation of Central Assitance towards Transportation Assistance (Primary &amp; Upper Primary,Classes I-VIII) during 2019-20</t>
  </si>
  <si>
    <t xml:space="preserve">(For the Period 01.4.19 to 31.12.19  </t>
  </si>
  <si>
    <t>Opening balance as on 01.04.19</t>
  </si>
  <si>
    <t>Unspent Balance as on 31.12.19  [Col. 4+ Col.5+Col.6-Col.8]</t>
  </si>
  <si>
    <t>Table: AT-10 :  Utilisation of Central Assistance towards MME  (Primary &amp; Upper Primary,Classes I-VIII) during 2019-20</t>
  </si>
  <si>
    <t>Allocation for  2019-20</t>
  </si>
  <si>
    <t>Unspent balance as on 31.12.19 [Col: (4+5)-7]</t>
  </si>
  <si>
    <t>Table: AT-10 A : Details of Meetings at district level during 2019-20</t>
  </si>
  <si>
    <t>Table AT - 10 B : Details of Social Audit during 2019-20</t>
  </si>
  <si>
    <t>Total Enrolment (As on 30.09.2019)</t>
  </si>
  <si>
    <t>CRRID has submitted a detail Report in May, 2019 and Education Department has taken the necessary action accordingly by directing the stakeholders to implement the recommendation of social audit report and to Increase the Coverage of MDM Beneficiaries &amp; provide more nutritive values to Children, Chandigarh Administration has decided to Construct 8 New School Based Cluster Kitchens and awarded a tender to Verka Milk Plant to provide Sweet Flavoured Milk to MDM Beneficiaries once in a week.</t>
  </si>
  <si>
    <t>Quizzes, Painting &amp; Poster making Competetion, Panel Discussion etc. under Poshan Maah</t>
  </si>
  <si>
    <t>No. of institutions where setting up of kitchen garden is proposed during 2020-21</t>
  </si>
  <si>
    <t>10 Days</t>
  </si>
  <si>
    <t xml:space="preserve">(a) Knowledge dissemination regarding the caloric and nutritive values of MDM.
(b) Methods of cooking for retaining the nutritive value of cooking ingredients.
(c) Awareness regarding issues of malnutrition and also benchmark of nutrition.
(d) Importance of Hand Washing.
(e) General health and Hygienic practices and concerns.
(f) Communication skill.
</t>
  </si>
  <si>
    <t>Chandigarh Institute of Hotel Management</t>
  </si>
  <si>
    <t>(As on 31.12.2019)</t>
  </si>
  <si>
    <t>*Total sanctioned during 2006-07 to 2019-20</t>
  </si>
  <si>
    <t>* Constructions of 8 New School Based Cluster Kitchens Sanctioned from UT Budget during 2019-20 with Financial Implication of Rs. 472.00 Lakh approx.</t>
  </si>
  <si>
    <t>Rs. 472.00 Lakh Sanctioned from UT Budget during 2019-20 for Construction of 8 New School Based Cluster Kitchens</t>
  </si>
  <si>
    <t>Rs. 128.01 Lakh met out from UT Budget during 2012-13 for 7 School Based Cluster Kitchens</t>
  </si>
  <si>
    <t>As on 31.12.2019</t>
  </si>
  <si>
    <t>*Total sanction during 2006-07 to 2019-20</t>
  </si>
  <si>
    <t>*Total Sanction during 2012-13 to 19-20</t>
  </si>
  <si>
    <t>FSSAI Lab, Chandigarh</t>
  </si>
  <si>
    <t>Table: AT-17 : Coverage under Rashtriya Bal Swasthya Karykram (School Health Programme) - 2019-20</t>
  </si>
  <si>
    <t>Children covered under WIFS prog. in Jan, 2020</t>
  </si>
  <si>
    <t>UT, Chandigarh has engaged 3 reputed cooking institutes who provide cooked meals to the students of 91 schools on per meal rate payment basis. Besides this 7 School based Cluster level kitchens are also being run who prepare MDM for their own students as well as the students of their 24 surronding schools.</t>
  </si>
  <si>
    <t>*539x3000x8=129.36</t>
  </si>
  <si>
    <t>Table: AT- 23: Annual and Monthly Data Entry Status in MDM-MIS : 2019-20</t>
  </si>
  <si>
    <t>Apr, 2019</t>
  </si>
  <si>
    <t>Jan, 2020</t>
  </si>
  <si>
    <t>Feb, 2020</t>
  </si>
  <si>
    <t>Mar, 2020</t>
  </si>
  <si>
    <t>Annual Work Plan &amp; Budget 2020-21</t>
  </si>
  <si>
    <t>Table AT - 23 A- Implementation of Automated Monitoring System during 2019-20</t>
  </si>
  <si>
    <t>Dec, 2019</t>
  </si>
  <si>
    <t>Proposals for 2020-21</t>
  </si>
  <si>
    <t>Table: AT-26 : Number of School Working Days (Primary,Classes I-V) for 2020-21</t>
  </si>
  <si>
    <t>April, 2020</t>
  </si>
  <si>
    <t>May, 2020</t>
  </si>
  <si>
    <t>June, 2020</t>
  </si>
  <si>
    <t>July, 2020</t>
  </si>
  <si>
    <t>August, 2020</t>
  </si>
  <si>
    <t>September, 2020</t>
  </si>
  <si>
    <t>October, 2020</t>
  </si>
  <si>
    <t>November, 2020</t>
  </si>
  <si>
    <t>January, 2021</t>
  </si>
  <si>
    <t>February, 2021</t>
  </si>
  <si>
    <t>March, 2021</t>
  </si>
  <si>
    <t>Lockdown</t>
  </si>
  <si>
    <t>COVID-19</t>
  </si>
  <si>
    <t>Table: AT-26A : Number of School Working Days (Upper Primary,Classes VI-VIII) for 2020-21</t>
  </si>
  <si>
    <t>Table: AT-27: Proposal for coverage of children and working days  for 2020-21  (Primary Classes, I-V)</t>
  </si>
  <si>
    <t>Table: AT-27 A: Proposal for coverage of children and working days  for 2020-21  (Upper Primary,Classes VI-VIII)</t>
  </si>
  <si>
    <t>Table: AT-27B: Proposal for coverage of Children for NCLP Schools during 2020-21</t>
  </si>
  <si>
    <t>Table: AT-27C: Poposal for coverage of children and working days for Primary (Classes I-V) in Drought affected areas  during 2020-21</t>
  </si>
  <si>
    <t>Table: AT-27D: Poposal for coverage of children and working days for Upper Primary (Classes VI-VIII) in Drought affected areas  during 2020-21</t>
  </si>
  <si>
    <t>Table: AT-28: Requirement of kitchen-cum-stores in the Primary and Upper Primary schools for the year 2020-21</t>
  </si>
  <si>
    <t>Kitchen-cum-store sanctioned during 2006-07 to 2019-20</t>
  </si>
  <si>
    <t>15 School Based Cluster Kitchens cum stores have been sanctioned for UT Chandigarh. Out of these 7 School Based Cluster Kitchens cum stores have been got constructed from the Engineering department of Chandigarh Administration at GMSSS-10, 15, 26TM, 44, 47 and GMHS-38 &amp; 42 during 2012-13. State Level SMC, in its meeting held on 24.4.2019 has decided that remaining 8 School Based Cluster Kitchen may be constructed from the UT Budget.</t>
  </si>
  <si>
    <t>Table: AT-28 A: Requirement of kitchen cum stores as per Plinth Area Norm in the Primary and Upper Primary schools for the year 2020-21</t>
  </si>
  <si>
    <t>15 School Based Cluster Kitchens cum stores have been sanctioned for UT Chandigarh so far. Out of these 7 School Based Cluster Kitchens cum stores have been got constructed from the Engineering department of Chandigarh Administration at GMSSS-10, 15, 26TM, 44, 47 and GMHS-38 &amp; 42 during 2012-13. State Level SMC, in its meeting held on 24.4.2019 has decided that remaining 8 School Based Cluster Kitchen may be constructed from the UT Budget.</t>
  </si>
  <si>
    <t>No. of Kitchens constructed prior to FY 2009-10</t>
  </si>
  <si>
    <t>No. of Kitchens constructed prior to 2009-10 and require repairs</t>
  </si>
  <si>
    <t>Table: AT-29 : Requirement of Kitchen Devices (new) during 2020-21 in Primary &amp; Upper Primary Schools</t>
  </si>
  <si>
    <t>Table: AT-29 A : Replacement of Kitchen Devices during 2020-21 in Primary &amp; Upper Primary Schools</t>
  </si>
  <si>
    <t>Table: AT 30:    Requirement of Cook cum Helpers for 2020-21</t>
  </si>
  <si>
    <t>Engaged in 2019-20</t>
  </si>
  <si>
    <t>Table: AT-31 : Budget Provision for the Year 2020-21</t>
  </si>
  <si>
    <t>Table: AT-32:  PAB-MDM Approval vs. PERFORMANCE (Primary Classes I to V) during 2020-21 - Drought</t>
  </si>
  <si>
    <t>Table: AT-32 A:  PAB-MDM Approval vs. PERFORMANCE (Upper Primary, Classes VI to VIII) during 2019-20 - Drought</t>
  </si>
  <si>
    <t>Nodal Officer, MDM</t>
  </si>
  <si>
    <t>UT, Chandigarh</t>
  </si>
  <si>
    <t>* Data as per report downloaded from Central Server</t>
  </si>
  <si>
    <t>PY</t>
  </si>
  <si>
    <t>UPY</t>
  </si>
  <si>
    <t>TOTAL</t>
  </si>
  <si>
    <t>Table AT -14 : Quality, Safety and Hygiene</t>
  </si>
  <si>
    <t>Q1</t>
  </si>
  <si>
    <t>Q2</t>
  </si>
  <si>
    <t>Q3</t>
  </si>
  <si>
    <t>AVG</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</si>
</sst>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
    <numFmt numFmtId="179" formatCode="0.000"/>
    <numFmt numFmtId="180" formatCode="0.0000"/>
    <numFmt numFmtId="181" formatCode="&quot;Yes&quot;;&quot;Yes&quot;;&quot;No&quot;"/>
    <numFmt numFmtId="182" formatCode="&quot;True&quot;;&quot;True&quot;;&quot;False&quot;"/>
    <numFmt numFmtId="183" formatCode="&quot;On&quot;;&quot;On&quot;;&quot;Off&quot;"/>
    <numFmt numFmtId="184" formatCode="[$€-2]\ #,##0.00_);[Red]\([$€-2]\ #,##0.00\)"/>
  </numFmts>
  <fonts count="129">
    <font>
      <sz val="10"/>
      <name val="Arial"/>
      <family val="0"/>
    </font>
    <font>
      <sz val="11"/>
      <color indexed="8"/>
      <name val="Calibri"/>
      <family val="2"/>
    </font>
    <font>
      <b/>
      <sz val="10"/>
      <name val="Arial"/>
      <family val="2"/>
    </font>
    <font>
      <b/>
      <i/>
      <u val="single"/>
      <sz val="12"/>
      <name val="Arial"/>
      <family val="2"/>
    </font>
    <font>
      <b/>
      <sz val="14"/>
      <name val="Arial"/>
      <family val="2"/>
    </font>
    <font>
      <b/>
      <u val="single"/>
      <sz val="12"/>
      <name val="Arial"/>
      <family val="2"/>
    </font>
    <font>
      <b/>
      <sz val="12"/>
      <name val="Arial"/>
      <family val="2"/>
    </font>
    <font>
      <b/>
      <u val="single"/>
      <sz val="10"/>
      <name val="Arial"/>
      <family val="2"/>
    </font>
    <font>
      <b/>
      <sz val="16"/>
      <name val="Arial"/>
      <family val="2"/>
    </font>
    <font>
      <sz val="12"/>
      <name val="Arial"/>
      <family val="2"/>
    </font>
    <font>
      <sz val="11"/>
      <name val="Arial"/>
      <family val="2"/>
    </font>
    <font>
      <b/>
      <i/>
      <u val="single"/>
      <sz val="10"/>
      <name val="Arial"/>
      <family val="2"/>
    </font>
    <font>
      <b/>
      <sz val="11"/>
      <name val="Arial"/>
      <family val="2"/>
    </font>
    <font>
      <b/>
      <u val="single"/>
      <sz val="11"/>
      <name val="Arial"/>
      <family val="2"/>
    </font>
    <font>
      <b/>
      <i/>
      <sz val="10"/>
      <name val="Arial"/>
      <family val="2"/>
    </font>
    <font>
      <b/>
      <sz val="12"/>
      <color indexed="8"/>
      <name val="Arial"/>
      <family val="2"/>
    </font>
    <font>
      <b/>
      <u val="single"/>
      <sz val="12"/>
      <color indexed="8"/>
      <name val="Arial"/>
      <family val="2"/>
    </font>
    <font>
      <b/>
      <sz val="10"/>
      <color indexed="8"/>
      <name val="Calibri"/>
      <family val="2"/>
    </font>
    <font>
      <b/>
      <sz val="12"/>
      <name val="Trebuchet MS"/>
      <family val="2"/>
    </font>
    <font>
      <b/>
      <sz val="16"/>
      <name val="Trebuchet MS"/>
      <family val="2"/>
    </font>
    <font>
      <sz val="10"/>
      <name val="Trebuchet MS"/>
      <family val="2"/>
    </font>
    <font>
      <b/>
      <sz val="10"/>
      <name val="Trebuchet MS"/>
      <family val="2"/>
    </font>
    <font>
      <b/>
      <i/>
      <sz val="10"/>
      <name val="Trebuchet MS"/>
      <family val="2"/>
    </font>
    <font>
      <b/>
      <sz val="7"/>
      <color indexed="8"/>
      <name val="Calibri"/>
      <family val="2"/>
    </font>
    <font>
      <b/>
      <sz val="10"/>
      <color indexed="10"/>
      <name val="Arial"/>
      <family val="2"/>
    </font>
    <font>
      <b/>
      <sz val="8"/>
      <color indexed="10"/>
      <name val="Arial"/>
      <family val="2"/>
    </font>
    <font>
      <b/>
      <i/>
      <sz val="12"/>
      <name val="Trebuchet MS"/>
      <family val="2"/>
    </font>
    <font>
      <b/>
      <sz val="8"/>
      <name val="Arial"/>
      <family val="2"/>
    </font>
    <font>
      <b/>
      <i/>
      <sz val="12"/>
      <name val="Arial"/>
      <family val="2"/>
    </font>
    <font>
      <b/>
      <sz val="15"/>
      <name val="Arial"/>
      <family val="2"/>
    </font>
    <font>
      <sz val="12"/>
      <name val="Trebuchet MS"/>
      <family val="2"/>
    </font>
    <font>
      <b/>
      <sz val="15"/>
      <name val="Trebuchet MS"/>
      <family val="2"/>
    </font>
    <font>
      <i/>
      <sz val="12"/>
      <name val="Arial"/>
      <family val="2"/>
    </font>
    <font>
      <sz val="14"/>
      <name val="Arial"/>
      <family val="2"/>
    </font>
    <font>
      <b/>
      <sz val="12"/>
      <color indexed="8"/>
      <name val="Calibri"/>
      <family val="2"/>
    </font>
    <font>
      <b/>
      <i/>
      <sz val="12"/>
      <color indexed="8"/>
      <name val="Calibri"/>
      <family val="2"/>
    </font>
    <font>
      <sz val="15"/>
      <name val="Arial"/>
      <family val="2"/>
    </font>
    <font>
      <sz val="12"/>
      <color indexed="8"/>
      <name val="Arial"/>
      <family val="2"/>
    </font>
    <font>
      <b/>
      <i/>
      <sz val="12"/>
      <color indexed="8"/>
      <name val="Arial"/>
      <family val="2"/>
    </font>
    <font>
      <b/>
      <sz val="13"/>
      <name val="Arial"/>
      <family val="2"/>
    </font>
    <font>
      <sz val="36"/>
      <name val="Arial"/>
      <family val="2"/>
    </font>
    <font>
      <i/>
      <sz val="10"/>
      <name val="Arial"/>
      <family val="2"/>
    </font>
    <font>
      <sz val="28"/>
      <name val="Arial"/>
      <family val="2"/>
    </font>
    <font>
      <b/>
      <sz val="13"/>
      <color indexed="8"/>
      <name val="Calibri"/>
      <family val="2"/>
    </font>
    <font>
      <i/>
      <sz val="10"/>
      <name val="Trebuchet MS"/>
      <family val="2"/>
    </font>
    <font>
      <sz val="11.5"/>
      <name val="Arial"/>
      <family val="2"/>
    </font>
    <font>
      <b/>
      <sz val="14"/>
      <name val="Trebuchet MS"/>
      <family val="2"/>
    </font>
    <font>
      <b/>
      <sz val="11"/>
      <name val="Trebuchet MS"/>
      <family val="2"/>
    </font>
    <font>
      <b/>
      <sz val="11"/>
      <color indexed="8"/>
      <name val="Calibri"/>
      <family val="2"/>
    </font>
    <font>
      <b/>
      <sz val="14"/>
      <color indexed="8"/>
      <name val="Calibri"/>
      <family val="2"/>
    </font>
    <font>
      <sz val="9"/>
      <name val="Arial"/>
      <family val="2"/>
    </font>
    <font>
      <b/>
      <sz val="14"/>
      <color indexed="8"/>
      <name val="Arial"/>
      <family val="2"/>
    </font>
    <font>
      <b/>
      <i/>
      <sz val="10"/>
      <color indexed="8"/>
      <name val="Arial"/>
      <family val="2"/>
    </font>
    <font>
      <b/>
      <sz val="10"/>
      <color indexed="8"/>
      <name val="Arial"/>
      <family val="2"/>
    </font>
    <font>
      <b/>
      <sz val="11"/>
      <color indexed="8"/>
      <name val="Arial"/>
      <family val="2"/>
    </font>
    <font>
      <sz val="11"/>
      <color indexed="8"/>
      <name val="Arial"/>
      <family val="2"/>
    </font>
    <font>
      <b/>
      <sz val="10"/>
      <name val="Calibri"/>
      <family val="2"/>
    </font>
    <font>
      <b/>
      <sz val="5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i/>
      <sz val="10"/>
      <color indexed="8"/>
      <name val="Calibri"/>
      <family val="2"/>
    </font>
    <font>
      <b/>
      <sz val="12"/>
      <color indexed="10"/>
      <name val="Arial"/>
      <family val="2"/>
    </font>
    <font>
      <sz val="12"/>
      <color indexed="10"/>
      <name val="Arial"/>
      <family val="2"/>
    </font>
    <font>
      <sz val="12"/>
      <color indexed="8"/>
      <name val="Calibri"/>
      <family val="2"/>
    </font>
    <font>
      <sz val="10"/>
      <color indexed="8"/>
      <name val="Calibri"/>
      <family val="2"/>
    </font>
    <font>
      <b/>
      <i/>
      <sz val="12"/>
      <color indexed="8"/>
      <name val="Cambria"/>
      <family val="1"/>
    </font>
    <font>
      <sz val="12"/>
      <color indexed="8"/>
      <name val="Cambria"/>
      <family val="1"/>
    </font>
    <font>
      <b/>
      <sz val="12"/>
      <color indexed="8"/>
      <name val="Cambria"/>
      <family val="1"/>
    </font>
    <font>
      <b/>
      <i/>
      <sz val="11"/>
      <color indexed="8"/>
      <name val="Calibri"/>
      <family val="2"/>
    </font>
    <font>
      <b/>
      <sz val="9"/>
      <color indexed="8"/>
      <name val="Calibri"/>
      <family val="2"/>
    </font>
    <font>
      <u val="single"/>
      <sz val="10"/>
      <color indexed="12"/>
      <name val="Arial"/>
      <family val="2"/>
    </font>
    <font>
      <sz val="12"/>
      <name val="Cambria"/>
      <family val="1"/>
    </font>
    <font>
      <sz val="10.5"/>
      <name val="Calibri"/>
      <family val="2"/>
    </font>
    <font>
      <b/>
      <sz val="15"/>
      <color indexed="8"/>
      <name val="Calibri"/>
      <family val="2"/>
    </font>
    <font>
      <b/>
      <sz val="54"/>
      <color indexed="56"/>
      <name val="Calibri"/>
      <family val="2"/>
    </font>
    <font>
      <b/>
      <sz val="44"/>
      <color indexed="5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theme="1"/>
      <name val="Calibri"/>
      <family val="2"/>
    </font>
    <font>
      <b/>
      <sz val="14"/>
      <color theme="1"/>
      <name val="Calibri"/>
      <family val="2"/>
    </font>
    <font>
      <b/>
      <sz val="12"/>
      <color theme="1"/>
      <name val="Calibri"/>
      <family val="2"/>
    </font>
    <font>
      <b/>
      <sz val="10"/>
      <color theme="1"/>
      <name val="Calibri"/>
      <family val="2"/>
    </font>
    <font>
      <b/>
      <sz val="12"/>
      <color rgb="FFFF0000"/>
      <name val="Arial"/>
      <family val="2"/>
    </font>
    <font>
      <sz val="12"/>
      <color rgb="FFFF0000"/>
      <name val="Arial"/>
      <family val="2"/>
    </font>
    <font>
      <b/>
      <i/>
      <sz val="12"/>
      <color theme="1"/>
      <name val="Calibri"/>
      <family val="2"/>
    </font>
    <font>
      <sz val="12"/>
      <color theme="1"/>
      <name val="Calibri"/>
      <family val="2"/>
    </font>
    <font>
      <sz val="10"/>
      <color theme="1"/>
      <name val="Calibri"/>
      <family val="2"/>
    </font>
    <font>
      <b/>
      <i/>
      <sz val="12"/>
      <color theme="1"/>
      <name val="Cambria"/>
      <family val="1"/>
    </font>
    <font>
      <sz val="12"/>
      <color theme="1"/>
      <name val="Cambria"/>
      <family val="1"/>
    </font>
    <font>
      <b/>
      <sz val="12"/>
      <color theme="1"/>
      <name val="Cambria"/>
      <family val="1"/>
    </font>
    <font>
      <b/>
      <sz val="13"/>
      <color theme="1"/>
      <name val="Calibri"/>
      <family val="2"/>
    </font>
    <font>
      <b/>
      <i/>
      <sz val="11"/>
      <color theme="1"/>
      <name val="Calibri"/>
      <family val="2"/>
    </font>
    <font>
      <b/>
      <sz val="9"/>
      <color theme="1"/>
      <name val="Calibri"/>
      <family val="2"/>
    </font>
    <font>
      <u val="single"/>
      <sz val="10"/>
      <color theme="10"/>
      <name val="Arial"/>
      <family val="2"/>
    </font>
    <font>
      <b/>
      <sz val="10"/>
      <color theme="1"/>
      <name val="Arial"/>
      <family val="2"/>
    </font>
    <font>
      <sz val="11"/>
      <color theme="1"/>
      <name val="Arial"/>
      <family val="2"/>
    </font>
    <font>
      <b/>
      <sz val="15"/>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right/>
      <top/>
      <bottom style="thin"/>
    </border>
    <border>
      <left style="thin"/>
      <right style="thin"/>
      <top/>
      <bottom style="thin"/>
    </border>
    <border>
      <left style="thin"/>
      <right style="thin"/>
      <top style="thin"/>
      <bottom/>
    </border>
    <border>
      <left style="thin"/>
      <right style="double"/>
      <top style="thin"/>
      <bottom style="thin"/>
    </border>
    <border>
      <left style="thin"/>
      <right style="thin"/>
      <top/>
      <bottom/>
    </border>
    <border>
      <left style="thin"/>
      <right/>
      <top/>
      <bottom style="thin"/>
    </border>
    <border>
      <left style="medium"/>
      <right style="thin"/>
      <top style="thin"/>
      <bottom style="thin"/>
    </border>
    <border>
      <left style="medium"/>
      <right style="thin"/>
      <top style="thin"/>
      <bottom/>
    </border>
    <border>
      <left style="medium"/>
      <right style="thin"/>
      <top style="thin"/>
      <bottom style="medium"/>
    </border>
    <border>
      <left style="thin"/>
      <right style="thin"/>
      <top style="thin"/>
      <bottom style="medium"/>
    </border>
    <border>
      <left style="thin"/>
      <right/>
      <top/>
      <bottom/>
    </border>
    <border>
      <left style="thin"/>
      <right/>
      <top style="thin"/>
      <bottom/>
    </border>
    <border>
      <left/>
      <right/>
      <top style="thin"/>
      <bottom/>
    </border>
    <border>
      <left/>
      <right style="thin"/>
      <top style="thin"/>
      <bottom/>
    </border>
    <border>
      <left/>
      <right style="thin"/>
      <top/>
      <bottom style="thin"/>
    </border>
    <border>
      <left/>
      <right style="thin"/>
      <top/>
      <bottom/>
    </border>
    <border>
      <left/>
      <right style="double"/>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26" borderId="0" applyNumberFormat="0" applyBorder="0" applyAlignment="0" applyProtection="0"/>
    <xf numFmtId="0" fontId="94" fillId="27" borderId="1" applyNumberFormat="0" applyAlignment="0" applyProtection="0"/>
    <xf numFmtId="0" fontId="9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29" borderId="0" applyNumberFormat="0" applyBorder="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5"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30" borderId="1" applyNumberFormat="0" applyAlignment="0" applyProtection="0"/>
    <xf numFmtId="0" fontId="104" fillId="0" borderId="6" applyNumberFormat="0" applyFill="0" applyAlignment="0" applyProtection="0"/>
    <xf numFmtId="0" fontId="105" fillId="31" borderId="0" applyNumberFormat="0" applyBorder="0" applyAlignment="0" applyProtection="0"/>
    <xf numFmtId="0" fontId="91" fillId="0" borderId="0">
      <alignment/>
      <protection/>
    </xf>
    <xf numFmtId="0" fontId="91" fillId="0" borderId="0">
      <alignment/>
      <protection/>
    </xf>
    <xf numFmtId="0" fontId="91"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106" fillId="27" borderId="8" applyNumberFormat="0" applyAlignment="0" applyProtection="0"/>
    <xf numFmtId="9" fontId="0" fillId="0" borderId="0" applyFont="0" applyFill="0" applyBorder="0" applyAlignment="0" applyProtection="0"/>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949">
    <xf numFmtId="0" fontId="0" fillId="0" borderId="0" xfId="0" applyAlignment="1">
      <alignment/>
    </xf>
    <xf numFmtId="0" fontId="2" fillId="0" borderId="0" xfId="0" applyFont="1" applyAlignment="1">
      <alignment horizontal="center"/>
    </xf>
    <xf numFmtId="0" fontId="2" fillId="0" borderId="10" xfId="0" applyFont="1" applyBorder="1" applyAlignment="1">
      <alignment horizontal="center"/>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0" fillId="0" borderId="10" xfId="0" applyBorder="1" applyAlignment="1">
      <alignment horizontal="center"/>
    </xf>
    <xf numFmtId="0" fontId="0" fillId="0" borderId="10" xfId="0" applyBorder="1" applyAlignment="1">
      <alignment/>
    </xf>
    <xf numFmtId="0" fontId="0" fillId="0" borderId="0" xfId="0" applyFill="1" applyBorder="1" applyAlignment="1">
      <alignment horizontal="left"/>
    </xf>
    <xf numFmtId="0" fontId="2" fillId="0" borderId="0" xfId="0" applyFont="1" applyBorder="1" applyAlignment="1">
      <alignment horizontal="center"/>
    </xf>
    <xf numFmtId="0" fontId="0" fillId="0" borderId="0" xfId="0" applyBorder="1" applyAlignment="1">
      <alignment/>
    </xf>
    <xf numFmtId="0" fontId="6" fillId="0" borderId="0" xfId="0" applyFont="1" applyAlignment="1">
      <alignment/>
    </xf>
    <xf numFmtId="0" fontId="2" fillId="0" borderId="0" xfId="0" applyFont="1" applyAlignment="1">
      <alignment/>
    </xf>
    <xf numFmtId="0" fontId="0" fillId="0" borderId="0" xfId="0" applyFont="1" applyAlignment="1">
      <alignment/>
    </xf>
    <xf numFmtId="0" fontId="0" fillId="0" borderId="10" xfId="0" applyFont="1" applyBorder="1" applyAlignment="1">
      <alignment horizontal="center"/>
    </xf>
    <xf numFmtId="0" fontId="0" fillId="0" borderId="10" xfId="0" applyFont="1" applyBorder="1" applyAlignment="1">
      <alignment/>
    </xf>
    <xf numFmtId="0" fontId="0" fillId="0" borderId="0" xfId="0" applyFont="1" applyBorder="1" applyAlignment="1">
      <alignment/>
    </xf>
    <xf numFmtId="0" fontId="2" fillId="0" borderId="12" xfId="0" applyFont="1" applyFill="1" applyBorder="1" applyAlignment="1">
      <alignment horizontal="center" vertical="top" wrapText="1"/>
    </xf>
    <xf numFmtId="0" fontId="2" fillId="0" borderId="10" xfId="0" applyFont="1" applyFill="1" applyBorder="1" applyAlignment="1">
      <alignment horizontal="center" vertical="top" wrapText="1"/>
    </xf>
    <xf numFmtId="0" fontId="0" fillId="0" borderId="11" xfId="0" applyFont="1" applyBorder="1" applyAlignment="1">
      <alignment/>
    </xf>
    <xf numFmtId="0" fontId="0" fillId="0" borderId="12" xfId="0" applyFont="1" applyBorder="1" applyAlignment="1">
      <alignment/>
    </xf>
    <xf numFmtId="0" fontId="2" fillId="0" borderId="10" xfId="0" applyFont="1" applyBorder="1" applyAlignment="1">
      <alignment/>
    </xf>
    <xf numFmtId="0" fontId="2" fillId="0" borderId="0" xfId="0" applyFont="1" applyBorder="1" applyAlignment="1">
      <alignment/>
    </xf>
    <xf numFmtId="0" fontId="2" fillId="0" borderId="0" xfId="0" applyFont="1" applyAlignment="1">
      <alignment horizontal="left"/>
    </xf>
    <xf numFmtId="0" fontId="2" fillId="0" borderId="0" xfId="0" applyFont="1" applyAlignment="1">
      <alignment/>
    </xf>
    <xf numFmtId="0" fontId="2" fillId="0" borderId="10" xfId="0" applyFont="1" applyBorder="1" applyAlignment="1">
      <alignment vertical="top" wrapText="1"/>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9" fillId="0" borderId="0" xfId="0" applyFont="1" applyAlignment="1">
      <alignment/>
    </xf>
    <xf numFmtId="0" fontId="5" fillId="0" borderId="0" xfId="0" applyFont="1" applyAlignment="1">
      <alignment horizontal="center" wrapText="1"/>
    </xf>
    <xf numFmtId="0" fontId="5" fillId="0" borderId="0" xfId="0" applyFont="1" applyAlignment="1">
      <alignment horizontal="center"/>
    </xf>
    <xf numFmtId="0" fontId="10" fillId="0" borderId="0" xfId="0" applyFont="1" applyAlignment="1">
      <alignment/>
    </xf>
    <xf numFmtId="0" fontId="12" fillId="0" borderId="0" xfId="0" applyFont="1" applyAlignment="1">
      <alignment/>
    </xf>
    <xf numFmtId="0" fontId="10" fillId="0" borderId="0" xfId="0" applyFont="1" applyBorder="1" applyAlignment="1">
      <alignment/>
    </xf>
    <xf numFmtId="0" fontId="2" fillId="0" borderId="10" xfId="0" applyFont="1" applyBorder="1" applyAlignment="1">
      <alignment horizontal="center" vertical="top"/>
    </xf>
    <xf numFmtId="0" fontId="15" fillId="0" borderId="0" xfId="57" applyFont="1" applyAlignment="1">
      <alignment horizontal="left"/>
      <protection/>
    </xf>
    <xf numFmtId="0" fontId="9" fillId="0" borderId="0" xfId="60" applyFont="1" applyAlignment="1">
      <alignment horizontal="center"/>
      <protection/>
    </xf>
    <xf numFmtId="0" fontId="5" fillId="0" borderId="0" xfId="60" applyFont="1" applyAlignment="1">
      <alignment horizontal="center"/>
      <protection/>
    </xf>
    <xf numFmtId="0" fontId="6" fillId="0" borderId="0" xfId="60" applyFont="1">
      <alignment/>
      <protection/>
    </xf>
    <xf numFmtId="0" fontId="3" fillId="0" borderId="0" xfId="60" applyFont="1" applyAlignment="1">
      <alignment/>
      <protection/>
    </xf>
    <xf numFmtId="0" fontId="2" fillId="0" borderId="12" xfId="0" applyFont="1" applyBorder="1" applyAlignment="1">
      <alignment horizontal="center" vertical="top" wrapText="1"/>
    </xf>
    <xf numFmtId="0" fontId="3" fillId="0" borderId="0" xfId="0" applyFont="1" applyAlignment="1">
      <alignment horizontal="center"/>
    </xf>
    <xf numFmtId="0" fontId="2" fillId="0" borderId="13" xfId="0" applyFont="1" applyFill="1" applyBorder="1" applyAlignment="1">
      <alignment horizontal="center" vertical="top" wrapText="1"/>
    </xf>
    <xf numFmtId="0" fontId="6" fillId="0" borderId="0" xfId="0" applyFont="1" applyAlignment="1">
      <alignment/>
    </xf>
    <xf numFmtId="0" fontId="5"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0" xfId="60" applyFont="1" applyAlignment="1">
      <alignment horizontal="center"/>
      <protection/>
    </xf>
    <xf numFmtId="0" fontId="6" fillId="0" borderId="14" xfId="0" applyFont="1" applyBorder="1" applyAlignment="1">
      <alignment/>
    </xf>
    <xf numFmtId="0" fontId="11" fillId="0" borderId="0" xfId="0" applyFont="1" applyAlignment="1">
      <alignment horizontal="left"/>
    </xf>
    <xf numFmtId="0" fontId="5" fillId="0" borderId="0" xfId="57" applyFont="1" applyAlignment="1">
      <alignment horizontal="center"/>
      <protection/>
    </xf>
    <xf numFmtId="0" fontId="9" fillId="0" borderId="10" xfId="57" applyFont="1" applyBorder="1">
      <alignment/>
      <protection/>
    </xf>
    <xf numFmtId="0" fontId="14" fillId="0" borderId="10" xfId="0" applyFont="1" applyBorder="1" applyAlignment="1">
      <alignment horizontal="center"/>
    </xf>
    <xf numFmtId="0" fontId="0" fillId="0" borderId="0" xfId="0" applyAlignment="1">
      <alignment horizontal="center"/>
    </xf>
    <xf numFmtId="0" fontId="6" fillId="0" borderId="0" xfId="0" applyFont="1" applyBorder="1" applyAlignment="1">
      <alignment/>
    </xf>
    <xf numFmtId="0" fontId="6" fillId="0" borderId="0" xfId="61" applyFont="1" applyAlignment="1">
      <alignment/>
      <protection/>
    </xf>
    <xf numFmtId="0" fontId="9" fillId="0" borderId="0" xfId="61" applyFont="1" applyAlignment="1">
      <alignment/>
      <protection/>
    </xf>
    <xf numFmtId="0" fontId="6" fillId="0" borderId="0" xfId="61" applyFont="1">
      <alignment/>
      <protection/>
    </xf>
    <xf numFmtId="0" fontId="3" fillId="0" borderId="0" xfId="62" applyFont="1" applyAlignment="1">
      <alignment horizontal="right"/>
      <protection/>
    </xf>
    <xf numFmtId="0" fontId="20" fillId="0" borderId="0" xfId="0" applyFont="1" applyAlignment="1">
      <alignment/>
    </xf>
    <xf numFmtId="0" fontId="21" fillId="0" borderId="0" xfId="0" applyFont="1" applyBorder="1" applyAlignment="1">
      <alignment/>
    </xf>
    <xf numFmtId="0" fontId="22" fillId="0" borderId="10" xfId="0" applyFont="1" applyBorder="1" applyAlignment="1" quotePrefix="1">
      <alignment horizontal="center" vertical="top" wrapText="1"/>
    </xf>
    <xf numFmtId="0" fontId="2" fillId="0" borderId="0" xfId="57" applyFont="1">
      <alignment/>
      <protection/>
    </xf>
    <xf numFmtId="0" fontId="2" fillId="0" borderId="0" xfId="57" applyFont="1" applyAlignment="1">
      <alignment horizontal="center" vertical="top" wrapText="1"/>
      <protection/>
    </xf>
    <xf numFmtId="0" fontId="2" fillId="0" borderId="0" xfId="57" applyFont="1" applyAlignment="1">
      <alignment horizontal="center"/>
      <protection/>
    </xf>
    <xf numFmtId="0" fontId="6" fillId="0" borderId="0" xfId="57" applyFont="1">
      <alignment/>
      <protection/>
    </xf>
    <xf numFmtId="0" fontId="2" fillId="0" borderId="0" xfId="57" applyFont="1" applyAlignment="1">
      <alignment/>
      <protection/>
    </xf>
    <xf numFmtId="0" fontId="2" fillId="0" borderId="0" xfId="57" applyFont="1" applyAlignment="1">
      <alignment vertical="top" wrapText="1"/>
      <protection/>
    </xf>
    <xf numFmtId="0" fontId="18" fillId="0" borderId="0" xfId="0" applyFont="1" applyAlignment="1">
      <alignment/>
    </xf>
    <xf numFmtId="0" fontId="19" fillId="0" borderId="0" xfId="0" applyFont="1" applyAlignment="1">
      <alignment/>
    </xf>
    <xf numFmtId="0" fontId="21" fillId="0" borderId="10" xfId="0" applyFont="1" applyBorder="1" applyAlignment="1">
      <alignment horizontal="center" vertical="top" wrapText="1"/>
    </xf>
    <xf numFmtId="0" fontId="108" fillId="0" borderId="10" xfId="0" applyFont="1" applyBorder="1" applyAlignment="1">
      <alignment horizontal="center" vertical="top" wrapText="1"/>
    </xf>
    <xf numFmtId="0" fontId="110" fillId="0" borderId="0" xfId="0" applyFont="1" applyAlignment="1">
      <alignment horizontal="center"/>
    </xf>
    <xf numFmtId="0" fontId="111" fillId="0" borderId="0" xfId="0" applyFont="1" applyBorder="1" applyAlignment="1">
      <alignment horizontal="center" vertical="center"/>
    </xf>
    <xf numFmtId="0" fontId="112" fillId="0" borderId="10" xfId="0" applyFont="1" applyBorder="1" applyAlignment="1">
      <alignment vertical="top" wrapText="1"/>
    </xf>
    <xf numFmtId="0" fontId="112" fillId="0" borderId="10" xfId="0" applyFont="1" applyBorder="1" applyAlignment="1">
      <alignment horizontal="center" vertical="top" wrapText="1"/>
    </xf>
    <xf numFmtId="0" fontId="108" fillId="0" borderId="0" xfId="0" applyFont="1" applyAlignment="1">
      <alignment/>
    </xf>
    <xf numFmtId="0" fontId="113" fillId="0" borderId="10" xfId="0" applyFont="1" applyBorder="1" applyAlignment="1">
      <alignment vertical="center" wrapText="1"/>
    </xf>
    <xf numFmtId="0" fontId="113" fillId="0" borderId="10" xfId="0" applyFont="1" applyBorder="1" applyAlignment="1">
      <alignment horizontal="left" vertical="center" wrapText="1" indent="2"/>
    </xf>
    <xf numFmtId="0" fontId="113" fillId="0" borderId="0" xfId="0" applyFont="1" applyBorder="1" applyAlignment="1">
      <alignment horizontal="left" vertical="center" wrapText="1" indent="2"/>
    </xf>
    <xf numFmtId="0" fontId="113" fillId="0" borderId="0" xfId="0" applyFont="1" applyBorder="1" applyAlignment="1">
      <alignment vertical="center" wrapText="1"/>
    </xf>
    <xf numFmtId="0" fontId="108" fillId="0" borderId="10" xfId="0" applyFont="1" applyBorder="1" applyAlignment="1">
      <alignment vertical="top" wrapText="1"/>
    </xf>
    <xf numFmtId="0" fontId="108" fillId="0" borderId="11" xfId="0" applyFont="1" applyBorder="1" applyAlignment="1">
      <alignment horizontal="center" vertical="top" wrapText="1"/>
    </xf>
    <xf numFmtId="0" fontId="113" fillId="0" borderId="10" xfId="0" applyFont="1" applyBorder="1" applyAlignment="1">
      <alignment horizontal="center" vertical="center" wrapText="1"/>
    </xf>
    <xf numFmtId="0" fontId="5" fillId="0" borderId="0" xfId="57" applyFont="1" applyAlignment="1">
      <alignment/>
      <protection/>
    </xf>
    <xf numFmtId="0" fontId="18" fillId="0" borderId="0" xfId="0" applyFont="1" applyAlignment="1">
      <alignment horizontal="right"/>
    </xf>
    <xf numFmtId="0" fontId="2" fillId="0" borderId="11" xfId="0" applyFont="1" applyBorder="1" applyAlignment="1">
      <alignment vertical="top" wrapText="1"/>
    </xf>
    <xf numFmtId="0" fontId="0" fillId="33" borderId="0" xfId="0" applyFont="1" applyFill="1" applyAlignment="1">
      <alignment/>
    </xf>
    <xf numFmtId="0" fontId="9" fillId="33" borderId="0" xfId="0" applyFont="1" applyFill="1" applyAlignment="1">
      <alignment/>
    </xf>
    <xf numFmtId="0" fontId="2" fillId="33" borderId="0" xfId="0" applyFont="1" applyFill="1" applyAlignment="1">
      <alignment/>
    </xf>
    <xf numFmtId="0" fontId="114" fillId="0" borderId="0" xfId="0" applyFont="1" applyAlignment="1">
      <alignment/>
    </xf>
    <xf numFmtId="0" fontId="5" fillId="34" borderId="0" xfId="57" applyFont="1" applyFill="1" applyAlignment="1">
      <alignment/>
      <protection/>
    </xf>
    <xf numFmtId="0" fontId="0" fillId="34" borderId="0" xfId="0" applyFont="1" applyFill="1" applyAlignment="1">
      <alignment/>
    </xf>
    <xf numFmtId="0" fontId="2" fillId="34" borderId="0" xfId="0" applyFont="1" applyFill="1" applyBorder="1" applyAlignment="1">
      <alignment horizontal="right"/>
    </xf>
    <xf numFmtId="0" fontId="2" fillId="34" borderId="10" xfId="0" applyFont="1" applyFill="1" applyBorder="1" applyAlignment="1">
      <alignment horizontal="center" vertical="top" wrapText="1"/>
    </xf>
    <xf numFmtId="0" fontId="2" fillId="34" borderId="11" xfId="0" applyFont="1" applyFill="1" applyBorder="1" applyAlignment="1">
      <alignment horizontal="center" vertical="top" wrapText="1"/>
    </xf>
    <xf numFmtId="0" fontId="0" fillId="34" borderId="10" xfId="0" applyFont="1" applyFill="1" applyBorder="1" applyAlignment="1">
      <alignment horizontal="center"/>
    </xf>
    <xf numFmtId="0" fontId="0" fillId="34" borderId="10" xfId="0" applyFont="1" applyFill="1" applyBorder="1" applyAlignment="1">
      <alignment/>
    </xf>
    <xf numFmtId="0" fontId="0" fillId="34" borderId="0" xfId="0" applyFont="1" applyFill="1" applyBorder="1" applyAlignment="1">
      <alignment/>
    </xf>
    <xf numFmtId="0" fontId="2" fillId="34" borderId="0" xfId="0" applyFont="1" applyFill="1" applyBorder="1" applyAlignment="1">
      <alignment horizontal="left"/>
    </xf>
    <xf numFmtId="0" fontId="2" fillId="34" borderId="0" xfId="0" applyFont="1" applyFill="1" applyBorder="1" applyAlignment="1">
      <alignment/>
    </xf>
    <xf numFmtId="0" fontId="2" fillId="34" borderId="0" xfId="0" applyFont="1" applyFill="1" applyAlignment="1">
      <alignment/>
    </xf>
    <xf numFmtId="0" fontId="13" fillId="34" borderId="0" xfId="0" applyFont="1" applyFill="1" applyAlignment="1">
      <alignment wrapText="1"/>
    </xf>
    <xf numFmtId="0" fontId="2" fillId="34" borderId="0" xfId="0" applyFont="1" applyFill="1" applyBorder="1" applyAlignment="1">
      <alignment horizontal="right"/>
    </xf>
    <xf numFmtId="0" fontId="9" fillId="34" borderId="0" xfId="0" applyFont="1" applyFill="1" applyAlignment="1">
      <alignment/>
    </xf>
    <xf numFmtId="0" fontId="6" fillId="0" borderId="0" xfId="0" applyFont="1" applyAlignment="1">
      <alignment horizontal="right" vertical="top" wrapText="1"/>
    </xf>
    <xf numFmtId="0" fontId="6" fillId="0" borderId="0" xfId="0" applyFont="1" applyAlignment="1">
      <alignment vertical="top" wrapText="1"/>
    </xf>
    <xf numFmtId="0" fontId="6" fillId="0" borderId="0" xfId="0" applyFont="1" applyAlignment="1">
      <alignment horizontal="left"/>
    </xf>
    <xf numFmtId="0" fontId="9" fillId="0" borderId="0" xfId="0" applyFont="1" applyAlignment="1">
      <alignment/>
    </xf>
    <xf numFmtId="0" fontId="6" fillId="0" borderId="15" xfId="0" applyFont="1" applyBorder="1" applyAlignment="1">
      <alignment vertical="top"/>
    </xf>
    <xf numFmtId="0" fontId="6" fillId="0" borderId="10" xfId="0" applyFont="1" applyBorder="1" applyAlignment="1">
      <alignment horizontal="center"/>
    </xf>
    <xf numFmtId="0" fontId="6" fillId="0" borderId="10" xfId="0" applyFont="1" applyBorder="1" applyAlignment="1">
      <alignment horizontal="center" vertical="center"/>
    </xf>
    <xf numFmtId="0" fontId="6" fillId="0" borderId="10" xfId="0" applyFont="1" applyBorder="1" applyAlignment="1">
      <alignment horizontal="center" vertical="top" wrapText="1"/>
    </xf>
    <xf numFmtId="0" fontId="6" fillId="0" borderId="16" xfId="0" applyFont="1" applyBorder="1" applyAlignment="1">
      <alignment vertical="top" wrapText="1"/>
    </xf>
    <xf numFmtId="0" fontId="28" fillId="0" borderId="10" xfId="0" applyFont="1" applyBorder="1" applyAlignment="1">
      <alignment horizontal="center"/>
    </xf>
    <xf numFmtId="0" fontId="28" fillId="0" borderId="10" xfId="60" applyFont="1" applyBorder="1" applyAlignment="1">
      <alignment horizontal="center" wrapText="1"/>
      <protection/>
    </xf>
    <xf numFmtId="0" fontId="28" fillId="0" borderId="0" xfId="0" applyFont="1" applyAlignment="1">
      <alignment horizontal="center" vertical="top" wrapText="1"/>
    </xf>
    <xf numFmtId="0" fontId="28" fillId="0" borderId="0" xfId="0" applyFont="1" applyAlignment="1">
      <alignment/>
    </xf>
    <xf numFmtId="0" fontId="9" fillId="0" borderId="10" xfId="0" applyFont="1" applyBorder="1" applyAlignment="1">
      <alignment horizontal="center"/>
    </xf>
    <xf numFmtId="0" fontId="6" fillId="0" borderId="10" xfId="60" applyFont="1" applyBorder="1" applyAlignment="1">
      <alignment horizontal="left" vertical="center" wrapText="1"/>
      <protection/>
    </xf>
    <xf numFmtId="0" fontId="115" fillId="0" borderId="10" xfId="0" applyFont="1" applyBorder="1" applyAlignment="1">
      <alignment horizontal="center"/>
    </xf>
    <xf numFmtId="0" fontId="9" fillId="0" borderId="10" xfId="0" applyFont="1" applyBorder="1" applyAlignment="1">
      <alignment/>
    </xf>
    <xf numFmtId="0" fontId="6" fillId="0" borderId="0" xfId="0" applyFont="1" applyAlignment="1">
      <alignment horizontal="center" vertical="top" wrapText="1"/>
    </xf>
    <xf numFmtId="0" fontId="6" fillId="0" borderId="10" xfId="60" applyFont="1" applyBorder="1" applyAlignment="1">
      <alignment horizontal="left" vertical="center"/>
      <protection/>
    </xf>
    <xf numFmtId="0" fontId="6" fillId="0" borderId="10" xfId="0" applyFont="1" applyFill="1" applyBorder="1" applyAlignment="1">
      <alignment horizontal="center"/>
    </xf>
    <xf numFmtId="0" fontId="6" fillId="0" borderId="10" xfId="60" applyFont="1" applyFill="1" applyBorder="1" applyAlignment="1">
      <alignment horizontal="left" vertical="center" wrapText="1"/>
      <protection/>
    </xf>
    <xf numFmtId="0" fontId="5" fillId="0" borderId="10" xfId="60" applyFont="1" applyBorder="1" applyAlignment="1">
      <alignment horizontal="left" vertical="center" wrapText="1"/>
      <protection/>
    </xf>
    <xf numFmtId="0" fontId="6" fillId="0" borderId="10" xfId="0" applyFont="1" applyBorder="1" applyAlignment="1">
      <alignment horizontal="center" vertical="top"/>
    </xf>
    <xf numFmtId="0" fontId="6" fillId="0" borderId="10" xfId="0" applyFont="1" applyFill="1" applyBorder="1" applyAlignment="1">
      <alignment horizontal="center" vertical="top" wrapText="1"/>
    </xf>
    <xf numFmtId="0" fontId="28" fillId="0" borderId="10" xfId="0" applyFont="1" applyBorder="1" applyAlignment="1" quotePrefix="1">
      <alignment horizontal="center" vertical="top" wrapText="1"/>
    </xf>
    <xf numFmtId="0" fontId="6" fillId="0" borderId="0" xfId="0" applyFont="1" applyBorder="1" applyAlignment="1">
      <alignment horizontal="center"/>
    </xf>
    <xf numFmtId="0" fontId="6" fillId="0" borderId="0" xfId="0" applyFont="1" applyBorder="1" applyAlignment="1">
      <alignment horizontal="left"/>
    </xf>
    <xf numFmtId="0" fontId="6" fillId="0" borderId="10" xfId="0" applyFont="1" applyBorder="1" applyAlignment="1">
      <alignment horizontal="center"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6" fillId="0" borderId="0" xfId="0" applyFont="1" applyBorder="1" applyAlignment="1">
      <alignment horizontal="center" vertical="top"/>
    </xf>
    <xf numFmtId="0" fontId="6" fillId="0" borderId="0" xfId="0" applyFont="1" applyBorder="1" applyAlignment="1">
      <alignment horizontal="center" vertical="top" wrapText="1"/>
    </xf>
    <xf numFmtId="49" fontId="6" fillId="0" borderId="0" xfId="0" applyNumberFormat="1" applyFont="1" applyBorder="1" applyAlignment="1">
      <alignment horizontal="left" vertical="top"/>
    </xf>
    <xf numFmtId="0" fontId="6" fillId="0" borderId="16" xfId="0" applyFont="1" applyBorder="1" applyAlignment="1">
      <alignment horizontal="center" vertical="top" wrapText="1"/>
    </xf>
    <xf numFmtId="0" fontId="6" fillId="0" borderId="13" xfId="0" applyFont="1" applyBorder="1" applyAlignment="1">
      <alignment horizontal="center" vertical="top" wrapText="1"/>
    </xf>
    <xf numFmtId="0" fontId="9" fillId="0" borderId="0" xfId="0" applyFont="1" applyBorder="1" applyAlignment="1">
      <alignment horizontal="center"/>
    </xf>
    <xf numFmtId="0" fontId="6" fillId="0" borderId="15" xfId="0" applyFont="1" applyBorder="1" applyAlignment="1">
      <alignment horizontal="center" vertical="top" wrapText="1"/>
    </xf>
    <xf numFmtId="2" fontId="9" fillId="0" borderId="10" xfId="0" applyNumberFormat="1" applyFont="1" applyBorder="1" applyAlignment="1">
      <alignment horizontal="center"/>
    </xf>
    <xf numFmtId="0" fontId="9" fillId="0" borderId="0" xfId="0" applyFont="1" applyBorder="1" applyAlignment="1">
      <alignment/>
    </xf>
    <xf numFmtId="0" fontId="9" fillId="0" borderId="0" xfId="0" applyFont="1" applyBorder="1" applyAlignment="1">
      <alignment/>
    </xf>
    <xf numFmtId="2" fontId="9" fillId="0" borderId="10" xfId="0" applyNumberFormat="1" applyFont="1" applyBorder="1" applyAlignment="1">
      <alignment/>
    </xf>
    <xf numFmtId="2" fontId="115" fillId="0" borderId="10" xfId="0" applyNumberFormat="1" applyFont="1" applyBorder="1" applyAlignment="1">
      <alignment/>
    </xf>
    <xf numFmtId="2" fontId="6" fillId="0" borderId="10" xfId="0" applyNumberFormat="1" applyFont="1" applyBorder="1" applyAlignment="1">
      <alignment horizontal="center"/>
    </xf>
    <xf numFmtId="0" fontId="116" fillId="0" borderId="0" xfId="0" applyFont="1" applyAlignment="1">
      <alignment horizontal="center"/>
    </xf>
    <xf numFmtId="0" fontId="30" fillId="0" borderId="0" xfId="0" applyFont="1" applyAlignment="1">
      <alignment/>
    </xf>
    <xf numFmtId="0" fontId="18" fillId="0" borderId="0" xfId="0" applyFont="1" applyBorder="1" applyAlignment="1">
      <alignment/>
    </xf>
    <xf numFmtId="0" fontId="28" fillId="0" borderId="0" xfId="0" applyFont="1" applyBorder="1" applyAlignment="1">
      <alignment/>
    </xf>
    <xf numFmtId="0" fontId="26" fillId="0" borderId="10" xfId="0" applyFont="1" applyBorder="1" applyAlignment="1" quotePrefix="1">
      <alignment horizontal="center" vertical="top" wrapText="1"/>
    </xf>
    <xf numFmtId="0" fontId="112" fillId="0" borderId="0" xfId="0" applyFont="1" applyAlignment="1">
      <alignment/>
    </xf>
    <xf numFmtId="0" fontId="18" fillId="0" borderId="16" xfId="0" applyFont="1" applyBorder="1" applyAlignment="1">
      <alignment horizontal="center" vertical="top" wrapText="1"/>
    </xf>
    <xf numFmtId="0" fontId="18" fillId="34" borderId="16" xfId="0" applyFont="1" applyFill="1" applyBorder="1" applyAlignment="1">
      <alignment horizontal="center" vertical="center" wrapText="1"/>
    </xf>
    <xf numFmtId="0" fontId="18" fillId="34" borderId="16" xfId="0" applyFont="1" applyFill="1" applyBorder="1" applyAlignment="1">
      <alignment horizontal="center" wrapText="1"/>
    </xf>
    <xf numFmtId="0" fontId="9" fillId="34" borderId="10" xfId="0" applyFont="1" applyFill="1" applyBorder="1" applyAlignment="1">
      <alignment horizontal="center"/>
    </xf>
    <xf numFmtId="0" fontId="28" fillId="0" borderId="0" xfId="0" applyFont="1" applyBorder="1" applyAlignment="1">
      <alignment horizontal="center"/>
    </xf>
    <xf numFmtId="0" fontId="28" fillId="0" borderId="14" xfId="0" applyFont="1" applyBorder="1" applyAlignment="1">
      <alignment/>
    </xf>
    <xf numFmtId="0" fontId="28" fillId="0" borderId="14" xfId="0" applyFont="1" applyBorder="1" applyAlignment="1">
      <alignment horizontal="center"/>
    </xf>
    <xf numFmtId="0" fontId="6" fillId="0" borderId="17" xfId="0" applyFont="1" applyBorder="1" applyAlignment="1">
      <alignment horizontal="center" vertical="top" wrapText="1"/>
    </xf>
    <xf numFmtId="0" fontId="9" fillId="0" borderId="0" xfId="0" applyFont="1" applyFill="1" applyBorder="1" applyAlignment="1">
      <alignment horizontal="left"/>
    </xf>
    <xf numFmtId="0" fontId="9" fillId="0" borderId="10" xfId="0" applyFont="1" applyBorder="1" applyAlignment="1">
      <alignment horizontal="center" vertical="center"/>
    </xf>
    <xf numFmtId="0" fontId="9" fillId="0" borderId="10" xfId="0" applyFont="1" applyBorder="1" applyAlignment="1">
      <alignment vertical="center"/>
    </xf>
    <xf numFmtId="0" fontId="9" fillId="0" borderId="11" xfId="0" applyFont="1" applyBorder="1" applyAlignment="1">
      <alignment horizontal="center" vertical="center"/>
    </xf>
    <xf numFmtId="0" fontId="9" fillId="0" borderId="17" xfId="0" applyFont="1" applyBorder="1" applyAlignment="1">
      <alignment horizontal="center" vertical="center"/>
    </xf>
    <xf numFmtId="0" fontId="6" fillId="0" borderId="18" xfId="0" applyFont="1" applyFill="1" applyBorder="1" applyAlignment="1">
      <alignment horizontal="center" vertical="top" wrapText="1"/>
    </xf>
    <xf numFmtId="0" fontId="9" fillId="0" borderId="12" xfId="0" applyFont="1" applyBorder="1" applyAlignment="1">
      <alignment horizontal="center" vertical="center"/>
    </xf>
    <xf numFmtId="0" fontId="32" fillId="0" borderId="10" xfId="0" applyFont="1" applyBorder="1" applyAlignment="1">
      <alignment horizontal="center" vertical="top" wrapText="1"/>
    </xf>
    <xf numFmtId="0" fontId="32" fillId="0" borderId="0" xfId="0" applyFont="1" applyAlignment="1">
      <alignment/>
    </xf>
    <xf numFmtId="0" fontId="9" fillId="0" borderId="0" xfId="0" applyFont="1" applyBorder="1" applyAlignment="1" quotePrefix="1">
      <alignment horizont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0" xfId="0" applyFont="1" applyAlignment="1">
      <alignment horizontal="center"/>
    </xf>
    <xf numFmtId="0" fontId="3" fillId="0" borderId="0" xfId="0" applyFont="1" applyAlignment="1">
      <alignment horizontal="left"/>
    </xf>
    <xf numFmtId="0" fontId="5" fillId="0" borderId="0" xfId="0" applyFont="1" applyAlignment="1">
      <alignment horizontal="center" vertical="top" wrapText="1"/>
    </xf>
    <xf numFmtId="0" fontId="9" fillId="0" borderId="0" xfId="0" applyFont="1" applyAlignment="1">
      <alignment horizontal="center" vertical="top" wrapText="1"/>
    </xf>
    <xf numFmtId="0" fontId="6" fillId="0" borderId="0" xfId="0" applyFont="1" applyAlignment="1">
      <alignment horizontal="center" vertical="center"/>
    </xf>
    <xf numFmtId="0" fontId="6" fillId="0" borderId="10" xfId="0" applyFont="1" applyBorder="1" applyAlignment="1">
      <alignment vertical="center"/>
    </xf>
    <xf numFmtId="0" fontId="6" fillId="0" borderId="0" xfId="0" applyFont="1" applyAlignment="1">
      <alignment vertical="center"/>
    </xf>
    <xf numFmtId="0" fontId="6" fillId="0" borderId="12" xfId="0" applyFont="1" applyFill="1" applyBorder="1" applyAlignment="1">
      <alignment horizontal="center" vertical="top" wrapText="1"/>
    </xf>
    <xf numFmtId="0" fontId="6" fillId="0" borderId="13" xfId="0" applyFont="1" applyFill="1" applyBorder="1" applyAlignment="1">
      <alignment horizontal="center" vertical="top" wrapText="1"/>
    </xf>
    <xf numFmtId="0" fontId="9" fillId="0" borderId="19" xfId="0" applyFont="1" applyBorder="1" applyAlignment="1">
      <alignment horizontal="center" vertical="center"/>
    </xf>
    <xf numFmtId="2" fontId="6" fillId="0" borderId="10" xfId="0" applyNumberFormat="1" applyFont="1" applyBorder="1" applyAlignment="1">
      <alignment horizontal="center" vertical="center"/>
    </xf>
    <xf numFmtId="1" fontId="9" fillId="0" borderId="12" xfId="0" applyNumberFormat="1" applyFont="1" applyBorder="1" applyAlignment="1">
      <alignment horizontal="center" vertical="center"/>
    </xf>
    <xf numFmtId="1" fontId="6" fillId="0" borderId="10" xfId="0" applyNumberFormat="1" applyFont="1" applyBorder="1" applyAlignment="1">
      <alignment horizontal="center" vertical="center"/>
    </xf>
    <xf numFmtId="0" fontId="6" fillId="0" borderId="10" xfId="0" applyFont="1" applyBorder="1" applyAlignment="1">
      <alignment vertical="top" wrapText="1"/>
    </xf>
    <xf numFmtId="0" fontId="6" fillId="0" borderId="0" xfId="0" applyFont="1" applyBorder="1" applyAlignment="1">
      <alignment horizontal="right"/>
    </xf>
    <xf numFmtId="0" fontId="9" fillId="0" borderId="0" xfId="0" applyFont="1" applyAlignment="1">
      <alignment horizontal="center" vertical="center"/>
    </xf>
    <xf numFmtId="2" fontId="9" fillId="0" borderId="11" xfId="0" applyNumberFormat="1" applyFont="1" applyBorder="1" applyAlignment="1">
      <alignment horizontal="center" vertical="center"/>
    </xf>
    <xf numFmtId="2" fontId="9" fillId="0" borderId="10" xfId="0" applyNumberFormat="1" applyFont="1" applyBorder="1" applyAlignment="1">
      <alignment horizontal="center" vertical="center"/>
    </xf>
    <xf numFmtId="0" fontId="9" fillId="0" borderId="0" xfId="0" applyFont="1" applyAlignment="1">
      <alignment vertical="center"/>
    </xf>
    <xf numFmtId="0" fontId="9" fillId="0" borderId="0" xfId="57" applyFont="1">
      <alignment/>
      <protection/>
    </xf>
    <xf numFmtId="0" fontId="9" fillId="34" borderId="0" xfId="57" applyFont="1" applyFill="1">
      <alignment/>
      <protection/>
    </xf>
    <xf numFmtId="0" fontId="6" fillId="0" borderId="10" xfId="57" applyFont="1" applyBorder="1" applyAlignment="1">
      <alignment horizontal="center" vertical="top" wrapText="1"/>
      <protection/>
    </xf>
    <xf numFmtId="0" fontId="28" fillId="0" borderId="10" xfId="57" applyFont="1" applyBorder="1" applyAlignment="1">
      <alignment horizontal="center"/>
      <protection/>
    </xf>
    <xf numFmtId="0" fontId="28" fillId="34" borderId="10" xfId="57" applyFont="1" applyFill="1" applyBorder="1" applyAlignment="1">
      <alignment horizontal="center"/>
      <protection/>
    </xf>
    <xf numFmtId="0" fontId="6" fillId="0" borderId="10" xfId="57" applyFont="1" applyBorder="1" applyAlignment="1">
      <alignment horizontal="center"/>
      <protection/>
    </xf>
    <xf numFmtId="0" fontId="9" fillId="0" borderId="10" xfId="57" applyFont="1" applyBorder="1" applyAlignment="1">
      <alignment horizontal="center"/>
      <protection/>
    </xf>
    <xf numFmtId="0" fontId="6" fillId="0" borderId="10" xfId="57" applyFont="1" applyBorder="1">
      <alignment/>
      <protection/>
    </xf>
    <xf numFmtId="0" fontId="9" fillId="0" borderId="0" xfId="57" applyFont="1" applyAlignment="1">
      <alignment horizontal="center" vertical="center"/>
      <protection/>
    </xf>
    <xf numFmtId="0" fontId="6" fillId="0" borderId="10" xfId="57" applyFont="1" applyBorder="1" applyAlignment="1">
      <alignment horizontal="center" vertical="center"/>
      <protection/>
    </xf>
    <xf numFmtId="0" fontId="9" fillId="0" borderId="10" xfId="0" applyFont="1" applyBorder="1" applyAlignment="1">
      <alignment horizontal="left" vertical="center"/>
    </xf>
    <xf numFmtId="0" fontId="9" fillId="0" borderId="0" xfId="0" applyFont="1" applyBorder="1" applyAlignment="1">
      <alignment horizontal="left"/>
    </xf>
    <xf numFmtId="0" fontId="6" fillId="0" borderId="0" xfId="0" applyFont="1" applyAlignment="1">
      <alignment horizontal="right"/>
    </xf>
    <xf numFmtId="0" fontId="28" fillId="0" borderId="10" xfId="0" applyFont="1" applyBorder="1" applyAlignment="1">
      <alignment horizontal="center" vertical="top" wrapText="1"/>
    </xf>
    <xf numFmtId="0" fontId="9" fillId="0" borderId="0" xfId="0" applyFont="1" applyBorder="1" applyAlignment="1">
      <alignment horizontal="left" vertical="top" wrapText="1"/>
    </xf>
    <xf numFmtId="0" fontId="9" fillId="0" borderId="0" xfId="0" applyFont="1" applyBorder="1" applyAlignment="1">
      <alignment vertical="top"/>
    </xf>
    <xf numFmtId="0" fontId="9" fillId="0" borderId="0" xfId="0" applyFont="1" applyBorder="1" applyAlignment="1">
      <alignment horizontal="left" wrapText="1"/>
    </xf>
    <xf numFmtId="2" fontId="9" fillId="0" borderId="0" xfId="0" applyNumberFormat="1" applyFont="1" applyAlignment="1">
      <alignment horizontal="center" vertical="center"/>
    </xf>
    <xf numFmtId="0" fontId="10" fillId="0" borderId="0" xfId="0" applyFont="1" applyBorder="1" applyAlignment="1">
      <alignment/>
    </xf>
    <xf numFmtId="0" fontId="12" fillId="0" borderId="0" xfId="0" applyFont="1" applyBorder="1" applyAlignment="1">
      <alignment horizontal="left"/>
    </xf>
    <xf numFmtId="0" fontId="10" fillId="0" borderId="0" xfId="0" applyFont="1" applyBorder="1" applyAlignment="1">
      <alignment horizontal="center"/>
    </xf>
    <xf numFmtId="2" fontId="9" fillId="0" borderId="10" xfId="57" applyNumberFormat="1" applyFont="1" applyBorder="1" applyAlignment="1">
      <alignment horizontal="center" vertical="center"/>
      <protection/>
    </xf>
    <xf numFmtId="2" fontId="6" fillId="0" borderId="10" xfId="57" applyNumberFormat="1" applyFont="1" applyBorder="1" applyAlignment="1">
      <alignment horizontal="center" vertical="center"/>
      <protection/>
    </xf>
    <xf numFmtId="0" fontId="9" fillId="0" borderId="10" xfId="0" applyFont="1" applyBorder="1" applyAlignment="1">
      <alignment horizontal="center" vertical="center" wrapText="1"/>
    </xf>
    <xf numFmtId="0" fontId="9" fillId="0" borderId="10" xfId="0" applyFont="1" applyBorder="1" applyAlignment="1">
      <alignment vertical="top" wrapText="1"/>
    </xf>
    <xf numFmtId="0" fontId="6" fillId="0" borderId="16" xfId="0" applyFont="1" applyFill="1" applyBorder="1" applyAlignment="1">
      <alignment horizontal="center" vertical="top" wrapText="1"/>
    </xf>
    <xf numFmtId="0" fontId="28" fillId="0" borderId="10" xfId="0" applyFont="1" applyBorder="1" applyAlignment="1">
      <alignment horizontal="center" vertical="top"/>
    </xf>
    <xf numFmtId="0" fontId="32" fillId="0" borderId="0" xfId="0" applyFont="1" applyBorder="1" applyAlignment="1">
      <alignment/>
    </xf>
    <xf numFmtId="0" fontId="6" fillId="0" borderId="20" xfId="0" applyFont="1" applyBorder="1" applyAlignment="1">
      <alignment vertical="top" wrapText="1"/>
    </xf>
    <xf numFmtId="0" fontId="9" fillId="0" borderId="0" xfId="0" applyFont="1" applyAlignment="1">
      <alignment vertical="top" wrapText="1"/>
    </xf>
    <xf numFmtId="0" fontId="6" fillId="0" borderId="20" xfId="0" applyFont="1" applyBorder="1" applyAlignment="1">
      <alignment horizontal="center" vertical="top" wrapText="1"/>
    </xf>
    <xf numFmtId="0" fontId="6" fillId="0" borderId="20" xfId="0" applyFont="1" applyBorder="1" applyAlignment="1">
      <alignment/>
    </xf>
    <xf numFmtId="0" fontId="9" fillId="0" borderId="20" xfId="0" applyFont="1" applyBorder="1" applyAlignment="1">
      <alignment/>
    </xf>
    <xf numFmtId="0" fontId="9" fillId="0" borderId="20" xfId="0" applyFont="1" applyBorder="1" applyAlignment="1">
      <alignment vertical="top" wrapText="1"/>
    </xf>
    <xf numFmtId="0" fontId="9" fillId="0" borderId="10" xfId="0" applyFont="1" applyBorder="1" applyAlignment="1">
      <alignment wrapText="1"/>
    </xf>
    <xf numFmtId="0" fontId="9" fillId="0" borderId="0" xfId="0" applyFont="1" applyBorder="1" applyAlignment="1">
      <alignment horizontal="center" vertical="top" wrapText="1"/>
    </xf>
    <xf numFmtId="0" fontId="6" fillId="0" borderId="2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0" xfId="0" applyFont="1" applyBorder="1" applyAlignment="1">
      <alignment horizontal="center" vertical="center" wrapText="1"/>
    </xf>
    <xf numFmtId="2" fontId="6" fillId="0" borderId="10" xfId="0" applyNumberFormat="1" applyFont="1" applyBorder="1" applyAlignment="1">
      <alignment horizontal="center" vertical="center" wrapText="1"/>
    </xf>
    <xf numFmtId="2" fontId="6" fillId="0" borderId="15" xfId="0" applyNumberFormat="1" applyFont="1" applyBorder="1" applyAlignment="1">
      <alignment horizontal="center" vertical="center" wrapText="1"/>
    </xf>
    <xf numFmtId="2" fontId="6" fillId="0" borderId="16" xfId="0" applyNumberFormat="1" applyFont="1" applyBorder="1" applyAlignment="1">
      <alignment horizontal="center" vertical="center" wrapText="1"/>
    </xf>
    <xf numFmtId="0" fontId="0" fillId="0" borderId="10" xfId="0"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0" fillId="0" borderId="0" xfId="0" applyAlignment="1">
      <alignment horizontal="center" vertical="center"/>
    </xf>
    <xf numFmtId="0" fontId="6" fillId="0" borderId="19" xfId="0" applyFont="1" applyBorder="1" applyAlignment="1">
      <alignment horizontal="center" vertical="top" wrapText="1"/>
    </xf>
    <xf numFmtId="0" fontId="18" fillId="0" borderId="0" xfId="0" applyFont="1" applyAlignment="1">
      <alignment horizontal="center"/>
    </xf>
    <xf numFmtId="0" fontId="6" fillId="0" borderId="0" xfId="57" applyFont="1" applyAlignment="1">
      <alignment horizontal="center"/>
      <protection/>
    </xf>
    <xf numFmtId="0" fontId="32" fillId="0" borderId="0" xfId="0" applyFont="1" applyAlignment="1">
      <alignment vertical="top" wrapText="1"/>
    </xf>
    <xf numFmtId="0" fontId="9" fillId="0" borderId="10" xfId="0" applyFont="1" applyBorder="1" applyAlignment="1">
      <alignment horizontal="center" vertical="top" wrapText="1"/>
    </xf>
    <xf numFmtId="0" fontId="6" fillId="0" borderId="10" xfId="0" applyFont="1" applyFill="1" applyBorder="1" applyAlignment="1">
      <alignment vertical="top" wrapText="1"/>
    </xf>
    <xf numFmtId="0" fontId="9" fillId="0" borderId="0" xfId="0" applyFont="1" applyBorder="1" applyAlignment="1">
      <alignment vertical="top" wrapText="1"/>
    </xf>
    <xf numFmtId="0" fontId="6" fillId="0" borderId="0" xfId="0" applyFont="1" applyFill="1" applyBorder="1" applyAlignment="1">
      <alignment vertical="top" wrapText="1"/>
    </xf>
    <xf numFmtId="0" fontId="0" fillId="34" borderId="10" xfId="0" applyFont="1" applyFill="1" applyBorder="1" applyAlignment="1">
      <alignment horizontal="center" vertical="center"/>
    </xf>
    <xf numFmtId="0" fontId="0" fillId="34" borderId="11" xfId="0" applyFont="1" applyFill="1" applyBorder="1" applyAlignment="1">
      <alignment horizontal="center" vertical="center"/>
    </xf>
    <xf numFmtId="0" fontId="0" fillId="33" borderId="0" xfId="0" applyFont="1" applyFill="1" applyAlignment="1">
      <alignment horizontal="center" vertical="center"/>
    </xf>
    <xf numFmtId="0" fontId="2" fillId="34" borderId="14" xfId="0" applyFont="1" applyFill="1" applyBorder="1" applyAlignment="1">
      <alignment/>
    </xf>
    <xf numFmtId="10" fontId="0" fillId="34" borderId="0" xfId="0" applyNumberFormat="1" applyFont="1" applyFill="1" applyAlignment="1">
      <alignment/>
    </xf>
    <xf numFmtId="2" fontId="0" fillId="34" borderId="10" xfId="0" applyNumberFormat="1" applyFont="1" applyFill="1" applyBorder="1" applyAlignment="1">
      <alignment horizontal="center" vertical="center"/>
    </xf>
    <xf numFmtId="0" fontId="0" fillId="34" borderId="0" xfId="0" applyFont="1" applyFill="1" applyAlignment="1">
      <alignment horizontal="center" vertical="center"/>
    </xf>
    <xf numFmtId="0" fontId="117" fillId="0" borderId="0" xfId="57" applyFont="1">
      <alignment/>
      <protection/>
    </xf>
    <xf numFmtId="0" fontId="117" fillId="0" borderId="0" xfId="57" applyFont="1" applyAlignment="1">
      <alignment horizontal="left"/>
      <protection/>
    </xf>
    <xf numFmtId="0" fontId="117" fillId="0" borderId="14" xfId="57" applyFont="1" applyBorder="1" applyAlignment="1">
      <alignment horizontal="center"/>
      <protection/>
    </xf>
    <xf numFmtId="0" fontId="15" fillId="0" borderId="10" xfId="57" applyFont="1" applyBorder="1" applyAlignment="1">
      <alignment horizontal="center" vertical="top" wrapText="1"/>
      <protection/>
    </xf>
    <xf numFmtId="0" fontId="15" fillId="0" borderId="11" xfId="57" applyFont="1" applyBorder="1" applyAlignment="1">
      <alignment horizontal="center" vertical="top" wrapText="1"/>
      <protection/>
    </xf>
    <xf numFmtId="0" fontId="34" fillId="0" borderId="0" xfId="57" applyFont="1">
      <alignment/>
      <protection/>
    </xf>
    <xf numFmtId="0" fontId="15" fillId="0" borderId="15" xfId="57" applyFont="1" applyBorder="1" applyAlignment="1">
      <alignment horizontal="center" vertical="top" wrapText="1"/>
      <protection/>
    </xf>
    <xf numFmtId="0" fontId="34" fillId="0" borderId="0" xfId="57" applyFont="1" applyAlignment="1">
      <alignment horizontal="center"/>
      <protection/>
    </xf>
    <xf numFmtId="0" fontId="34" fillId="0" borderId="10" xfId="57" applyFont="1" applyBorder="1" applyAlignment="1">
      <alignment horizontal="center"/>
      <protection/>
    </xf>
    <xf numFmtId="49" fontId="37" fillId="0" borderId="10" xfId="57" applyNumberFormat="1" applyFont="1" applyBorder="1" applyAlignment="1">
      <alignment horizontal="center" vertical="center" wrapText="1"/>
      <protection/>
    </xf>
    <xf numFmtId="0" fontId="117" fillId="0" borderId="10" xfId="57" applyFont="1" applyBorder="1" applyAlignment="1">
      <alignment horizontal="center"/>
      <protection/>
    </xf>
    <xf numFmtId="0" fontId="117" fillId="0" borderId="10" xfId="57" applyFont="1" applyBorder="1" applyAlignment="1">
      <alignment horizontal="center" vertical="center"/>
      <protection/>
    </xf>
    <xf numFmtId="0" fontId="118" fillId="0" borderId="0" xfId="57" applyFont="1" applyAlignment="1">
      <alignment horizontal="center" wrapText="1"/>
      <protection/>
    </xf>
    <xf numFmtId="0" fontId="34" fillId="0" borderId="0" xfId="57" applyFont="1" applyBorder="1" applyAlignment="1">
      <alignment horizontal="left"/>
      <protection/>
    </xf>
    <xf numFmtId="0" fontId="35" fillId="0" borderId="0" xfId="57" applyFont="1">
      <alignment/>
      <protection/>
    </xf>
    <xf numFmtId="0" fontId="37" fillId="0" borderId="0" xfId="57" applyFont="1">
      <alignment/>
      <protection/>
    </xf>
    <xf numFmtId="0" fontId="37" fillId="0" borderId="0" xfId="57" applyFont="1" applyBorder="1">
      <alignment/>
      <protection/>
    </xf>
    <xf numFmtId="0" fontId="38" fillId="0" borderId="16" xfId="57" applyFont="1" applyBorder="1" applyAlignment="1">
      <alignment horizontal="center"/>
      <protection/>
    </xf>
    <xf numFmtId="0" fontId="38" fillId="0" borderId="18" xfId="57" applyFont="1" applyBorder="1" applyAlignment="1">
      <alignment horizontal="center" wrapText="1"/>
      <protection/>
    </xf>
    <xf numFmtId="0" fontId="37" fillId="0" borderId="10" xfId="57" applyFont="1" applyBorder="1" applyAlignment="1">
      <alignment horizontal="center" vertical="center"/>
      <protection/>
    </xf>
    <xf numFmtId="0" fontId="37" fillId="0" borderId="10" xfId="57" applyFont="1" applyBorder="1" applyAlignment="1">
      <alignment horizontal="center" vertical="center" wrapText="1"/>
      <protection/>
    </xf>
    <xf numFmtId="0" fontId="37" fillId="0" borderId="0" xfId="57" applyFont="1" applyBorder="1" applyAlignment="1">
      <alignment horizontal="center" vertical="center"/>
      <protection/>
    </xf>
    <xf numFmtId="0" fontId="9" fillId="0" borderId="0" xfId="60" applyFont="1">
      <alignment/>
      <protection/>
    </xf>
    <xf numFmtId="0" fontId="6" fillId="0" borderId="0" xfId="60" applyFont="1" applyAlignment="1">
      <alignment/>
      <protection/>
    </xf>
    <xf numFmtId="0" fontId="28" fillId="0" borderId="0" xfId="60" applyFont="1" applyAlignment="1">
      <alignment horizontal="right"/>
      <protection/>
    </xf>
    <xf numFmtId="0" fontId="6" fillId="0" borderId="10" xfId="60" applyFont="1" applyBorder="1" applyAlignment="1">
      <alignment horizontal="center" vertical="top" wrapText="1"/>
      <protection/>
    </xf>
    <xf numFmtId="0" fontId="6" fillId="0" borderId="0" xfId="60" applyFont="1" applyBorder="1">
      <alignment/>
      <protection/>
    </xf>
    <xf numFmtId="0" fontId="9" fillId="0" borderId="10" xfId="60" applyFont="1" applyBorder="1" applyAlignment="1">
      <alignment horizontal="center" vertical="top" wrapText="1"/>
      <protection/>
    </xf>
    <xf numFmtId="0" fontId="9" fillId="0" borderId="10" xfId="60" applyFont="1" applyBorder="1" applyAlignment="1">
      <alignment horizontal="center"/>
      <protection/>
    </xf>
    <xf numFmtId="0" fontId="9" fillId="0" borderId="10" xfId="60" applyFont="1" applyBorder="1">
      <alignment/>
      <protection/>
    </xf>
    <xf numFmtId="0" fontId="6" fillId="0" borderId="10" xfId="60" applyFont="1" applyBorder="1" applyAlignment="1">
      <alignment horizontal="center"/>
      <protection/>
    </xf>
    <xf numFmtId="0" fontId="6" fillId="0" borderId="0" xfId="60" applyFont="1" applyBorder="1" applyAlignment="1">
      <alignment horizontal="center"/>
      <protection/>
    </xf>
    <xf numFmtId="0" fontId="9" fillId="0" borderId="0" xfId="60" applyFont="1" applyBorder="1">
      <alignment/>
      <protection/>
    </xf>
    <xf numFmtId="0" fontId="9" fillId="0" borderId="0" xfId="60" applyFont="1" applyFill="1" applyBorder="1" applyAlignment="1">
      <alignment horizontal="left"/>
      <protection/>
    </xf>
    <xf numFmtId="0" fontId="9" fillId="0" borderId="10" xfId="60" applyFont="1" applyBorder="1" applyAlignment="1">
      <alignment horizontal="center" vertical="center"/>
      <protection/>
    </xf>
    <xf numFmtId="0" fontId="6" fillId="0" borderId="10" xfId="60" applyFont="1" applyBorder="1" applyAlignment="1">
      <alignment horizontal="center" vertical="center"/>
      <protection/>
    </xf>
    <xf numFmtId="0" fontId="6" fillId="0" borderId="18" xfId="60" applyFont="1" applyFill="1" applyBorder="1" applyAlignment="1">
      <alignment horizontal="center" vertical="top" wrapText="1"/>
      <protection/>
    </xf>
    <xf numFmtId="0" fontId="6" fillId="0" borderId="24" xfId="60" applyFont="1" applyFill="1" applyBorder="1" applyAlignment="1">
      <alignment horizontal="center" vertical="top" wrapText="1"/>
      <protection/>
    </xf>
    <xf numFmtId="0" fontId="6" fillId="0" borderId="17" xfId="60" applyFont="1" applyBorder="1" applyAlignment="1">
      <alignment horizontal="center" vertical="top" wrapText="1"/>
      <protection/>
    </xf>
    <xf numFmtId="0" fontId="6" fillId="0" borderId="11" xfId="60" applyFont="1" applyBorder="1" applyAlignment="1">
      <alignment horizontal="center" vertical="top" wrapText="1"/>
      <protection/>
    </xf>
    <xf numFmtId="0" fontId="9" fillId="0" borderId="0" xfId="60" applyFont="1" applyAlignment="1">
      <alignment horizontal="left"/>
      <protection/>
    </xf>
    <xf numFmtId="0" fontId="9" fillId="0" borderId="0" xfId="60" applyFont="1" applyAlignment="1">
      <alignment/>
      <protection/>
    </xf>
    <xf numFmtId="0" fontId="9" fillId="0" borderId="0" xfId="61" applyFont="1">
      <alignment/>
      <protection/>
    </xf>
    <xf numFmtId="0" fontId="28" fillId="0" borderId="0" xfId="61" applyFont="1">
      <alignment/>
      <protection/>
    </xf>
    <xf numFmtId="0" fontId="28" fillId="0" borderId="10" xfId="61" applyFont="1" applyBorder="1">
      <alignment/>
      <protection/>
    </xf>
    <xf numFmtId="0" fontId="28" fillId="0" borderId="0" xfId="61" applyFont="1" applyBorder="1">
      <alignment/>
      <protection/>
    </xf>
    <xf numFmtId="0" fontId="28" fillId="0" borderId="10" xfId="61" applyFont="1" applyBorder="1" applyAlignment="1">
      <alignment horizontal="center" vertical="top" wrapText="1"/>
      <protection/>
    </xf>
    <xf numFmtId="0" fontId="28" fillId="0" borderId="10" xfId="61" applyFont="1" applyBorder="1" applyAlignment="1">
      <alignment horizontal="center"/>
      <protection/>
    </xf>
    <xf numFmtId="0" fontId="6" fillId="0" borderId="10" xfId="61" applyFont="1" applyBorder="1">
      <alignment/>
      <protection/>
    </xf>
    <xf numFmtId="0" fontId="6" fillId="0" borderId="10" xfId="61" applyFont="1" applyBorder="1" applyAlignment="1">
      <alignment horizontal="center"/>
      <protection/>
    </xf>
    <xf numFmtId="0" fontId="6" fillId="0" borderId="10" xfId="61" applyFont="1" applyBorder="1" applyAlignment="1">
      <alignment horizontal="left"/>
      <protection/>
    </xf>
    <xf numFmtId="0" fontId="6" fillId="0" borderId="10" xfId="61" applyFont="1" applyBorder="1" applyAlignment="1">
      <alignment horizontal="left" wrapText="1"/>
      <protection/>
    </xf>
    <xf numFmtId="0" fontId="9" fillId="0" borderId="0" xfId="61" applyFont="1" applyFill="1" applyBorder="1" applyAlignment="1">
      <alignment horizontal="left"/>
      <protection/>
    </xf>
    <xf numFmtId="0" fontId="9" fillId="0" borderId="0" xfId="61" applyFont="1" applyAlignment="1">
      <alignment horizontal="left"/>
      <protection/>
    </xf>
    <xf numFmtId="2" fontId="9" fillId="0" borderId="10" xfId="61" applyNumberFormat="1" applyFont="1" applyBorder="1" applyAlignment="1">
      <alignment horizontal="center" vertical="center"/>
      <protection/>
    </xf>
    <xf numFmtId="2" fontId="6" fillId="0" borderId="10" xfId="61" applyNumberFormat="1" applyFont="1" applyBorder="1" applyAlignment="1">
      <alignment horizontal="center" vertical="center"/>
      <protection/>
    </xf>
    <xf numFmtId="2" fontId="9" fillId="0" borderId="0" xfId="61" applyNumberFormat="1" applyFont="1">
      <alignment/>
      <protection/>
    </xf>
    <xf numFmtId="0" fontId="9" fillId="0" borderId="0" xfId="62" applyFont="1">
      <alignment/>
      <protection/>
    </xf>
    <xf numFmtId="0" fontId="6" fillId="0" borderId="0" xfId="62" applyFont="1" applyAlignment="1">
      <alignment horizontal="right"/>
      <protection/>
    </xf>
    <xf numFmtId="0" fontId="6" fillId="0" borderId="10" xfId="62" applyFont="1" applyBorder="1" applyAlignment="1">
      <alignment horizontal="center" vertical="top" wrapText="1"/>
      <protection/>
    </xf>
    <xf numFmtId="0" fontId="6" fillId="0" borderId="10" xfId="62" applyFont="1" applyBorder="1" applyAlignment="1">
      <alignment horizontal="center" vertical="center" wrapText="1"/>
      <protection/>
    </xf>
    <xf numFmtId="0" fontId="6" fillId="0" borderId="10" xfId="62" applyFont="1" applyBorder="1" applyAlignment="1">
      <alignment horizontal="center" vertical="center"/>
      <protection/>
    </xf>
    <xf numFmtId="0" fontId="9" fillId="0" borderId="10" xfId="62" applyFont="1" applyBorder="1" applyAlignment="1">
      <alignment horizontal="left" vertical="top" wrapText="1"/>
      <protection/>
    </xf>
    <xf numFmtId="0" fontId="9" fillId="0" borderId="10" xfId="62" applyFont="1" applyBorder="1" applyAlignment="1">
      <alignment horizontal="center" vertical="top" wrapText="1"/>
      <protection/>
    </xf>
    <xf numFmtId="0" fontId="9" fillId="0" borderId="0" xfId="62" applyFont="1" applyAlignment="1">
      <alignment horizontal="left"/>
      <protection/>
    </xf>
    <xf numFmtId="2" fontId="9" fillId="0" borderId="10" xfId="62" applyNumberFormat="1" applyFont="1" applyBorder="1" applyAlignment="1">
      <alignment horizontal="center" vertical="center" wrapText="1"/>
      <protection/>
    </xf>
    <xf numFmtId="0" fontId="9" fillId="0" borderId="10" xfId="62" applyFont="1" applyBorder="1" applyAlignment="1">
      <alignment horizontal="center" vertical="center" wrapText="1"/>
      <protection/>
    </xf>
    <xf numFmtId="0" fontId="28" fillId="0" borderId="0" xfId="57" applyFont="1" applyAlignment="1">
      <alignment horizontal="left"/>
      <protection/>
    </xf>
    <xf numFmtId="0" fontId="6" fillId="0" borderId="0" xfId="57" applyFont="1" applyAlignment="1">
      <alignment/>
      <protection/>
    </xf>
    <xf numFmtId="0" fontId="6" fillId="0" borderId="0" xfId="57" applyFont="1" applyBorder="1" applyAlignment="1">
      <alignment/>
      <protection/>
    </xf>
    <xf numFmtId="0" fontId="6" fillId="0" borderId="0" xfId="57" applyFont="1" applyBorder="1">
      <alignment/>
      <protection/>
    </xf>
    <xf numFmtId="0" fontId="6" fillId="0" borderId="0" xfId="57" applyFont="1" applyBorder="1" applyAlignment="1">
      <alignment horizontal="center" vertical="top" wrapText="1"/>
      <protection/>
    </xf>
    <xf numFmtId="0" fontId="6" fillId="0" borderId="0" xfId="57" applyFont="1" applyBorder="1" applyAlignment="1">
      <alignment horizontal="left"/>
      <protection/>
    </xf>
    <xf numFmtId="0" fontId="26" fillId="0" borderId="10" xfId="0" applyFont="1" applyBorder="1" applyAlignment="1">
      <alignment horizontal="center" vertical="top" wrapText="1"/>
    </xf>
    <xf numFmtId="0" fontId="6" fillId="0" borderId="10" xfId="57" applyFont="1" applyBorder="1" applyAlignment="1">
      <alignment vertical="top" wrapText="1"/>
      <protection/>
    </xf>
    <xf numFmtId="0" fontId="6" fillId="0" borderId="0" xfId="57" applyFont="1" applyAlignment="1">
      <alignment vertical="top" wrapText="1"/>
      <protection/>
    </xf>
    <xf numFmtId="0" fontId="6" fillId="0" borderId="0" xfId="57" applyFont="1" applyAlignment="1">
      <alignment horizontal="center" vertical="top" wrapText="1"/>
      <protection/>
    </xf>
    <xf numFmtId="0" fontId="28" fillId="0" borderId="0" xfId="57" applyFont="1">
      <alignment/>
      <protection/>
    </xf>
    <xf numFmtId="0" fontId="6" fillId="0" borderId="0" xfId="57" applyFont="1" applyBorder="1" applyAlignment="1">
      <alignment wrapText="1"/>
      <protection/>
    </xf>
    <xf numFmtId="0" fontId="6" fillId="34" borderId="10" xfId="57" applyFont="1" applyFill="1" applyBorder="1" applyAlignment="1" quotePrefix="1">
      <alignment horizontal="center" vertical="center" wrapText="1"/>
      <protection/>
    </xf>
    <xf numFmtId="0" fontId="28" fillId="34" borderId="15" xfId="57" applyFont="1" applyFill="1" applyBorder="1" applyAlignment="1" quotePrefix="1">
      <alignment horizontal="center" vertical="center" wrapText="1"/>
      <protection/>
    </xf>
    <xf numFmtId="0" fontId="6" fillId="0" borderId="0" xfId="57" applyFont="1" applyBorder="1" applyAlignment="1">
      <alignment horizontal="left" vertical="center"/>
      <protection/>
    </xf>
    <xf numFmtId="0" fontId="6" fillId="0" borderId="10" xfId="57" applyFont="1" applyBorder="1" applyAlignment="1">
      <alignment horizontal="left" vertical="center"/>
      <protection/>
    </xf>
    <xf numFmtId="0" fontId="6" fillId="0" borderId="0" xfId="57" applyFont="1" applyBorder="1" applyAlignment="1">
      <alignment vertical="top" wrapText="1"/>
      <protection/>
    </xf>
    <xf numFmtId="0" fontId="6" fillId="0" borderId="0" xfId="57" applyFont="1" applyBorder="1" applyAlignment="1">
      <alignment horizontal="center" vertical="center"/>
      <protection/>
    </xf>
    <xf numFmtId="0" fontId="9" fillId="0" borderId="0" xfId="57" applyFont="1" applyBorder="1" applyAlignment="1">
      <alignment horizontal="center"/>
      <protection/>
    </xf>
    <xf numFmtId="0" fontId="9" fillId="0" borderId="10" xfId="57" applyFont="1" applyBorder="1" applyAlignment="1">
      <alignment horizontal="left" vertical="center"/>
      <protection/>
    </xf>
    <xf numFmtId="0" fontId="9" fillId="0" borderId="10" xfId="57" applyFont="1" applyBorder="1" applyAlignment="1">
      <alignment horizontal="center" vertical="top" wrapText="1"/>
      <protection/>
    </xf>
    <xf numFmtId="0" fontId="26" fillId="0" borderId="0" xfId="0" applyFont="1" applyBorder="1" applyAlignment="1">
      <alignment/>
    </xf>
    <xf numFmtId="0" fontId="18" fillId="0" borderId="10" xfId="0" applyFont="1" applyBorder="1" applyAlignment="1">
      <alignment horizontal="center" vertical="top" wrapText="1"/>
    </xf>
    <xf numFmtId="0" fontId="18" fillId="0" borderId="10" xfId="0" applyFont="1" applyFill="1" applyBorder="1" applyAlignment="1">
      <alignment horizontal="center" vertical="top" wrapText="1"/>
    </xf>
    <xf numFmtId="0" fontId="112" fillId="0" borderId="0" xfId="0" applyFont="1" applyBorder="1" applyAlignment="1">
      <alignment vertical="top"/>
    </xf>
    <xf numFmtId="0" fontId="116" fillId="0" borderId="10" xfId="0" applyFont="1" applyBorder="1" applyAlignment="1">
      <alignment horizontal="center"/>
    </xf>
    <xf numFmtId="0" fontId="119" fillId="0" borderId="10" xfId="0" applyFont="1" applyBorder="1" applyAlignment="1">
      <alignment horizontal="center" vertical="center" wrapText="1"/>
    </xf>
    <xf numFmtId="0" fontId="120" fillId="0" borderId="10" xfId="0" applyFont="1" applyBorder="1" applyAlignment="1">
      <alignment horizontal="center" vertical="center" wrapText="1"/>
    </xf>
    <xf numFmtId="0" fontId="121" fillId="0" borderId="10" xfId="0" applyFont="1" applyBorder="1" applyAlignment="1">
      <alignment vertical="top" wrapText="1"/>
    </xf>
    <xf numFmtId="0" fontId="121" fillId="0" borderId="10" xfId="0" applyFont="1" applyBorder="1" applyAlignment="1">
      <alignment horizontal="center" vertical="top" wrapText="1"/>
    </xf>
    <xf numFmtId="0" fontId="121" fillId="0" borderId="15" xfId="0" applyFont="1" applyBorder="1" applyAlignment="1">
      <alignment horizontal="center" vertical="top" wrapText="1"/>
    </xf>
    <xf numFmtId="0" fontId="9" fillId="0" borderId="0" xfId="0" applyFont="1" applyFill="1" applyBorder="1" applyAlignment="1">
      <alignment horizontal="center"/>
    </xf>
    <xf numFmtId="0" fontId="0" fillId="0" borderId="0" xfId="0" applyFont="1" applyAlignment="1">
      <alignment horizontal="left" vertical="center"/>
    </xf>
    <xf numFmtId="2" fontId="0" fillId="0" borderId="0" xfId="0" applyNumberFormat="1" applyFont="1" applyAlignment="1">
      <alignment horizontal="left" vertical="center"/>
    </xf>
    <xf numFmtId="0" fontId="2" fillId="0" borderId="0" xfId="0" applyFont="1" applyAlignment="1">
      <alignment horizontal="left" vertical="center"/>
    </xf>
    <xf numFmtId="0" fontId="102" fillId="0" borderId="10" xfId="53" applyBorder="1" applyAlignment="1" applyProtection="1">
      <alignment horizontal="center" vertical="center" wrapText="1"/>
      <protection/>
    </xf>
    <xf numFmtId="0" fontId="113" fillId="0" borderId="11" xfId="0" applyFont="1" applyBorder="1" applyAlignment="1">
      <alignment horizontal="center" vertical="center" wrapText="1"/>
    </xf>
    <xf numFmtId="0" fontId="108" fillId="0" borderId="10" xfId="0" applyFont="1" applyBorder="1" applyAlignment="1">
      <alignment horizontal="center"/>
    </xf>
    <xf numFmtId="0" fontId="4" fillId="0" borderId="0" xfId="0" applyFont="1" applyAlignment="1">
      <alignment/>
    </xf>
    <xf numFmtId="0" fontId="39" fillId="0" borderId="0" xfId="0" applyFont="1" applyAlignment="1">
      <alignment/>
    </xf>
    <xf numFmtId="2" fontId="9" fillId="0" borderId="0" xfId="61" applyNumberFormat="1" applyFont="1" applyAlignment="1">
      <alignment/>
      <protection/>
    </xf>
    <xf numFmtId="179" fontId="9" fillId="0" borderId="0" xfId="61" applyNumberFormat="1" applyFont="1">
      <alignment/>
      <protection/>
    </xf>
    <xf numFmtId="0" fontId="12" fillId="0" borderId="0" xfId="57" applyFont="1" applyAlignment="1">
      <alignment horizontal="left" vertical="top" wrapText="1"/>
      <protection/>
    </xf>
    <xf numFmtId="0" fontId="2" fillId="0" borderId="0" xfId="57" applyFont="1" applyAlignment="1">
      <alignment horizontal="left" vertical="top" wrapText="1"/>
      <protection/>
    </xf>
    <xf numFmtId="0" fontId="12" fillId="0" borderId="0" xfId="0" applyFont="1" applyAlignment="1">
      <alignment/>
    </xf>
    <xf numFmtId="0" fontId="8" fillId="0" borderId="0" xfId="0" applyFont="1" applyAlignment="1">
      <alignment/>
    </xf>
    <xf numFmtId="0" fontId="41" fillId="0" borderId="0" xfId="0" applyFont="1" applyBorder="1" applyAlignment="1">
      <alignment/>
    </xf>
    <xf numFmtId="0" fontId="20" fillId="0" borderId="10" xfId="0" applyFont="1" applyBorder="1" applyAlignment="1" quotePrefix="1">
      <alignment horizontal="center" vertical="top" wrapText="1"/>
    </xf>
    <xf numFmtId="2" fontId="9" fillId="34" borderId="10" xfId="57" applyNumberFormat="1" applyFont="1" applyFill="1" applyBorder="1" applyAlignment="1">
      <alignment horizontal="center" vertical="center"/>
      <protection/>
    </xf>
    <xf numFmtId="0" fontId="112" fillId="0" borderId="10" xfId="0" applyFont="1" applyFill="1" applyBorder="1" applyAlignment="1">
      <alignment horizontal="center" vertical="top" wrapText="1"/>
    </xf>
    <xf numFmtId="0" fontId="43" fillId="0" borderId="0" xfId="57" applyFont="1" applyBorder="1" applyAlignment="1">
      <alignment horizontal="left"/>
      <protection/>
    </xf>
    <xf numFmtId="2" fontId="37" fillId="0" borderId="10" xfId="57" applyNumberFormat="1" applyFont="1" applyBorder="1" applyAlignment="1">
      <alignment horizontal="center" vertical="center"/>
      <protection/>
    </xf>
    <xf numFmtId="0" fontId="5" fillId="0" borderId="0" xfId="61" applyFont="1" applyAlignment="1">
      <alignment/>
      <protection/>
    </xf>
    <xf numFmtId="0" fontId="26" fillId="0" borderId="0" xfId="0" applyFont="1" applyAlignment="1">
      <alignment/>
    </xf>
    <xf numFmtId="0" fontId="108" fillId="0" borderId="10" xfId="0" applyFont="1" applyBorder="1" applyAlignment="1">
      <alignment horizontal="center" vertical="center"/>
    </xf>
    <xf numFmtId="0" fontId="44" fillId="0" borderId="10" xfId="0" applyFont="1" applyBorder="1" applyAlignment="1">
      <alignment horizontal="center" vertical="top" wrapText="1"/>
    </xf>
    <xf numFmtId="0" fontId="44" fillId="0" borderId="10" xfId="0" applyFont="1" applyBorder="1" applyAlignment="1" quotePrefix="1">
      <alignment horizontal="center" vertical="center" wrapText="1"/>
    </xf>
    <xf numFmtId="0" fontId="10" fillId="0" borderId="10" xfId="0" applyFont="1" applyBorder="1" applyAlignment="1">
      <alignment horizontal="center" vertical="center" wrapText="1"/>
    </xf>
    <xf numFmtId="0" fontId="45" fillId="0" borderId="0" xfId="0" applyFont="1" applyAlignment="1">
      <alignment/>
    </xf>
    <xf numFmtId="0" fontId="26" fillId="0" borderId="15" xfId="0" applyFont="1" applyBorder="1" applyAlignment="1">
      <alignment horizontal="center" vertical="top" wrapText="1"/>
    </xf>
    <xf numFmtId="0" fontId="30" fillId="0" borderId="10" xfId="0" applyFont="1" applyBorder="1" applyAlignment="1" quotePrefix="1">
      <alignment horizontal="center" vertical="top" wrapText="1"/>
    </xf>
    <xf numFmtId="0" fontId="122" fillId="0" borderId="0" xfId="0" applyFont="1" applyBorder="1" applyAlignment="1">
      <alignment vertical="top"/>
    </xf>
    <xf numFmtId="0" fontId="6" fillId="0" borderId="11" xfId="57" applyFont="1" applyBorder="1" applyAlignment="1">
      <alignment vertical="center"/>
      <protection/>
    </xf>
    <xf numFmtId="0" fontId="6" fillId="0" borderId="13" xfId="57" applyFont="1" applyBorder="1" applyAlignment="1">
      <alignment vertical="center"/>
      <protection/>
    </xf>
    <xf numFmtId="0" fontId="6" fillId="0" borderId="12" xfId="57" applyFont="1" applyBorder="1" applyAlignment="1">
      <alignment vertical="center"/>
      <protection/>
    </xf>
    <xf numFmtId="0" fontId="29" fillId="0" borderId="0" xfId="57" applyFont="1" applyAlignment="1">
      <alignment/>
      <protection/>
    </xf>
    <xf numFmtId="0" fontId="2" fillId="0" borderId="15" xfId="0" applyFont="1" applyBorder="1" applyAlignment="1">
      <alignment horizontal="center" vertical="top" wrapText="1"/>
    </xf>
    <xf numFmtId="0" fontId="116" fillId="0" borderId="0" xfId="0" applyFont="1" applyAlignment="1">
      <alignment horizontal="center"/>
    </xf>
    <xf numFmtId="0" fontId="116" fillId="0" borderId="0" xfId="0" applyFont="1" applyAlignment="1">
      <alignment horizontal="left"/>
    </xf>
    <xf numFmtId="0" fontId="10" fillId="0" borderId="0" xfId="60" applyFont="1">
      <alignment/>
      <protection/>
    </xf>
    <xf numFmtId="0" fontId="0" fillId="0" borderId="0" xfId="60">
      <alignment/>
      <protection/>
    </xf>
    <xf numFmtId="0" fontId="4" fillId="0" borderId="0" xfId="60" applyFont="1">
      <alignment/>
      <protection/>
    </xf>
    <xf numFmtId="0" fontId="2" fillId="0" borderId="19" xfId="0" applyFont="1" applyBorder="1" applyAlignment="1">
      <alignment horizontal="center" vertical="top" wrapText="1"/>
    </xf>
    <xf numFmtId="0" fontId="0" fillId="0" borderId="0" xfId="60" applyFill="1" applyBorder="1" applyAlignment="1">
      <alignment horizontal="left"/>
      <protection/>
    </xf>
    <xf numFmtId="0" fontId="0" fillId="0" borderId="0" xfId="0" applyAlignment="1">
      <alignment horizontal="left"/>
    </xf>
    <xf numFmtId="0" fontId="0" fillId="0" borderId="0" xfId="0" applyAlignment="1">
      <alignment/>
    </xf>
    <xf numFmtId="0" fontId="2" fillId="0" borderId="10" xfId="60" applyFont="1" applyBorder="1" applyAlignment="1">
      <alignment horizontal="center" vertical="center" wrapText="1"/>
      <protection/>
    </xf>
    <xf numFmtId="0" fontId="0" fillId="0" borderId="10" xfId="60" applyBorder="1" applyAlignment="1">
      <alignment horizontal="center" vertical="center"/>
      <protection/>
    </xf>
    <xf numFmtId="0" fontId="2" fillId="0" borderId="10" xfId="60" applyFont="1" applyBorder="1" applyAlignment="1">
      <alignment horizontal="center" vertical="center"/>
      <protection/>
    </xf>
    <xf numFmtId="0" fontId="2" fillId="0" borderId="0" xfId="0" applyFont="1" applyAlignment="1">
      <alignment horizontal="center" vertical="center"/>
    </xf>
    <xf numFmtId="0" fontId="123" fillId="0" borderId="0" xfId="0" applyFont="1" applyAlignment="1">
      <alignment horizontal="center"/>
    </xf>
    <xf numFmtId="0" fontId="14" fillId="0" borderId="14" xfId="0" applyFont="1" applyBorder="1" applyAlignment="1">
      <alignment/>
    </xf>
    <xf numFmtId="0" fontId="14" fillId="0" borderId="0" xfId="0" applyFont="1" applyBorder="1" applyAlignment="1">
      <alignment/>
    </xf>
    <xf numFmtId="0" fontId="21" fillId="0" borderId="16" xfId="0" applyFont="1" applyBorder="1" applyAlignment="1">
      <alignment vertical="top" wrapText="1"/>
    </xf>
    <xf numFmtId="0" fontId="21" fillId="34" borderId="16" xfId="0" applyFont="1" applyFill="1" applyBorder="1" applyAlignment="1">
      <alignment horizontal="center" vertical="top" wrapText="1"/>
    </xf>
    <xf numFmtId="0" fontId="21" fillId="34" borderId="10" xfId="0" applyFont="1" applyFill="1" applyBorder="1" applyAlignment="1">
      <alignment horizontal="center" vertical="top" wrapText="1"/>
    </xf>
    <xf numFmtId="0" fontId="0" fillId="34" borderId="10" xfId="0" applyFill="1" applyBorder="1" applyAlignment="1">
      <alignment/>
    </xf>
    <xf numFmtId="0" fontId="2" fillId="0" borderId="0" xfId="58" applyFont="1">
      <alignment/>
      <protection/>
    </xf>
    <xf numFmtId="0" fontId="2" fillId="0" borderId="0" xfId="58" applyFont="1" applyAlignment="1">
      <alignment horizontal="center" vertical="top" wrapText="1"/>
      <protection/>
    </xf>
    <xf numFmtId="0" fontId="2" fillId="0" borderId="0" xfId="58" applyFont="1" applyAlignment="1">
      <alignment/>
      <protection/>
    </xf>
    <xf numFmtId="0" fontId="2" fillId="0" borderId="0" xfId="58" applyFont="1" applyAlignment="1">
      <alignment horizontal="center"/>
      <protection/>
    </xf>
    <xf numFmtId="0" fontId="0" fillId="34" borderId="10" xfId="0" applyFill="1" applyBorder="1" applyAlignment="1">
      <alignment horizontal="center"/>
    </xf>
    <xf numFmtId="0" fontId="2" fillId="0" borderId="0" xfId="58" applyFont="1" applyAlignment="1">
      <alignment vertical="top" wrapText="1"/>
      <protection/>
    </xf>
    <xf numFmtId="0" fontId="21" fillId="0" borderId="16" xfId="0" applyFont="1" applyBorder="1" applyAlignment="1">
      <alignment horizontal="center" vertical="top" wrapText="1"/>
    </xf>
    <xf numFmtId="0" fontId="46" fillId="0" borderId="0" xfId="0" applyFont="1" applyAlignment="1">
      <alignment horizontal="center"/>
    </xf>
    <xf numFmtId="0" fontId="124" fillId="0" borderId="0" xfId="0" applyFont="1" applyAlignment="1">
      <alignment/>
    </xf>
    <xf numFmtId="0" fontId="6" fillId="34" borderId="10" xfId="57" applyFont="1" applyFill="1" applyBorder="1" applyAlignment="1">
      <alignment horizontal="center" vertical="center" wrapText="1"/>
      <protection/>
    </xf>
    <xf numFmtId="0" fontId="6" fillId="34" borderId="10" xfId="57" applyFont="1" applyFill="1" applyBorder="1" applyAlignment="1">
      <alignment horizontal="center" vertical="center"/>
      <protection/>
    </xf>
    <xf numFmtId="0" fontId="2" fillId="0" borderId="10" xfId="60" applyFont="1" applyBorder="1" applyAlignment="1">
      <alignment horizontal="center" vertical="top" wrapText="1"/>
      <protection/>
    </xf>
    <xf numFmtId="0" fontId="3" fillId="34" borderId="0" xfId="0" applyFont="1" applyFill="1" applyAlignment="1">
      <alignment horizontal="right"/>
    </xf>
    <xf numFmtId="0" fontId="2" fillId="34" borderId="10" xfId="0" applyFont="1" applyFill="1" applyBorder="1" applyAlignment="1">
      <alignment horizontal="center" vertical="top" wrapText="1"/>
    </xf>
    <xf numFmtId="0" fontId="2" fillId="34" borderId="0" xfId="0" applyFont="1" applyFill="1" applyAlignment="1">
      <alignment horizontal="center" wrapText="1"/>
    </xf>
    <xf numFmtId="0" fontId="6" fillId="0" borderId="0" xfId="0" applyFont="1" applyFill="1" applyAlignment="1">
      <alignment/>
    </xf>
    <xf numFmtId="0" fontId="0" fillId="0" borderId="0" xfId="0" applyFont="1" applyFill="1" applyAlignment="1">
      <alignment/>
    </xf>
    <xf numFmtId="0" fontId="3" fillId="34" borderId="0" xfId="0" applyFont="1" applyFill="1" applyAlignment="1">
      <alignment/>
    </xf>
    <xf numFmtId="0" fontId="0" fillId="34" borderId="0" xfId="0" applyFont="1" applyFill="1" applyBorder="1" applyAlignment="1">
      <alignment horizontal="center" vertical="center"/>
    </xf>
    <xf numFmtId="0" fontId="36" fillId="34" borderId="0" xfId="0" applyFont="1" applyFill="1" applyBorder="1" applyAlignment="1">
      <alignment horizontal="center" vertical="center"/>
    </xf>
    <xf numFmtId="0" fontId="34" fillId="0" borderId="10" xfId="57" applyFont="1" applyBorder="1" applyAlignment="1">
      <alignment horizontal="center" vertical="top" wrapText="1"/>
      <protection/>
    </xf>
    <xf numFmtId="0" fontId="34" fillId="0" borderId="0" xfId="57" applyFont="1" applyAlignment="1">
      <alignment horizontal="center" vertical="top" wrapText="1"/>
      <protection/>
    </xf>
    <xf numFmtId="0" fontId="2" fillId="0" borderId="0" xfId="60" applyFont="1" applyAlignment="1">
      <alignment horizontal="center"/>
      <protection/>
    </xf>
    <xf numFmtId="0" fontId="11" fillId="0" borderId="0" xfId="60" applyFont="1" applyAlignment="1">
      <alignment horizontal="left"/>
      <protection/>
    </xf>
    <xf numFmtId="0" fontId="0" fillId="0" borderId="0" xfId="60" applyFont="1">
      <alignment/>
      <protection/>
    </xf>
    <xf numFmtId="0" fontId="2" fillId="0" borderId="0" xfId="60" applyFont="1" applyAlignment="1">
      <alignment horizontal="left"/>
      <protection/>
    </xf>
    <xf numFmtId="0" fontId="0" fillId="0" borderId="10" xfId="60" applyFont="1" applyBorder="1">
      <alignment/>
      <protection/>
    </xf>
    <xf numFmtId="0" fontId="0" fillId="0" borderId="0" xfId="60" applyFont="1" applyBorder="1">
      <alignment/>
      <protection/>
    </xf>
    <xf numFmtId="0" fontId="0" fillId="0" borderId="10" xfId="60" applyFont="1" applyBorder="1" applyAlignment="1">
      <alignment horizontal="center"/>
      <protection/>
    </xf>
    <xf numFmtId="0" fontId="2" fillId="0" borderId="10" xfId="60" applyFont="1" applyBorder="1" applyAlignment="1">
      <alignment horizontal="center"/>
      <protection/>
    </xf>
    <xf numFmtId="0" fontId="2" fillId="0" borderId="10" xfId="60" applyFont="1" applyBorder="1">
      <alignment/>
      <protection/>
    </xf>
    <xf numFmtId="0" fontId="2" fillId="0" borderId="0" xfId="60" applyFont="1" applyBorder="1" applyAlignment="1">
      <alignment horizontal="center"/>
      <protection/>
    </xf>
    <xf numFmtId="0" fontId="2" fillId="0" borderId="0" xfId="60" applyFont="1" applyBorder="1">
      <alignment/>
      <protection/>
    </xf>
    <xf numFmtId="0" fontId="0" fillId="0" borderId="0" xfId="60" applyFont="1" applyAlignment="1">
      <alignment vertical="center"/>
      <protection/>
    </xf>
    <xf numFmtId="0" fontId="28" fillId="0" borderId="14" xfId="0" applyFont="1" applyBorder="1" applyAlignment="1">
      <alignment horizontal="left"/>
    </xf>
    <xf numFmtId="0" fontId="123" fillId="0" borderId="0" xfId="0" applyFont="1" applyAlignment="1">
      <alignment horizontal="right"/>
    </xf>
    <xf numFmtId="0" fontId="9" fillId="0" borderId="0" xfId="62" applyFont="1" applyAlignment="1">
      <alignment/>
      <protection/>
    </xf>
    <xf numFmtId="0" fontId="8" fillId="0" borderId="0" xfId="0" applyFont="1" applyAlignment="1">
      <alignment horizontal="center"/>
    </xf>
    <xf numFmtId="0" fontId="2" fillId="34" borderId="10" xfId="0" applyFont="1" applyFill="1" applyBorder="1" applyAlignment="1">
      <alignment horizontal="center" vertical="top" wrapText="1"/>
    </xf>
    <xf numFmtId="0" fontId="21" fillId="34" borderId="25" xfId="0" applyFont="1" applyFill="1" applyBorder="1" applyAlignment="1">
      <alignment horizontal="center" vertical="top" wrapText="1"/>
    </xf>
    <xf numFmtId="0" fontId="22" fillId="0" borderId="11" xfId="0" applyFont="1" applyBorder="1" applyAlignment="1" quotePrefix="1">
      <alignment horizontal="center" vertical="top" wrapText="1"/>
    </xf>
    <xf numFmtId="0" fontId="123" fillId="0" borderId="10" xfId="0" applyFont="1" applyBorder="1" applyAlignment="1">
      <alignment horizontal="center"/>
    </xf>
    <xf numFmtId="0" fontId="91" fillId="0" borderId="10" xfId="0" applyFont="1" applyBorder="1" applyAlignment="1">
      <alignment horizontal="center"/>
    </xf>
    <xf numFmtId="0" fontId="22" fillId="0" borderId="10" xfId="0" applyFont="1" applyBorder="1" applyAlignment="1">
      <alignment horizontal="center" vertical="top" wrapText="1"/>
    </xf>
    <xf numFmtId="0" fontId="91" fillId="0" borderId="10" xfId="0" applyFont="1" applyBorder="1" applyAlignment="1">
      <alignment horizontal="center" vertical="center"/>
    </xf>
    <xf numFmtId="0" fontId="22" fillId="0" borderId="10" xfId="0" applyFont="1" applyBorder="1" applyAlignment="1">
      <alignment horizontal="center" vertical="center" wrapText="1"/>
    </xf>
    <xf numFmtId="0" fontId="22" fillId="0" borderId="10" xfId="0" applyFont="1" applyBorder="1" applyAlignment="1" quotePrefix="1">
      <alignment horizontal="center" vertical="center" wrapText="1"/>
    </xf>
    <xf numFmtId="0" fontId="22" fillId="0" borderId="11" xfId="0" applyFont="1" applyBorder="1" applyAlignment="1" quotePrefix="1">
      <alignment horizontal="center" vertical="center" wrapText="1"/>
    </xf>
    <xf numFmtId="0" fontId="123" fillId="0" borderId="10" xfId="0" applyFont="1" applyBorder="1" applyAlignment="1">
      <alignment horizontal="center" vertical="center" wrapText="1"/>
    </xf>
    <xf numFmtId="0" fontId="91" fillId="0" borderId="0" xfId="0" applyFont="1" applyBorder="1" applyAlignment="1">
      <alignment horizontal="center"/>
    </xf>
    <xf numFmtId="0" fontId="22" fillId="0" borderId="0" xfId="0" applyFont="1" applyBorder="1" applyAlignment="1" quotePrefix="1">
      <alignment horizontal="center" vertical="top" wrapText="1"/>
    </xf>
    <xf numFmtId="0" fontId="123" fillId="0" borderId="0" xfId="0" applyFont="1" applyBorder="1" applyAlignment="1">
      <alignment horizontal="center"/>
    </xf>
    <xf numFmtId="2" fontId="0" fillId="34" borderId="10" xfId="0" applyNumberFormat="1" applyFont="1" applyFill="1" applyBorder="1" applyAlignment="1">
      <alignment horizontal="center" vertical="center" wrapText="1"/>
    </xf>
    <xf numFmtId="0" fontId="91" fillId="0" borderId="0" xfId="57">
      <alignment/>
      <protection/>
    </xf>
    <xf numFmtId="0" fontId="91" fillId="0" borderId="0" xfId="57" applyAlignment="1">
      <alignment horizontal="left"/>
      <protection/>
    </xf>
    <xf numFmtId="0" fontId="91" fillId="0" borderId="0" xfId="57" applyBorder="1" applyAlignment="1">
      <alignment horizontal="center"/>
      <protection/>
    </xf>
    <xf numFmtId="0" fontId="48" fillId="0" borderId="0" xfId="57" applyFont="1" applyAlignment="1">
      <alignment horizontal="center"/>
      <protection/>
    </xf>
    <xf numFmtId="0" fontId="15" fillId="0" borderId="10" xfId="57" applyFont="1" applyBorder="1" applyAlignment="1">
      <alignment horizontal="center" vertical="center" wrapText="1"/>
      <protection/>
    </xf>
    <xf numFmtId="0" fontId="14" fillId="0" borderId="10" xfId="0" applyFont="1" applyBorder="1" applyAlignment="1">
      <alignment horizontal="center" vertical="top" wrapText="1"/>
    </xf>
    <xf numFmtId="0" fontId="52" fillId="0" borderId="10" xfId="57" applyFont="1" applyBorder="1" applyAlignment="1">
      <alignment horizontal="center" vertical="top" wrapText="1"/>
      <protection/>
    </xf>
    <xf numFmtId="0" fontId="52" fillId="0" borderId="10" xfId="57" applyFont="1" applyBorder="1" applyAlignment="1">
      <alignment horizontal="center"/>
      <protection/>
    </xf>
    <xf numFmtId="0" fontId="53" fillId="0" borderId="10" xfId="57" applyFont="1" applyBorder="1" applyAlignment="1">
      <alignment horizontal="center" vertical="top" wrapText="1"/>
      <protection/>
    </xf>
    <xf numFmtId="0" fontId="54" fillId="0" borderId="10" xfId="57" applyFont="1" applyBorder="1" applyAlignment="1">
      <alignment horizontal="center" vertical="top" wrapText="1"/>
      <protection/>
    </xf>
    <xf numFmtId="49" fontId="55" fillId="0" borderId="10" xfId="57" applyNumberFormat="1" applyFont="1" applyBorder="1" applyAlignment="1">
      <alignment vertical="top" wrapText="1"/>
      <protection/>
    </xf>
    <xf numFmtId="0" fontId="91" fillId="0" borderId="10" xfId="57" applyBorder="1">
      <alignment/>
      <protection/>
    </xf>
    <xf numFmtId="0" fontId="91" fillId="0" borderId="0" xfId="57" applyBorder="1">
      <alignment/>
      <protection/>
    </xf>
    <xf numFmtId="0" fontId="91" fillId="0" borderId="10" xfId="57" applyBorder="1" applyAlignment="1">
      <alignment horizontal="center"/>
      <protection/>
    </xf>
    <xf numFmtId="0" fontId="108" fillId="0" borderId="0" xfId="57" applyFont="1" applyBorder="1">
      <alignment/>
      <protection/>
    </xf>
    <xf numFmtId="0" fontId="51" fillId="0" borderId="0" xfId="57" applyFont="1" applyAlignment="1">
      <alignment/>
      <protection/>
    </xf>
    <xf numFmtId="0" fontId="14" fillId="0" borderId="15" xfId="0" applyFont="1" applyBorder="1" applyAlignment="1">
      <alignment horizontal="center" vertical="top" wrapText="1"/>
    </xf>
    <xf numFmtId="0" fontId="52" fillId="0" borderId="15" xfId="57" applyFont="1" applyBorder="1" applyAlignment="1">
      <alignment horizontal="center" vertical="top" wrapText="1"/>
      <protection/>
    </xf>
    <xf numFmtId="0" fontId="49" fillId="0" borderId="0" xfId="57" applyFont="1">
      <alignment/>
      <protection/>
    </xf>
    <xf numFmtId="0" fontId="125" fillId="0" borderId="10" xfId="53" applyFont="1" applyBorder="1" applyAlignment="1" applyProtection="1">
      <alignment/>
      <protection/>
    </xf>
    <xf numFmtId="0" fontId="125" fillId="0" borderId="10" xfId="53" applyFont="1" applyBorder="1" applyAlignment="1" applyProtection="1">
      <alignment horizontal="left"/>
      <protection/>
    </xf>
    <xf numFmtId="0" fontId="125" fillId="0" borderId="10" xfId="53" applyFont="1" applyFill="1" applyBorder="1" applyAlignment="1" applyProtection="1">
      <alignment/>
      <protection/>
    </xf>
    <xf numFmtId="2" fontId="9" fillId="6" borderId="10" xfId="0" applyNumberFormat="1" applyFont="1" applyFill="1" applyBorder="1" applyAlignment="1">
      <alignment horizontal="center"/>
    </xf>
    <xf numFmtId="2" fontId="6" fillId="6" borderId="10" xfId="0" applyNumberFormat="1" applyFont="1" applyFill="1" applyBorder="1" applyAlignment="1">
      <alignment horizontal="center"/>
    </xf>
    <xf numFmtId="0" fontId="123" fillId="0" borderId="0" xfId="60" applyFont="1" applyAlignment="1">
      <alignment horizontal="center"/>
      <protection/>
    </xf>
    <xf numFmtId="0" fontId="20" fillId="0" borderId="0" xfId="60" applyFont="1">
      <alignment/>
      <protection/>
    </xf>
    <xf numFmtId="0" fontId="21" fillId="0" borderId="0" xfId="60" applyFont="1">
      <alignment/>
      <protection/>
    </xf>
    <xf numFmtId="0" fontId="0" fillId="0" borderId="10" xfId="60" applyBorder="1">
      <alignment/>
      <protection/>
    </xf>
    <xf numFmtId="0" fontId="0" fillId="0" borderId="0" xfId="60" applyAlignment="1">
      <alignment horizontal="right"/>
      <protection/>
    </xf>
    <xf numFmtId="0" fontId="126" fillId="34" borderId="10" xfId="60" applyFont="1" applyFill="1" applyBorder="1" applyAlignment="1">
      <alignment horizontal="center" vertical="center" wrapText="1"/>
      <protection/>
    </xf>
    <xf numFmtId="0" fontId="2" fillId="34" borderId="10" xfId="60" applyFont="1" applyFill="1" applyBorder="1" applyAlignment="1">
      <alignment horizontal="center" vertical="center" wrapText="1"/>
      <protection/>
    </xf>
    <xf numFmtId="0" fontId="0" fillId="0" borderId="10" xfId="60" applyBorder="1" applyAlignment="1">
      <alignment horizontal="center" vertical="center" wrapText="1"/>
      <protection/>
    </xf>
    <xf numFmtId="0" fontId="0" fillId="34" borderId="10" xfId="60" applyFill="1" applyBorder="1" applyAlignment="1">
      <alignment horizontal="center" vertical="center" wrapText="1"/>
      <protection/>
    </xf>
    <xf numFmtId="0" fontId="127" fillId="34" borderId="10" xfId="60" applyFont="1" applyFill="1" applyBorder="1" applyAlignment="1">
      <alignment horizontal="center" vertical="center" wrapText="1"/>
      <protection/>
    </xf>
    <xf numFmtId="0" fontId="0" fillId="0" borderId="10" xfId="60" applyBorder="1" applyAlignment="1">
      <alignment horizontal="center"/>
      <protection/>
    </xf>
    <xf numFmtId="0" fontId="0" fillId="34" borderId="10" xfId="60" applyFill="1" applyBorder="1">
      <alignment/>
      <protection/>
    </xf>
    <xf numFmtId="0" fontId="108" fillId="0" borderId="0" xfId="60" applyFont="1" applyAlignment="1">
      <alignment horizontal="center"/>
      <protection/>
    </xf>
    <xf numFmtId="0" fontId="0" fillId="0" borderId="0" xfId="60" applyAlignment="1">
      <alignment horizontal="center"/>
      <protection/>
    </xf>
    <xf numFmtId="0" fontId="0" fillId="0" borderId="0" xfId="60" applyAlignment="1">
      <alignment vertical="center"/>
      <protection/>
    </xf>
    <xf numFmtId="0" fontId="56" fillId="0" borderId="0" xfId="60" applyFont="1" applyAlignment="1">
      <alignment horizontal="left" vertical="center" wrapText="1"/>
      <protection/>
    </xf>
    <xf numFmtId="0" fontId="113" fillId="0" borderId="0" xfId="60" applyFont="1" applyAlignment="1">
      <alignment horizontal="left" vertical="center"/>
      <protection/>
    </xf>
    <xf numFmtId="0" fontId="113" fillId="0" borderId="0" xfId="60" applyFont="1" applyAlignment="1">
      <alignment vertical="center"/>
      <protection/>
    </xf>
    <xf numFmtId="0" fontId="2" fillId="0" borderId="0" xfId="59" applyFont="1">
      <alignment/>
      <protection/>
    </xf>
    <xf numFmtId="0" fontId="113" fillId="0" borderId="0" xfId="60" applyFont="1" applyAlignment="1">
      <alignment horizontal="left" vertical="center" wrapText="1"/>
      <protection/>
    </xf>
    <xf numFmtId="0" fontId="18" fillId="0" borderId="0" xfId="60" applyFont="1">
      <alignment/>
      <protection/>
    </xf>
    <xf numFmtId="0" fontId="0" fillId="34" borderId="10" xfId="60" applyFill="1" applyBorder="1" applyAlignment="1">
      <alignment horizontal="center"/>
      <protection/>
    </xf>
    <xf numFmtId="0" fontId="2" fillId="34" borderId="10" xfId="60" applyFont="1" applyFill="1" applyBorder="1" applyAlignment="1">
      <alignment horizontal="center"/>
      <protection/>
    </xf>
    <xf numFmtId="0" fontId="2" fillId="0" borderId="0" xfId="60" applyFont="1">
      <alignment/>
      <protection/>
    </xf>
    <xf numFmtId="0" fontId="47" fillId="0" borderId="0" xfId="0" applyFont="1" applyBorder="1" applyAlignment="1">
      <alignment/>
    </xf>
    <xf numFmtId="2" fontId="9" fillId="0" borderId="10" xfId="57" applyNumberFormat="1" applyFont="1" applyFill="1" applyBorder="1" applyAlignment="1">
      <alignment horizontal="center" vertical="center"/>
      <protection/>
    </xf>
    <xf numFmtId="2" fontId="9" fillId="0" borderId="10" xfId="0" applyNumberFormat="1" applyFont="1" applyFill="1" applyBorder="1" applyAlignment="1">
      <alignment horizontal="center" vertical="center"/>
    </xf>
    <xf numFmtId="0" fontId="86" fillId="0" borderId="10" xfId="0" applyFont="1" applyBorder="1" applyAlignment="1">
      <alignment horizontal="center" vertical="center" wrapText="1"/>
    </xf>
    <xf numFmtId="0" fontId="0" fillId="0" borderId="10" xfId="0" applyFont="1" applyBorder="1" applyAlignment="1">
      <alignment horizontal="center" wrapText="1"/>
    </xf>
    <xf numFmtId="0" fontId="22" fillId="0" borderId="11" xfId="0" applyFont="1" applyBorder="1" applyAlignment="1">
      <alignment horizontal="center" vertical="top" wrapText="1"/>
    </xf>
    <xf numFmtId="0" fontId="2" fillId="0" borderId="0" xfId="0" applyFont="1" applyFill="1" applyBorder="1" applyAlignment="1">
      <alignment horizontal="left"/>
    </xf>
    <xf numFmtId="0" fontId="2" fillId="0" borderId="26" xfId="0" applyFont="1" applyBorder="1" applyAlignment="1">
      <alignment vertical="center"/>
    </xf>
    <xf numFmtId="2" fontId="0" fillId="0" borderId="10" xfId="0" applyNumberFormat="1" applyBorder="1" applyAlignment="1">
      <alignment horizontal="center" vertical="center"/>
    </xf>
    <xf numFmtId="2" fontId="2" fillId="0" borderId="10" xfId="0" applyNumberFormat="1" applyFont="1" applyBorder="1" applyAlignment="1">
      <alignment horizontal="center" vertical="center"/>
    </xf>
    <xf numFmtId="0" fontId="28" fillId="0" borderId="0" xfId="57" applyFont="1" applyAlignment="1">
      <alignment/>
      <protection/>
    </xf>
    <xf numFmtId="0" fontId="26" fillId="0" borderId="10" xfId="0" applyFont="1" applyBorder="1" applyAlignment="1">
      <alignment horizontal="center" vertical="center" wrapText="1"/>
    </xf>
    <xf numFmtId="0" fontId="9" fillId="0" borderId="10" xfId="57" applyFont="1" applyBorder="1" applyAlignment="1">
      <alignment horizontal="center" vertical="center"/>
      <protection/>
    </xf>
    <xf numFmtId="0" fontId="4" fillId="0" borderId="0" xfId="57" applyFont="1" applyBorder="1" applyAlignment="1">
      <alignment/>
      <protection/>
    </xf>
    <xf numFmtId="0" fontId="6" fillId="34" borderId="14" xfId="0" applyFont="1" applyFill="1" applyBorder="1" applyAlignment="1">
      <alignment/>
    </xf>
    <xf numFmtId="2" fontId="9" fillId="0" borderId="10" xfId="0" applyNumberFormat="1" applyFont="1" applyBorder="1" applyAlignment="1">
      <alignment horizontal="center" vertical="center" wrapText="1"/>
    </xf>
    <xf numFmtId="0" fontId="9" fillId="33" borderId="10" xfId="0" applyFont="1" applyFill="1" applyBorder="1" applyAlignment="1">
      <alignment horizontal="center"/>
    </xf>
    <xf numFmtId="2" fontId="9" fillId="33" borderId="10" xfId="0" applyNumberFormat="1" applyFont="1" applyFill="1" applyBorder="1" applyAlignment="1">
      <alignment horizontal="center"/>
    </xf>
    <xf numFmtId="0" fontId="9" fillId="33" borderId="10" xfId="62" applyFont="1" applyFill="1" applyBorder="1" applyAlignment="1">
      <alignment horizontal="center" vertical="center" wrapText="1"/>
      <protection/>
    </xf>
    <xf numFmtId="9" fontId="6" fillId="0" borderId="0" xfId="65" applyFont="1" applyBorder="1" applyAlignment="1">
      <alignment horizontal="center"/>
    </xf>
    <xf numFmtId="9" fontId="2" fillId="0" borderId="0" xfId="65" applyFont="1" applyAlignment="1">
      <alignment horizontal="center"/>
    </xf>
    <xf numFmtId="2" fontId="6" fillId="33" borderId="10" xfId="57" applyNumberFormat="1" applyFont="1" applyFill="1" applyBorder="1" applyAlignment="1">
      <alignment horizontal="center" vertical="center"/>
      <protection/>
    </xf>
    <xf numFmtId="2" fontId="6" fillId="0" borderId="0" xfId="0" applyNumberFormat="1" applyFont="1" applyBorder="1" applyAlignment="1">
      <alignment/>
    </xf>
    <xf numFmtId="2" fontId="9" fillId="0" borderId="0" xfId="0" applyNumberFormat="1" applyFont="1" applyBorder="1" applyAlignment="1">
      <alignment/>
    </xf>
    <xf numFmtId="9" fontId="6" fillId="0" borderId="0" xfId="65" applyFont="1" applyBorder="1" applyAlignment="1">
      <alignment horizontal="center" vertical="top" wrapText="1"/>
    </xf>
    <xf numFmtId="2" fontId="9"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xf>
    <xf numFmtId="0" fontId="9" fillId="33" borderId="10" xfId="57" applyFont="1" applyFill="1" applyBorder="1" applyAlignment="1">
      <alignment horizontal="center" vertical="top" wrapText="1"/>
      <protection/>
    </xf>
    <xf numFmtId="0" fontId="0" fillId="33" borderId="10" xfId="0" applyFill="1" applyBorder="1" applyAlignment="1">
      <alignment horizontal="center" vertical="center"/>
    </xf>
    <xf numFmtId="0" fontId="2" fillId="33" borderId="10" xfId="0" applyFont="1" applyFill="1" applyBorder="1" applyAlignment="1">
      <alignment horizontal="center" vertical="center"/>
    </xf>
    <xf numFmtId="0" fontId="9" fillId="33" borderId="10" xfId="0" applyFont="1" applyFill="1" applyBorder="1" applyAlignment="1">
      <alignment horizontal="center" vertical="center"/>
    </xf>
    <xf numFmtId="0" fontId="6" fillId="33" borderId="0" xfId="0" applyFont="1" applyFill="1" applyAlignment="1">
      <alignment/>
    </xf>
    <xf numFmtId="2" fontId="9" fillId="0" borderId="0" xfId="0" applyNumberFormat="1" applyFont="1" applyBorder="1" applyAlignment="1">
      <alignment horizontal="center"/>
    </xf>
    <xf numFmtId="2" fontId="6" fillId="0" borderId="0" xfId="0" applyNumberFormat="1" applyFont="1" applyBorder="1" applyAlignment="1">
      <alignment horizontal="center"/>
    </xf>
    <xf numFmtId="2" fontId="9" fillId="0" borderId="0" xfId="57" applyNumberFormat="1" applyFont="1" applyAlignment="1">
      <alignment horizontal="center"/>
      <protection/>
    </xf>
    <xf numFmtId="2" fontId="9" fillId="0" borderId="0" xfId="0" applyNumberFormat="1" applyFont="1" applyAlignment="1">
      <alignment horizontal="center"/>
    </xf>
    <xf numFmtId="1" fontId="9" fillId="0" borderId="0" xfId="0" applyNumberFormat="1" applyFont="1" applyBorder="1" applyAlignment="1">
      <alignment horizontal="center"/>
    </xf>
    <xf numFmtId="1" fontId="6" fillId="0" borderId="0" xfId="0" applyNumberFormat="1" applyFont="1" applyBorder="1" applyAlignment="1">
      <alignment horizontal="center"/>
    </xf>
    <xf numFmtId="2" fontId="6" fillId="0" borderId="0" xfId="0" applyNumberFormat="1" applyFont="1" applyAlignment="1">
      <alignment horizontal="center"/>
    </xf>
    <xf numFmtId="2" fontId="9" fillId="33" borderId="10" xfId="0" applyNumberFormat="1" applyFont="1" applyFill="1" applyBorder="1" applyAlignment="1">
      <alignment horizontal="center" vertical="center"/>
    </xf>
    <xf numFmtId="0" fontId="115" fillId="33" borderId="10" xfId="0" applyFont="1" applyFill="1" applyBorder="1" applyAlignment="1">
      <alignment horizontal="center"/>
    </xf>
    <xf numFmtId="9" fontId="6" fillId="0" borderId="0" xfId="65" applyFont="1" applyAlignment="1">
      <alignment/>
    </xf>
    <xf numFmtId="9" fontId="9" fillId="0" borderId="0" xfId="65" applyFont="1" applyAlignment="1">
      <alignment horizontal="center"/>
    </xf>
    <xf numFmtId="9" fontId="6" fillId="0" borderId="0" xfId="65" applyFont="1" applyAlignment="1">
      <alignment horizontal="center"/>
    </xf>
    <xf numFmtId="9" fontId="2" fillId="0" borderId="0" xfId="65" applyFont="1" applyAlignment="1">
      <alignment horizontal="center" vertical="top" wrapText="1"/>
    </xf>
    <xf numFmtId="0" fontId="12" fillId="0" borderId="0" xfId="0" applyFont="1" applyAlignment="1">
      <alignment horizontal="center"/>
    </xf>
    <xf numFmtId="0" fontId="40" fillId="0" borderId="0" xfId="0" applyFont="1" applyAlignment="1">
      <alignment horizontal="center" vertical="center" wrapText="1"/>
    </xf>
    <xf numFmtId="0" fontId="4" fillId="0" borderId="0" xfId="0" applyFont="1" applyAlignment="1">
      <alignment horizontal="left" vertical="top" wrapText="1"/>
    </xf>
    <xf numFmtId="0" fontId="6" fillId="0" borderId="0" xfId="0" applyFont="1" applyBorder="1" applyAlignment="1">
      <alignment horizontal="left" wrapText="1"/>
    </xf>
    <xf numFmtId="0" fontId="6" fillId="0" borderId="10" xfId="0" applyFont="1" applyBorder="1" applyAlignment="1">
      <alignment horizontal="center"/>
    </xf>
    <xf numFmtId="0" fontId="6" fillId="0" borderId="10" xfId="0" applyFont="1" applyBorder="1" applyAlignment="1">
      <alignment horizontal="center" wrapText="1"/>
    </xf>
    <xf numFmtId="0" fontId="9" fillId="0" borderId="11" xfId="0" applyFont="1" applyBorder="1" applyAlignment="1">
      <alignment horizontal="center"/>
    </xf>
    <xf numFmtId="0" fontId="9" fillId="0" borderId="12"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9" fillId="0" borderId="0" xfId="0" applyFont="1" applyBorder="1" applyAlignment="1">
      <alignment horizontal="center"/>
    </xf>
    <xf numFmtId="0" fontId="28" fillId="0" borderId="10" xfId="0" applyFont="1" applyBorder="1" applyAlignment="1" quotePrefix="1">
      <alignment horizontal="center" vertical="top" wrapText="1"/>
    </xf>
    <xf numFmtId="0" fontId="9" fillId="0" borderId="10" xfId="0" applyFont="1" applyBorder="1" applyAlignment="1">
      <alignment horizontal="center"/>
    </xf>
    <xf numFmtId="0" fontId="6" fillId="0" borderId="11" xfId="0" applyFont="1" applyBorder="1" applyAlignment="1">
      <alignment horizontal="left"/>
    </xf>
    <xf numFmtId="0" fontId="6" fillId="0" borderId="13" xfId="0" applyFont="1" applyBorder="1" applyAlignment="1">
      <alignment horizontal="left"/>
    </xf>
    <xf numFmtId="0" fontId="6" fillId="0" borderId="12" xfId="0" applyFont="1" applyBorder="1" applyAlignment="1">
      <alignment horizontal="left"/>
    </xf>
    <xf numFmtId="0" fontId="6" fillId="0" borderId="16" xfId="0" applyFont="1" applyBorder="1" applyAlignment="1">
      <alignment horizontal="center" vertical="top" wrapText="1"/>
    </xf>
    <xf numFmtId="0" fontId="6" fillId="0" borderId="15" xfId="0" applyFont="1" applyBorder="1" applyAlignment="1">
      <alignment horizontal="center" vertical="top" wrapText="1"/>
    </xf>
    <xf numFmtId="0" fontId="6" fillId="0" borderId="11" xfId="0" applyFont="1" applyBorder="1" applyAlignment="1">
      <alignment horizontal="center" vertical="top" wrapText="1"/>
    </xf>
    <xf numFmtId="0" fontId="6" fillId="0" borderId="13" xfId="0" applyFont="1" applyBorder="1" applyAlignment="1">
      <alignment horizontal="center" vertical="top" wrapText="1"/>
    </xf>
    <xf numFmtId="0" fontId="6" fillId="0" borderId="12" xfId="0" applyFont="1" applyBorder="1" applyAlignment="1">
      <alignment horizontal="center" vertical="top" wrapText="1"/>
    </xf>
    <xf numFmtId="0" fontId="6" fillId="0" borderId="11" xfId="0" applyFont="1" applyBorder="1" applyAlignment="1">
      <alignment horizontal="center" wrapText="1"/>
    </xf>
    <xf numFmtId="0" fontId="6" fillId="0" borderId="12" xfId="0" applyFont="1" applyBorder="1" applyAlignment="1">
      <alignment horizontal="center" wrapText="1"/>
    </xf>
    <xf numFmtId="0" fontId="6" fillId="33" borderId="11" xfId="0" applyFont="1" applyFill="1" applyBorder="1" applyAlignment="1">
      <alignment horizontal="center"/>
    </xf>
    <xf numFmtId="0" fontId="6" fillId="33" borderId="12" xfId="0" applyFont="1" applyFill="1" applyBorder="1" applyAlignment="1">
      <alignment horizontal="center"/>
    </xf>
    <xf numFmtId="0" fontId="6" fillId="33" borderId="13" xfId="0" applyFont="1" applyFill="1" applyBorder="1" applyAlignment="1">
      <alignment horizontal="center"/>
    </xf>
    <xf numFmtId="0" fontId="6" fillId="0" borderId="0" xfId="0" applyFont="1" applyBorder="1" applyAlignment="1">
      <alignment horizontal="left" vertical="top" wrapText="1"/>
    </xf>
    <xf numFmtId="0" fontId="28" fillId="0" borderId="11" xfId="0" applyFont="1" applyBorder="1" applyAlignment="1" quotePrefix="1">
      <alignment horizontal="center" vertical="top" wrapText="1"/>
    </xf>
    <xf numFmtId="0" fontId="28" fillId="0" borderId="12" xfId="0" applyFont="1" applyBorder="1" applyAlignment="1" quotePrefix="1">
      <alignment horizontal="center" vertical="top" wrapText="1"/>
    </xf>
    <xf numFmtId="0" fontId="6" fillId="0" borderId="10" xfId="0" applyFont="1" applyBorder="1" applyAlignment="1">
      <alignment horizontal="center" vertical="top" wrapText="1"/>
    </xf>
    <xf numFmtId="0" fontId="6" fillId="0" borderId="10" xfId="0" applyFont="1" applyBorder="1" applyAlignment="1">
      <alignment horizontal="left"/>
    </xf>
    <xf numFmtId="0" fontId="6" fillId="0" borderId="10" xfId="0" applyFont="1" applyBorder="1" applyAlignment="1">
      <alignment horizontal="center" vertical="top"/>
    </xf>
    <xf numFmtId="0" fontId="6" fillId="0" borderId="10" xfId="0" applyFont="1" applyBorder="1" applyAlignment="1">
      <alignment horizontal="center" vertical="center"/>
    </xf>
    <xf numFmtId="0" fontId="6" fillId="0" borderId="0" xfId="0" applyFont="1" applyBorder="1" applyAlignment="1">
      <alignment horizontal="left"/>
    </xf>
    <xf numFmtId="0" fontId="6" fillId="0" borderId="0" xfId="0" applyFont="1" applyAlignment="1">
      <alignment horizontal="center"/>
    </xf>
    <xf numFmtId="0" fontId="29" fillId="0" borderId="0" xfId="0" applyFont="1" applyAlignment="1">
      <alignment horizontal="center"/>
    </xf>
    <xf numFmtId="0" fontId="5" fillId="0" borderId="0" xfId="0" applyFont="1" applyAlignment="1">
      <alignment horizontal="center"/>
    </xf>
    <xf numFmtId="0" fontId="6" fillId="0" borderId="0" xfId="0" applyFont="1" applyAlignment="1">
      <alignment horizontal="left"/>
    </xf>
    <xf numFmtId="0" fontId="6" fillId="0" borderId="25" xfId="0" applyFont="1" applyBorder="1" applyAlignment="1">
      <alignment horizontal="center" vertical="top"/>
    </xf>
    <xf numFmtId="0" fontId="6" fillId="0" borderId="26" xfId="0" applyFont="1" applyBorder="1" applyAlignment="1">
      <alignment horizontal="center" vertical="top"/>
    </xf>
    <xf numFmtId="0" fontId="6" fillId="0" borderId="27" xfId="0" applyFont="1" applyBorder="1" applyAlignment="1">
      <alignment horizontal="center" vertical="top"/>
    </xf>
    <xf numFmtId="0" fontId="6" fillId="0" borderId="19" xfId="0" applyFont="1" applyBorder="1" applyAlignment="1">
      <alignment horizontal="center" vertical="top"/>
    </xf>
    <xf numFmtId="0" fontId="6" fillId="0" borderId="14" xfId="0" applyFont="1" applyBorder="1" applyAlignment="1">
      <alignment horizontal="center" vertical="top"/>
    </xf>
    <xf numFmtId="0" fontId="6" fillId="0" borderId="28" xfId="0" applyFont="1" applyBorder="1" applyAlignment="1">
      <alignment horizontal="center" vertical="top"/>
    </xf>
    <xf numFmtId="0" fontId="28" fillId="0" borderId="13" xfId="0" applyFont="1" applyBorder="1" applyAlignment="1" quotePrefix="1">
      <alignment horizontal="center" vertical="top" wrapText="1"/>
    </xf>
    <xf numFmtId="0" fontId="6" fillId="0" borderId="11" xfId="0" applyFont="1" applyBorder="1" applyAlignment="1">
      <alignment horizontal="left" vertical="top" wrapText="1"/>
    </xf>
    <xf numFmtId="0" fontId="6" fillId="0" borderId="13" xfId="0" applyFont="1" applyBorder="1" applyAlignment="1">
      <alignment horizontal="left" vertical="top" wrapText="1"/>
    </xf>
    <xf numFmtId="0" fontId="6" fillId="0" borderId="12" xfId="0" applyFont="1" applyBorder="1" applyAlignment="1">
      <alignment horizontal="left" vertical="top" wrapText="1"/>
    </xf>
    <xf numFmtId="0" fontId="3" fillId="0" borderId="0" xfId="0" applyFont="1" applyAlignment="1">
      <alignment horizontal="center"/>
    </xf>
    <xf numFmtId="0" fontId="10" fillId="0" borderId="25"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5" xfId="0" applyFont="1" applyBorder="1" applyAlignment="1">
      <alignment horizontal="center" wrapText="1"/>
    </xf>
    <xf numFmtId="0" fontId="10" fillId="0" borderId="27" xfId="0" applyFont="1" applyBorder="1" applyAlignment="1">
      <alignment horizontal="center" wrapText="1"/>
    </xf>
    <xf numFmtId="0" fontId="10" fillId="0" borderId="24" xfId="0" applyFont="1" applyBorder="1" applyAlignment="1">
      <alignment horizontal="center" wrapText="1"/>
    </xf>
    <xf numFmtId="0" fontId="10" fillId="0" borderId="29" xfId="0" applyFont="1" applyBorder="1" applyAlignment="1">
      <alignment horizontal="center" wrapText="1"/>
    </xf>
    <xf numFmtId="0" fontId="6" fillId="0" borderId="0" xfId="0" applyFont="1" applyAlignment="1">
      <alignment horizontal="left" vertical="top" wrapText="1"/>
    </xf>
    <xf numFmtId="0" fontId="6" fillId="0" borderId="16" xfId="0" applyFont="1" applyBorder="1" applyAlignment="1">
      <alignment vertical="top"/>
    </xf>
    <xf numFmtId="0" fontId="6" fillId="0" borderId="15" xfId="0" applyFont="1" applyBorder="1" applyAlignment="1">
      <alignment vertical="top"/>
    </xf>
    <xf numFmtId="0" fontId="6" fillId="0" borderId="13" xfId="0" applyFont="1" applyBorder="1" applyAlignment="1">
      <alignment horizontal="center"/>
    </xf>
    <xf numFmtId="0" fontId="6" fillId="0" borderId="25" xfId="0" applyFont="1" applyBorder="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0" fontId="6" fillId="0" borderId="25" xfId="0" applyFont="1" applyBorder="1" applyAlignment="1">
      <alignment horizontal="center" vertical="top" wrapText="1"/>
    </xf>
    <xf numFmtId="0" fontId="6" fillId="0" borderId="26" xfId="0" applyFont="1" applyBorder="1" applyAlignment="1">
      <alignment horizontal="center" vertical="top" wrapText="1"/>
    </xf>
    <xf numFmtId="0" fontId="6" fillId="0" borderId="19" xfId="0" applyFont="1" applyBorder="1" applyAlignment="1">
      <alignment horizontal="center" vertical="top" wrapText="1"/>
    </xf>
    <xf numFmtId="0" fontId="6" fillId="0" borderId="14" xfId="0" applyFont="1" applyBorder="1" applyAlignment="1">
      <alignment horizontal="center" vertical="top" wrapText="1"/>
    </xf>
    <xf numFmtId="0" fontId="116" fillId="0" borderId="14" xfId="0" applyFont="1" applyBorder="1" applyAlignment="1">
      <alignment horizontal="center"/>
    </xf>
    <xf numFmtId="0" fontId="6" fillId="0" borderId="10" xfId="62" applyFont="1" applyBorder="1" applyAlignment="1">
      <alignment horizontal="center" vertical="center" wrapText="1"/>
      <protection/>
    </xf>
    <xf numFmtId="0" fontId="6" fillId="0" borderId="25" xfId="62" applyFont="1" applyBorder="1" applyAlignment="1">
      <alignment horizontal="center" vertical="center" wrapText="1"/>
      <protection/>
    </xf>
    <xf numFmtId="0" fontId="6" fillId="0" borderId="26" xfId="62" applyFont="1" applyBorder="1" applyAlignment="1">
      <alignment horizontal="center" vertical="center" wrapText="1"/>
      <protection/>
    </xf>
    <xf numFmtId="0" fontId="6" fillId="0" borderId="27" xfId="62" applyFont="1" applyBorder="1" applyAlignment="1">
      <alignment horizontal="center" vertical="center" wrapText="1"/>
      <protection/>
    </xf>
    <xf numFmtId="0" fontId="6" fillId="0" borderId="19" xfId="62" applyFont="1" applyBorder="1" applyAlignment="1">
      <alignment horizontal="center" vertical="center" wrapText="1"/>
      <protection/>
    </xf>
    <xf numFmtId="0" fontId="6" fillId="0" borderId="14" xfId="62" applyFont="1" applyBorder="1" applyAlignment="1">
      <alignment horizontal="center" vertical="center" wrapText="1"/>
      <protection/>
    </xf>
    <xf numFmtId="0" fontId="6" fillId="0" borderId="28" xfId="62" applyFont="1" applyBorder="1" applyAlignment="1">
      <alignment horizontal="center" vertical="center" wrapText="1"/>
      <protection/>
    </xf>
    <xf numFmtId="0" fontId="6" fillId="0" borderId="10" xfId="62" applyFont="1" applyBorder="1" applyAlignment="1">
      <alignment horizontal="center" vertical="top" wrapText="1"/>
      <protection/>
    </xf>
    <xf numFmtId="0" fontId="9" fillId="0" borderId="11" xfId="62" applyFont="1" applyBorder="1" applyAlignment="1">
      <alignment horizontal="center" vertical="top" wrapText="1"/>
      <protection/>
    </xf>
    <xf numFmtId="0" fontId="9" fillId="0" borderId="12" xfId="62" applyFont="1" applyBorder="1" applyAlignment="1">
      <alignment horizontal="center" vertical="top" wrapText="1"/>
      <protection/>
    </xf>
    <xf numFmtId="0" fontId="6" fillId="0" borderId="25" xfId="62" applyFont="1" applyBorder="1" applyAlignment="1">
      <alignment horizontal="center" vertical="top" wrapText="1"/>
      <protection/>
    </xf>
    <xf numFmtId="0" fontId="6" fillId="0" borderId="26" xfId="62" applyFont="1" applyBorder="1" applyAlignment="1">
      <alignment horizontal="center" vertical="top" wrapText="1"/>
      <protection/>
    </xf>
    <xf numFmtId="0" fontId="6" fillId="0" borderId="27" xfId="62" applyFont="1" applyBorder="1" applyAlignment="1">
      <alignment horizontal="center" vertical="top" wrapText="1"/>
      <protection/>
    </xf>
    <xf numFmtId="0" fontId="6" fillId="0" borderId="19" xfId="62" applyFont="1" applyBorder="1" applyAlignment="1">
      <alignment horizontal="center" vertical="top" wrapText="1"/>
      <protection/>
    </xf>
    <xf numFmtId="0" fontId="6" fillId="0" borderId="14" xfId="62" applyFont="1" applyBorder="1" applyAlignment="1">
      <alignment horizontal="center" vertical="top" wrapText="1"/>
      <protection/>
    </xf>
    <xf numFmtId="0" fontId="6" fillId="0" borderId="28" xfId="62" applyFont="1" applyBorder="1" applyAlignment="1">
      <alignment horizontal="center" vertical="top" wrapText="1"/>
      <protection/>
    </xf>
    <xf numFmtId="0" fontId="6" fillId="0" borderId="16" xfId="62" applyFont="1" applyBorder="1" applyAlignment="1">
      <alignment horizontal="center" vertical="center" wrapText="1"/>
      <protection/>
    </xf>
    <xf numFmtId="0" fontId="6" fillId="0" borderId="18" xfId="62" applyFont="1" applyBorder="1" applyAlignment="1">
      <alignment horizontal="center" vertical="center" wrapText="1"/>
      <protection/>
    </xf>
    <xf numFmtId="0" fontId="6" fillId="0" borderId="15" xfId="62" applyFont="1" applyBorder="1" applyAlignment="1">
      <alignment horizontal="center" vertical="center" wrapText="1"/>
      <protection/>
    </xf>
    <xf numFmtId="0" fontId="4" fillId="0" borderId="0" xfId="60" applyFont="1" applyAlignment="1">
      <alignment horizontal="center"/>
      <protection/>
    </xf>
    <xf numFmtId="0" fontId="6" fillId="0" borderId="0" xfId="60" applyFont="1" applyAlignment="1">
      <alignment horizontal="center"/>
      <protection/>
    </xf>
    <xf numFmtId="0" fontId="28" fillId="0" borderId="0" xfId="60" applyFont="1" applyAlignment="1">
      <alignment horizontal="center"/>
      <protection/>
    </xf>
    <xf numFmtId="0" fontId="3" fillId="0" borderId="0" xfId="60" applyFont="1" applyAlignment="1">
      <alignment horizontal="center"/>
      <protection/>
    </xf>
    <xf numFmtId="0" fontId="5" fillId="0" borderId="0" xfId="60" applyFont="1" applyAlignment="1">
      <alignment horizontal="center"/>
      <protection/>
    </xf>
    <xf numFmtId="0" fontId="28" fillId="0" borderId="14" xfId="62" applyFont="1" applyBorder="1" applyAlignment="1">
      <alignment horizontal="center"/>
      <protection/>
    </xf>
    <xf numFmtId="0" fontId="6" fillId="0" borderId="0" xfId="62" applyFont="1" applyAlignment="1">
      <alignment horizontal="left"/>
      <protection/>
    </xf>
    <xf numFmtId="0" fontId="2" fillId="0" borderId="26" xfId="62" applyFont="1" applyBorder="1" applyAlignment="1">
      <alignment horizontal="left" vertical="top" wrapText="1"/>
      <protection/>
    </xf>
    <xf numFmtId="0" fontId="2" fillId="0" borderId="0" xfId="62" applyFont="1" applyBorder="1" applyAlignment="1">
      <alignment horizontal="left" vertical="top" wrapText="1"/>
      <protection/>
    </xf>
    <xf numFmtId="0" fontId="113" fillId="0" borderId="0" xfId="60" applyFont="1" applyAlignment="1">
      <alignment horizontal="left" vertical="center"/>
      <protection/>
    </xf>
    <xf numFmtId="0" fontId="56" fillId="0" borderId="0" xfId="60" applyFont="1" applyAlignment="1">
      <alignment horizontal="left" vertical="center" wrapText="1"/>
      <protection/>
    </xf>
    <xf numFmtId="0" fontId="113" fillId="0" borderId="0" xfId="60" applyFont="1" applyAlignment="1">
      <alignment horizontal="left" vertical="center" wrapText="1"/>
      <protection/>
    </xf>
    <xf numFmtId="0" fontId="14" fillId="0" borderId="14" xfId="60" applyFont="1" applyBorder="1" applyAlignment="1">
      <alignment horizontal="right"/>
      <protection/>
    </xf>
    <xf numFmtId="0" fontId="2" fillId="0" borderId="10" xfId="60" applyFont="1" applyBorder="1" applyAlignment="1">
      <alignment horizontal="center" vertical="center" wrapText="1"/>
      <protection/>
    </xf>
    <xf numFmtId="0" fontId="2" fillId="34" borderId="10" xfId="60" applyFont="1" applyFill="1" applyBorder="1" applyAlignment="1">
      <alignment horizontal="center" vertical="center" wrapText="1"/>
      <protection/>
    </xf>
    <xf numFmtId="0" fontId="126" fillId="34" borderId="10" xfId="60" applyFont="1" applyFill="1" applyBorder="1" applyAlignment="1">
      <alignment horizontal="center" vertical="center" wrapText="1"/>
      <protection/>
    </xf>
    <xf numFmtId="0" fontId="18" fillId="0" borderId="0" xfId="60" applyFont="1" applyAlignment="1">
      <alignment horizontal="center"/>
      <protection/>
    </xf>
    <xf numFmtId="0" fontId="19" fillId="0" borderId="0" xfId="60" applyFont="1" applyAlignment="1">
      <alignment horizontal="center"/>
      <protection/>
    </xf>
    <xf numFmtId="0" fontId="18" fillId="0" borderId="0" xfId="60" applyFont="1" applyAlignment="1">
      <alignment horizontal="center" wrapText="1"/>
      <protection/>
    </xf>
    <xf numFmtId="0" fontId="21" fillId="0" borderId="10" xfId="60" applyFont="1" applyBorder="1" applyAlignment="1">
      <alignment horizontal="left"/>
      <protection/>
    </xf>
    <xf numFmtId="0" fontId="11" fillId="0" borderId="0" xfId="60" applyFont="1" applyAlignment="1">
      <alignment horizontal="center"/>
      <protection/>
    </xf>
    <xf numFmtId="0" fontId="18" fillId="0" borderId="0" xfId="0" applyFont="1" applyAlignment="1">
      <alignment horizontal="center"/>
    </xf>
    <xf numFmtId="0" fontId="31" fillId="0" borderId="0" xfId="0" applyFont="1" applyAlignment="1">
      <alignment horizontal="center"/>
    </xf>
    <xf numFmtId="0" fontId="18" fillId="0" borderId="0" xfId="0" applyFont="1" applyAlignment="1">
      <alignment horizontal="center" wrapText="1"/>
    </xf>
    <xf numFmtId="0" fontId="28" fillId="0" borderId="14" xfId="0" applyFont="1" applyBorder="1" applyAlignment="1">
      <alignment horizontal="right"/>
    </xf>
    <xf numFmtId="0" fontId="28" fillId="0" borderId="0" xfId="0" applyFont="1" applyBorder="1" applyAlignment="1">
      <alignment horizontal="center"/>
    </xf>
    <xf numFmtId="0" fontId="9" fillId="0" borderId="0" xfId="0" applyFont="1" applyAlignment="1">
      <alignment horizontal="center"/>
    </xf>
    <xf numFmtId="0" fontId="6" fillId="0" borderId="0" xfId="0" applyFont="1" applyAlignment="1">
      <alignment horizontal="right" vertical="top" wrapText="1"/>
    </xf>
    <xf numFmtId="0" fontId="6" fillId="0" borderId="0" xfId="0" applyFont="1" applyAlignment="1">
      <alignment vertical="top" wrapText="1"/>
    </xf>
    <xf numFmtId="0" fontId="6" fillId="0" borderId="17" xfId="0" applyFont="1" applyBorder="1" applyAlignment="1">
      <alignment horizontal="center"/>
    </xf>
    <xf numFmtId="0" fontId="28" fillId="0" borderId="14" xfId="0" applyFont="1" applyBorder="1" applyAlignment="1">
      <alignment horizontal="center"/>
    </xf>
    <xf numFmtId="0" fontId="9" fillId="0" borderId="0" xfId="0" applyFont="1" applyAlignment="1">
      <alignment horizontal="left" wrapText="1"/>
    </xf>
    <xf numFmtId="0" fontId="3" fillId="0" borderId="0" xfId="0" applyFont="1" applyAlignment="1">
      <alignment horizontal="right"/>
    </xf>
    <xf numFmtId="0" fontId="5" fillId="0" borderId="0" xfId="0" applyFont="1" applyAlignment="1">
      <alignment horizontal="center" wrapText="1"/>
    </xf>
    <xf numFmtId="0" fontId="6" fillId="0" borderId="12" xfId="0" applyFont="1" applyBorder="1" applyAlignment="1">
      <alignment horizontal="center" vertical="top"/>
    </xf>
    <xf numFmtId="0" fontId="6" fillId="0" borderId="13" xfId="0" applyFont="1" applyBorder="1" applyAlignment="1">
      <alignment horizontal="center" wrapText="1"/>
    </xf>
    <xf numFmtId="0" fontId="6" fillId="0" borderId="11" xfId="0" applyFont="1" applyBorder="1" applyAlignment="1">
      <alignment horizontal="center" vertical="top"/>
    </xf>
    <xf numFmtId="0" fontId="19" fillId="0" borderId="0" xfId="0" applyFont="1" applyAlignment="1">
      <alignment horizontal="center"/>
    </xf>
    <xf numFmtId="0" fontId="9" fillId="0" borderId="0" xfId="0" applyFont="1" applyAlignment="1">
      <alignment/>
    </xf>
    <xf numFmtId="0" fontId="0" fillId="0" borderId="26" xfId="0" applyFont="1" applyBorder="1" applyAlignment="1">
      <alignment horizontal="left" wrapText="1"/>
    </xf>
    <xf numFmtId="0" fontId="0" fillId="0" borderId="0" xfId="0" applyFont="1" applyBorder="1" applyAlignment="1">
      <alignment horizontal="left" wrapText="1"/>
    </xf>
    <xf numFmtId="0" fontId="0" fillId="0" borderId="0" xfId="0" applyFont="1" applyAlignment="1">
      <alignment/>
    </xf>
    <xf numFmtId="0" fontId="2" fillId="0" borderId="10" xfId="0" applyFont="1" applyBorder="1" applyAlignment="1">
      <alignment horizontal="center" vertical="top" wrapText="1"/>
    </xf>
    <xf numFmtId="0" fontId="2" fillId="0" borderId="11" xfId="0" applyFont="1" applyBorder="1" applyAlignment="1">
      <alignment horizontal="center"/>
    </xf>
    <xf numFmtId="0" fontId="2" fillId="0" borderId="13" xfId="0" applyFont="1" applyBorder="1" applyAlignment="1">
      <alignment horizontal="center"/>
    </xf>
    <xf numFmtId="0" fontId="2" fillId="0" borderId="12" xfId="0" applyFont="1" applyBorder="1" applyAlignment="1">
      <alignment horizontal="center"/>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2" fillId="0" borderId="0" xfId="0" applyFont="1" applyAlignment="1">
      <alignment horizontal="center"/>
    </xf>
    <xf numFmtId="0" fontId="8" fillId="0" borderId="0" xfId="0" applyFont="1" applyAlignment="1">
      <alignment horizontal="center"/>
    </xf>
    <xf numFmtId="0" fontId="2" fillId="0" borderId="0" xfId="0" applyFont="1" applyAlignment="1">
      <alignment horizontal="left"/>
    </xf>
    <xf numFmtId="0" fontId="14" fillId="0" borderId="14" xfId="0" applyFont="1" applyBorder="1" applyAlignment="1">
      <alignment horizontal="right"/>
    </xf>
    <xf numFmtId="0" fontId="33" fillId="0" borderId="11" xfId="0" applyFont="1" applyBorder="1" applyAlignment="1">
      <alignment horizontal="center" vertical="center"/>
    </xf>
    <xf numFmtId="0" fontId="33" fillId="0" borderId="13" xfId="0" applyFont="1" applyBorder="1" applyAlignment="1">
      <alignment horizontal="center" vertical="center"/>
    </xf>
    <xf numFmtId="0" fontId="33" fillId="0" borderId="12" xfId="0" applyFont="1" applyBorder="1" applyAlignment="1">
      <alignment horizontal="center" vertical="center"/>
    </xf>
    <xf numFmtId="0" fontId="6" fillId="0" borderId="0" xfId="0" applyFont="1" applyBorder="1" applyAlignment="1">
      <alignment horizontal="right"/>
    </xf>
    <xf numFmtId="0" fontId="6" fillId="0" borderId="10" xfId="57" applyFont="1" applyBorder="1" applyAlignment="1">
      <alignment horizontal="center" vertical="top" wrapText="1"/>
      <protection/>
    </xf>
    <xf numFmtId="0" fontId="6" fillId="0" borderId="16" xfId="57" applyFont="1" applyBorder="1" applyAlignment="1">
      <alignment horizontal="center" vertical="top" wrapText="1"/>
      <protection/>
    </xf>
    <xf numFmtId="0" fontId="6" fillId="0" borderId="18" xfId="57" applyFont="1" applyBorder="1" applyAlignment="1">
      <alignment horizontal="center" vertical="top" wrapText="1"/>
      <protection/>
    </xf>
    <xf numFmtId="0" fontId="6" fillId="0" borderId="15" xfId="57" applyFont="1" applyBorder="1" applyAlignment="1">
      <alignment horizontal="center" vertical="top" wrapText="1"/>
      <protection/>
    </xf>
    <xf numFmtId="0" fontId="6" fillId="0" borderId="10" xfId="57" applyFont="1" applyBorder="1" applyAlignment="1">
      <alignment horizontal="center" vertical="center" wrapText="1"/>
      <protection/>
    </xf>
    <xf numFmtId="0" fontId="9" fillId="34" borderId="26" xfId="57" applyFont="1" applyFill="1" applyBorder="1" applyAlignment="1">
      <alignment horizontal="center" vertical="top" wrapText="1"/>
      <protection/>
    </xf>
    <xf numFmtId="0" fontId="9" fillId="34" borderId="0" xfId="57" applyFont="1" applyFill="1" applyAlignment="1">
      <alignment horizontal="center" vertical="top" wrapText="1"/>
      <protection/>
    </xf>
    <xf numFmtId="0" fontId="6" fillId="0" borderId="0" xfId="57" applyFont="1" applyAlignment="1">
      <alignment horizontal="center"/>
      <protection/>
    </xf>
    <xf numFmtId="0" fontId="4" fillId="0" borderId="0" xfId="57" applyFont="1" applyAlignment="1">
      <alignment horizontal="center"/>
      <protection/>
    </xf>
    <xf numFmtId="0" fontId="6" fillId="34" borderId="16" xfId="57" applyFont="1" applyFill="1" applyBorder="1" applyAlignment="1">
      <alignment horizontal="center" vertical="top" wrapText="1"/>
      <protection/>
    </xf>
    <xf numFmtId="0" fontId="6" fillId="34" borderId="18" xfId="57" applyFont="1" applyFill="1" applyBorder="1" applyAlignment="1">
      <alignment horizontal="center" vertical="top" wrapText="1"/>
      <protection/>
    </xf>
    <xf numFmtId="0" fontId="6" fillId="34" borderId="15" xfId="57" applyFont="1" applyFill="1" applyBorder="1" applyAlignment="1">
      <alignment horizontal="center" vertical="top" wrapText="1"/>
      <protection/>
    </xf>
    <xf numFmtId="0" fontId="5" fillId="0" borderId="0" xfId="57" applyFont="1" applyBorder="1" applyAlignment="1">
      <alignment horizontal="left"/>
      <protection/>
    </xf>
    <xf numFmtId="0" fontId="3" fillId="0" borderId="0" xfId="0" applyFont="1" applyAlignment="1">
      <alignment horizontal="left"/>
    </xf>
    <xf numFmtId="0" fontId="6" fillId="0" borderId="11"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27" xfId="0" applyFont="1" applyBorder="1" applyAlignment="1">
      <alignment horizontal="center" vertical="top" wrapText="1"/>
    </xf>
    <xf numFmtId="0" fontId="9" fillId="0" borderId="0" xfId="0" applyFont="1" applyBorder="1" applyAlignment="1">
      <alignment horizontal="left" vertical="top" wrapText="1"/>
    </xf>
    <xf numFmtId="0" fontId="29" fillId="0" borderId="0" xfId="60" applyFont="1" applyAlignment="1">
      <alignment horizontal="center"/>
      <protection/>
    </xf>
    <xf numFmtId="0" fontId="6" fillId="0" borderId="13" xfId="0" applyFont="1" applyBorder="1" applyAlignment="1">
      <alignment horizontal="center" vertical="top"/>
    </xf>
    <xf numFmtId="0" fontId="6" fillId="0" borderId="16" xfId="0" applyFont="1" applyBorder="1" applyAlignment="1">
      <alignment horizontal="center" vertical="top"/>
    </xf>
    <xf numFmtId="0" fontId="6" fillId="0" borderId="15" xfId="0" applyFont="1" applyBorder="1" applyAlignment="1">
      <alignment horizontal="center" vertical="top"/>
    </xf>
    <xf numFmtId="0" fontId="6" fillId="0" borderId="0" xfId="0" applyFont="1" applyAlignment="1">
      <alignment horizontal="right"/>
    </xf>
    <xf numFmtId="2" fontId="9" fillId="0" borderId="16" xfId="0" applyNumberFormat="1" applyFont="1" applyBorder="1" applyAlignment="1">
      <alignment horizontal="center" vertical="center"/>
    </xf>
    <xf numFmtId="2" fontId="9" fillId="0" borderId="18" xfId="0" applyNumberFormat="1" applyFont="1" applyBorder="1" applyAlignment="1">
      <alignment horizontal="center" vertical="center"/>
    </xf>
    <xf numFmtId="2" fontId="9" fillId="0" borderId="15" xfId="0" applyNumberFormat="1" applyFont="1" applyBorder="1" applyAlignment="1">
      <alignment horizontal="center" vertical="center"/>
    </xf>
    <xf numFmtId="2" fontId="9" fillId="0" borderId="16" xfId="0" applyNumberFormat="1" applyFont="1" applyBorder="1" applyAlignment="1">
      <alignment horizontal="center" vertical="center" wrapText="1"/>
    </xf>
    <xf numFmtId="2" fontId="9" fillId="0" borderId="18" xfId="0" applyNumberFormat="1" applyFont="1" applyBorder="1" applyAlignment="1">
      <alignment horizontal="center" vertical="center" wrapText="1"/>
    </xf>
    <xf numFmtId="2" fontId="9" fillId="0" borderId="15" xfId="0" applyNumberFormat="1" applyFont="1" applyBorder="1" applyAlignment="1">
      <alignment horizontal="center" vertical="center" wrapText="1"/>
    </xf>
    <xf numFmtId="2" fontId="9" fillId="0" borderId="16" xfId="0" applyNumberFormat="1" applyFont="1" applyBorder="1" applyAlignment="1">
      <alignment horizontal="center"/>
    </xf>
    <xf numFmtId="2" fontId="9" fillId="0" borderId="18" xfId="0" applyNumberFormat="1" applyFont="1" applyBorder="1" applyAlignment="1">
      <alignment horizontal="center"/>
    </xf>
    <xf numFmtId="2" fontId="9" fillId="0" borderId="15" xfId="0" applyNumberFormat="1" applyFont="1" applyBorder="1" applyAlignment="1">
      <alignment horizontal="center"/>
    </xf>
    <xf numFmtId="2" fontId="9" fillId="0" borderId="16" xfId="0" applyNumberFormat="1" applyFont="1" applyBorder="1" applyAlignment="1">
      <alignment horizontal="center" vertical="top" wrapText="1"/>
    </xf>
    <xf numFmtId="2" fontId="9" fillId="0" borderId="18" xfId="0" applyNumberFormat="1" applyFont="1" applyBorder="1" applyAlignment="1">
      <alignment horizontal="center" vertical="top" wrapText="1"/>
    </xf>
    <xf numFmtId="2" fontId="9" fillId="0" borderId="15" xfId="0" applyNumberFormat="1" applyFont="1" applyBorder="1" applyAlignment="1">
      <alignment horizontal="center" vertical="top" wrapText="1"/>
    </xf>
    <xf numFmtId="0" fontId="6" fillId="0" borderId="0" xfId="0" applyFont="1" applyAlignment="1">
      <alignment horizontal="center" vertical="top" wrapText="1"/>
    </xf>
    <xf numFmtId="0" fontId="28" fillId="0" borderId="0" xfId="0" applyFont="1" applyBorder="1" applyAlignment="1">
      <alignment horizontal="right"/>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26" fillId="0" borderId="0" xfId="0" applyFont="1" applyAlignment="1">
      <alignment horizontal="center"/>
    </xf>
    <xf numFmtId="0" fontId="121" fillId="0" borderId="16" xfId="0" applyFont="1" applyBorder="1" applyAlignment="1">
      <alignment horizontal="center" vertical="top" wrapText="1"/>
    </xf>
    <xf numFmtId="0" fontId="121" fillId="0" borderId="18" xfId="0" applyFont="1" applyBorder="1" applyAlignment="1">
      <alignment horizontal="center" vertical="top" wrapText="1"/>
    </xf>
    <xf numFmtId="0" fontId="121" fillId="0" borderId="15" xfId="0" applyFont="1" applyBorder="1" applyAlignment="1">
      <alignment horizontal="center" vertical="top" wrapText="1"/>
    </xf>
    <xf numFmtId="0" fontId="121" fillId="0" borderId="10" xfId="0" applyFont="1" applyBorder="1" applyAlignment="1">
      <alignment horizontal="center" vertical="top" wrapText="1"/>
    </xf>
    <xf numFmtId="0" fontId="2" fillId="0" borderId="0" xfId="57" applyFont="1" applyAlignment="1">
      <alignment horizontal="center" vertical="top" wrapText="1"/>
      <protection/>
    </xf>
    <xf numFmtId="0" fontId="18" fillId="0" borderId="0" xfId="0" applyFont="1" applyAlignment="1">
      <alignment horizontal="right"/>
    </xf>
    <xf numFmtId="0" fontId="21" fillId="0" borderId="10" xfId="0" applyFont="1" applyBorder="1" applyAlignment="1">
      <alignment horizontal="center" vertical="top" wrapText="1"/>
    </xf>
    <xf numFmtId="0" fontId="21" fillId="0" borderId="11" xfId="0" applyFont="1" applyBorder="1" applyAlignment="1">
      <alignment horizontal="center" vertical="top" wrapText="1"/>
    </xf>
    <xf numFmtId="0" fontId="21" fillId="0" borderId="13" xfId="0" applyFont="1" applyBorder="1" applyAlignment="1">
      <alignment horizontal="center" vertical="top" wrapText="1"/>
    </xf>
    <xf numFmtId="0" fontId="21" fillId="0" borderId="12" xfId="0" applyFont="1" applyBorder="1" applyAlignment="1">
      <alignment horizontal="center" vertical="top" wrapText="1"/>
    </xf>
    <xf numFmtId="0" fontId="21" fillId="0" borderId="16" xfId="0" applyFont="1" applyBorder="1" applyAlignment="1">
      <alignment horizontal="center" vertical="top" wrapText="1"/>
    </xf>
    <xf numFmtId="0" fontId="21" fillId="0" borderId="15" xfId="0" applyFont="1" applyBorder="1" applyAlignment="1">
      <alignment horizontal="center" vertical="top" wrapText="1"/>
    </xf>
    <xf numFmtId="0" fontId="6" fillId="0" borderId="14" xfId="57" applyFont="1" applyBorder="1" applyAlignment="1">
      <alignment horizontal="center" wrapText="1"/>
      <protection/>
    </xf>
    <xf numFmtId="0" fontId="9" fillId="0" borderId="11" xfId="57" applyFont="1" applyBorder="1" applyAlignment="1">
      <alignment horizontal="center" vertical="top" wrapText="1"/>
      <protection/>
    </xf>
    <xf numFmtId="0" fontId="9" fillId="0" borderId="12" xfId="57" applyFont="1" applyBorder="1" applyAlignment="1">
      <alignment horizontal="center" vertical="top" wrapText="1"/>
      <protection/>
    </xf>
    <xf numFmtId="0" fontId="6" fillId="34" borderId="16" xfId="57" applyFont="1" applyFill="1" applyBorder="1" applyAlignment="1" quotePrefix="1">
      <alignment horizontal="center" vertical="center" wrapText="1"/>
      <protection/>
    </xf>
    <xf numFmtId="0" fontId="6" fillId="34" borderId="15" xfId="57" applyFont="1" applyFill="1" applyBorder="1" applyAlignment="1" quotePrefix="1">
      <alignment horizontal="center" vertical="center" wrapText="1"/>
      <protection/>
    </xf>
    <xf numFmtId="0" fontId="29" fillId="0" borderId="0" xfId="57" applyFont="1" applyAlignment="1">
      <alignment horizontal="center"/>
      <protection/>
    </xf>
    <xf numFmtId="0" fontId="5" fillId="0" borderId="0" xfId="57" applyFont="1" applyAlignment="1">
      <alignment horizontal="center"/>
      <protection/>
    </xf>
    <xf numFmtId="0" fontId="6" fillId="34" borderId="11" xfId="57" applyFont="1" applyFill="1" applyBorder="1" applyAlignment="1" quotePrefix="1">
      <alignment horizontal="center" vertical="center" wrapText="1"/>
      <protection/>
    </xf>
    <xf numFmtId="0" fontId="6" fillId="34" borderId="13" xfId="57" applyFont="1" applyFill="1" applyBorder="1" applyAlignment="1" quotePrefix="1">
      <alignment horizontal="center" vertical="center" wrapText="1"/>
      <protection/>
    </xf>
    <xf numFmtId="0" fontId="6" fillId="34" borderId="12" xfId="57" applyFont="1" applyFill="1" applyBorder="1" applyAlignment="1" quotePrefix="1">
      <alignment horizontal="center" vertical="center" wrapText="1"/>
      <protection/>
    </xf>
    <xf numFmtId="0" fontId="13" fillId="0" borderId="0" xfId="0" applyFont="1" applyAlignment="1">
      <alignment horizontal="center" wrapText="1"/>
    </xf>
    <xf numFmtId="0" fontId="2" fillId="0" borderId="0" xfId="0" applyFont="1" applyAlignment="1">
      <alignment horizontal="right"/>
    </xf>
    <xf numFmtId="0" fontId="2" fillId="0" borderId="16" xfId="0" applyFont="1" applyBorder="1" applyAlignment="1">
      <alignment horizontal="center" vertical="top" wrapText="1"/>
    </xf>
    <xf numFmtId="0" fontId="2" fillId="0" borderId="15" xfId="0" applyFont="1" applyBorder="1" applyAlignment="1">
      <alignment horizontal="center" vertical="top" wrapText="1"/>
    </xf>
    <xf numFmtId="0" fontId="0" fillId="0" borderId="0" xfId="0" applyAlignment="1">
      <alignment horizontal="center"/>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26" xfId="0" applyFont="1" applyBorder="1" applyAlignment="1">
      <alignment horizontal="center" vertical="center" wrapText="1"/>
    </xf>
    <xf numFmtId="0" fontId="4" fillId="0" borderId="0" xfId="0" applyFont="1" applyAlignment="1">
      <alignment horizontal="center"/>
    </xf>
    <xf numFmtId="0" fontId="5" fillId="0" borderId="0" xfId="0" applyFont="1" applyAlignment="1">
      <alignment vertical="top" wrapText="1"/>
    </xf>
    <xf numFmtId="0" fontId="26" fillId="0" borderId="0" xfId="0" applyFont="1" applyBorder="1" applyAlignment="1">
      <alignment horizontal="center"/>
    </xf>
    <xf numFmtId="0" fontId="18" fillId="0" borderId="10" xfId="0" applyFont="1" applyBorder="1" applyAlignment="1">
      <alignment horizontal="center" vertical="top" wrapText="1"/>
    </xf>
    <xf numFmtId="0" fontId="112" fillId="0" borderId="10" xfId="0" applyFont="1" applyBorder="1" applyAlignment="1">
      <alignment horizontal="center" vertical="top" wrapText="1"/>
    </xf>
    <xf numFmtId="0" fontId="112" fillId="0" borderId="11" xfId="0" applyFont="1" applyFill="1" applyBorder="1" applyAlignment="1">
      <alignment horizontal="center" vertical="top" wrapText="1"/>
    </xf>
    <xf numFmtId="0" fontId="112" fillId="0" borderId="13" xfId="0" applyFont="1" applyFill="1" applyBorder="1" applyAlignment="1">
      <alignment horizontal="center" vertical="top" wrapText="1"/>
    </xf>
    <xf numFmtId="0" fontId="112" fillId="0" borderId="12" xfId="0" applyFont="1" applyFill="1" applyBorder="1" applyAlignment="1">
      <alignment horizontal="center" vertical="top" wrapText="1"/>
    </xf>
    <xf numFmtId="0" fontId="2" fillId="0" borderId="13" xfId="0" applyFont="1" applyBorder="1" applyAlignment="1">
      <alignment horizontal="center" vertical="top" wrapText="1"/>
    </xf>
    <xf numFmtId="0" fontId="6" fillId="0" borderId="0" xfId="57" applyFont="1" applyAlignment="1">
      <alignment horizontal="center" vertical="top" wrapText="1"/>
      <protection/>
    </xf>
    <xf numFmtId="0" fontId="18" fillId="0" borderId="16" xfId="0" applyFont="1" applyBorder="1" applyAlignment="1">
      <alignment horizontal="center" vertical="top" wrapText="1"/>
    </xf>
    <xf numFmtId="0" fontId="18" fillId="0" borderId="15" xfId="0" applyFont="1" applyBorder="1" applyAlignment="1">
      <alignment horizontal="center" vertical="top" wrapText="1"/>
    </xf>
    <xf numFmtId="0" fontId="46" fillId="0" borderId="0" xfId="0" applyFont="1" applyAlignment="1">
      <alignment horizont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60" applyFont="1" applyBorder="1" applyAlignment="1">
      <alignment horizontal="center" vertical="center" wrapText="1"/>
      <protection/>
    </xf>
    <xf numFmtId="0" fontId="6" fillId="0" borderId="12" xfId="60" applyFont="1" applyBorder="1" applyAlignment="1">
      <alignment horizontal="center" vertical="center" wrapText="1"/>
      <protection/>
    </xf>
    <xf numFmtId="0" fontId="87" fillId="0" borderId="26" xfId="60" applyFont="1" applyBorder="1" applyAlignment="1">
      <alignment horizontal="center" wrapText="1"/>
      <protection/>
    </xf>
    <xf numFmtId="0" fontId="87" fillId="0" borderId="0" xfId="60" applyFont="1" applyBorder="1" applyAlignment="1">
      <alignment horizontal="center" wrapText="1"/>
      <protection/>
    </xf>
    <xf numFmtId="0" fontId="6" fillId="0" borderId="10" xfId="60" applyFont="1" applyBorder="1" applyAlignment="1">
      <alignment horizontal="center" vertical="top" wrapText="1"/>
      <protection/>
    </xf>
    <xf numFmtId="0" fontId="9" fillId="0" borderId="10" xfId="0" applyFont="1" applyBorder="1" applyAlignment="1">
      <alignment horizontal="center" vertical="top" wrapText="1"/>
    </xf>
    <xf numFmtId="0" fontId="10" fillId="0" borderId="26" xfId="60" applyFont="1" applyBorder="1" applyAlignment="1">
      <alignment horizontal="left" vertical="top" wrapText="1"/>
      <protection/>
    </xf>
    <xf numFmtId="0" fontId="10" fillId="0" borderId="0" xfId="60" applyFont="1" applyBorder="1" applyAlignment="1">
      <alignment horizontal="left" vertical="top" wrapText="1"/>
      <protection/>
    </xf>
    <xf numFmtId="0" fontId="9" fillId="0" borderId="0" xfId="60" applyFont="1" applyAlignment="1">
      <alignment horizontal="center"/>
      <protection/>
    </xf>
    <xf numFmtId="0" fontId="6" fillId="0" borderId="11" xfId="60" applyFont="1" applyBorder="1" applyAlignment="1">
      <alignment horizontal="center" vertical="top"/>
      <protection/>
    </xf>
    <xf numFmtId="0" fontId="6" fillId="0" borderId="13" xfId="60" applyFont="1" applyBorder="1" applyAlignment="1">
      <alignment horizontal="center" vertical="top"/>
      <protection/>
    </xf>
    <xf numFmtId="0" fontId="9" fillId="0" borderId="0" xfId="0" applyFont="1" applyAlignment="1">
      <alignment horizontal="left"/>
    </xf>
    <xf numFmtId="0" fontId="6" fillId="0" borderId="16" xfId="60" applyFont="1" applyBorder="1" applyAlignment="1">
      <alignment horizontal="center" vertical="top" wrapText="1"/>
      <protection/>
    </xf>
    <xf numFmtId="0" fontId="6" fillId="0" borderId="15" xfId="60" applyFont="1" applyBorder="1" applyAlignment="1">
      <alignment horizontal="center" vertical="top" wrapText="1"/>
      <protection/>
    </xf>
    <xf numFmtId="0" fontId="6" fillId="0" borderId="30" xfId="60" applyFont="1" applyBorder="1" applyAlignment="1">
      <alignment horizontal="center" vertical="top"/>
      <protection/>
    </xf>
    <xf numFmtId="0" fontId="6" fillId="0" borderId="13" xfId="60" applyFont="1" applyBorder="1" applyAlignment="1">
      <alignment horizontal="center" vertical="center" wrapText="1"/>
      <protection/>
    </xf>
    <xf numFmtId="0" fontId="6" fillId="0" borderId="30" xfId="60" applyFont="1" applyBorder="1" applyAlignment="1">
      <alignment horizontal="center" vertical="center" wrapText="1"/>
      <protection/>
    </xf>
    <xf numFmtId="0" fontId="10" fillId="0" borderId="0" xfId="0" applyFont="1" applyAlignment="1">
      <alignment horizontal="left"/>
    </xf>
    <xf numFmtId="0" fontId="10" fillId="0" borderId="0" xfId="60" applyFont="1" applyAlignment="1">
      <alignment horizontal="left"/>
      <protection/>
    </xf>
    <xf numFmtId="0" fontId="2" fillId="0" borderId="13" xfId="60" applyFont="1" applyBorder="1" applyAlignment="1">
      <alignment horizontal="center" vertical="top" wrapText="1"/>
      <protection/>
    </xf>
    <xf numFmtId="0" fontId="2" fillId="0" borderId="12" xfId="60" applyFont="1" applyBorder="1" applyAlignment="1">
      <alignment horizontal="center" vertical="top" wrapText="1"/>
      <protection/>
    </xf>
    <xf numFmtId="0" fontId="2" fillId="0" borderId="10" xfId="60" applyFont="1" applyBorder="1" applyAlignment="1">
      <alignment horizontal="center" vertical="top" wrapText="1"/>
      <protection/>
    </xf>
    <xf numFmtId="0" fontId="0" fillId="0" borderId="0" xfId="0" applyAlignment="1">
      <alignment horizontal="left"/>
    </xf>
    <xf numFmtId="0" fontId="6" fillId="33" borderId="11" xfId="60" applyFont="1" applyFill="1" applyBorder="1" applyAlignment="1">
      <alignment horizontal="center" vertical="center"/>
      <protection/>
    </xf>
    <xf numFmtId="0" fontId="6" fillId="33" borderId="13" xfId="60" applyFont="1" applyFill="1" applyBorder="1" applyAlignment="1">
      <alignment horizontal="center" vertical="center"/>
      <protection/>
    </xf>
    <xf numFmtId="0" fontId="6" fillId="33" borderId="12" xfId="60" applyFont="1" applyFill="1" applyBorder="1" applyAlignment="1">
      <alignment horizontal="center" vertical="center"/>
      <protection/>
    </xf>
    <xf numFmtId="0" fontId="8" fillId="0" borderId="0" xfId="60" applyFont="1" applyAlignment="1">
      <alignment horizontal="center"/>
      <protection/>
    </xf>
    <xf numFmtId="0" fontId="2" fillId="0" borderId="11" xfId="60" applyFont="1" applyBorder="1" applyAlignment="1">
      <alignment horizontal="center" vertical="top" wrapText="1"/>
      <protection/>
    </xf>
    <xf numFmtId="0" fontId="18" fillId="0" borderId="11" xfId="0" applyFont="1" applyBorder="1" applyAlignment="1">
      <alignment horizontal="center" vertical="top" wrapText="1"/>
    </xf>
    <xf numFmtId="0" fontId="18" fillId="0" borderId="13" xfId="0" applyFont="1" applyBorder="1" applyAlignment="1">
      <alignment horizontal="center" vertical="top" wrapText="1"/>
    </xf>
    <xf numFmtId="0" fontId="18" fillId="0" borderId="12" xfId="0" applyFont="1" applyBorder="1" applyAlignment="1">
      <alignment horizontal="center" vertical="top" wrapText="1"/>
    </xf>
    <xf numFmtId="0" fontId="28" fillId="0" borderId="14" xfId="0" applyFont="1" applyBorder="1" applyAlignment="1">
      <alignment horizontal="left"/>
    </xf>
    <xf numFmtId="0" fontId="9" fillId="0" borderId="10" xfId="0" applyFont="1" applyBorder="1" applyAlignment="1">
      <alignment horizontal="center" vertical="center" wrapText="1"/>
    </xf>
    <xf numFmtId="0" fontId="6" fillId="34" borderId="10" xfId="57" applyFont="1" applyFill="1" applyBorder="1" applyAlignment="1" quotePrefix="1">
      <alignment horizontal="center" vertical="center" wrapText="1"/>
      <protection/>
    </xf>
    <xf numFmtId="0" fontId="5" fillId="0" borderId="0" xfId="57" applyFont="1" applyAlignment="1">
      <alignment/>
      <protection/>
    </xf>
    <xf numFmtId="0" fontId="18" fillId="0" borderId="18" xfId="0" applyFont="1" applyBorder="1" applyAlignment="1">
      <alignment horizontal="center" vertical="top" wrapText="1"/>
    </xf>
    <xf numFmtId="0" fontId="6" fillId="34" borderId="10" xfId="57" applyFont="1" applyFill="1" applyBorder="1" applyAlignment="1">
      <alignment horizontal="center" vertical="center" wrapText="1"/>
      <protection/>
    </xf>
    <xf numFmtId="0" fontId="6" fillId="0" borderId="10" xfId="57" applyFont="1" applyBorder="1" applyAlignment="1">
      <alignment horizontal="left"/>
      <protection/>
    </xf>
    <xf numFmtId="0" fontId="121" fillId="0" borderId="25" xfId="0" applyFont="1" applyBorder="1" applyAlignment="1">
      <alignment horizontal="center" vertical="top" wrapText="1"/>
    </xf>
    <xf numFmtId="0" fontId="121" fillId="0" borderId="26" xfId="0" applyFont="1" applyBorder="1" applyAlignment="1">
      <alignment horizontal="center" vertical="top" wrapText="1"/>
    </xf>
    <xf numFmtId="0" fontId="121" fillId="0" borderId="27" xfId="0" applyFont="1" applyBorder="1" applyAlignment="1">
      <alignment horizontal="center" vertical="top" wrapText="1"/>
    </xf>
    <xf numFmtId="0" fontId="121" fillId="0" borderId="24" xfId="0" applyFont="1" applyBorder="1" applyAlignment="1">
      <alignment horizontal="center" vertical="top" wrapText="1"/>
    </xf>
    <xf numFmtId="0" fontId="121" fillId="0" borderId="0" xfId="0" applyFont="1" applyBorder="1" applyAlignment="1">
      <alignment horizontal="center" vertical="top" wrapText="1"/>
    </xf>
    <xf numFmtId="0" fontId="121" fillId="0" borderId="29" xfId="0" applyFont="1" applyBorder="1" applyAlignment="1">
      <alignment horizontal="center" vertical="top" wrapText="1"/>
    </xf>
    <xf numFmtId="0" fontId="121" fillId="0" borderId="0" xfId="0" applyFont="1" applyBorder="1" applyAlignment="1">
      <alignment horizontal="left" vertical="center" wrapText="1"/>
    </xf>
    <xf numFmtId="0" fontId="112" fillId="0" borderId="0" xfId="0" applyFont="1" applyBorder="1" applyAlignment="1">
      <alignment horizontal="center" vertical="top"/>
    </xf>
    <xf numFmtId="0" fontId="6" fillId="0" borderId="14" xfId="0" applyFont="1" applyBorder="1" applyAlignment="1">
      <alignment horizontal="left"/>
    </xf>
    <xf numFmtId="0" fontId="111" fillId="0" borderId="0" xfId="0" applyFont="1" applyAlignment="1">
      <alignment horizontal="center" vertical="center"/>
    </xf>
    <xf numFmtId="0" fontId="111" fillId="0" borderId="0" xfId="0" applyFont="1" applyBorder="1" applyAlignment="1">
      <alignment horizontal="center" vertical="center"/>
    </xf>
    <xf numFmtId="0" fontId="42" fillId="0" borderId="0" xfId="0" applyFont="1" applyAlignment="1">
      <alignment horizontal="center" vertical="center" wrapText="1"/>
    </xf>
    <xf numFmtId="0" fontId="6" fillId="0" borderId="18" xfId="0" applyFont="1" applyBorder="1" applyAlignment="1">
      <alignment horizontal="center" vertical="top" wrapText="1"/>
    </xf>
    <xf numFmtId="0" fontId="29" fillId="0" borderId="0" xfId="0" applyFont="1" applyAlignment="1">
      <alignment horizontal="center" vertical="top" wrapText="1"/>
    </xf>
    <xf numFmtId="0" fontId="9" fillId="0" borderId="0" xfId="0" applyFont="1" applyAlignment="1">
      <alignment horizontal="center" vertical="top" wrapText="1"/>
    </xf>
    <xf numFmtId="0" fontId="5" fillId="0" borderId="0" xfId="0" applyFont="1" applyAlignment="1">
      <alignment horizontal="center" vertical="top" wrapText="1"/>
    </xf>
    <xf numFmtId="0" fontId="4" fillId="34" borderId="0" xfId="0" applyFont="1" applyFill="1" applyAlignment="1">
      <alignment horizontal="center"/>
    </xf>
    <xf numFmtId="0" fontId="2" fillId="34" borderId="0" xfId="0" applyFont="1" applyFill="1" applyAlignment="1">
      <alignment horizontal="center"/>
    </xf>
    <xf numFmtId="0" fontId="2" fillId="34" borderId="25" xfId="0" applyFont="1" applyFill="1" applyBorder="1" applyAlignment="1">
      <alignment horizontal="center" vertical="top" wrapText="1"/>
    </xf>
    <xf numFmtId="0" fontId="2" fillId="34" borderId="19" xfId="0" applyFont="1" applyFill="1" applyBorder="1" applyAlignment="1">
      <alignment horizontal="center" vertical="top" wrapText="1"/>
    </xf>
    <xf numFmtId="0" fontId="0" fillId="34" borderId="0" xfId="0" applyFont="1" applyFill="1" applyAlignment="1">
      <alignment horizontal="center"/>
    </xf>
    <xf numFmtId="0" fontId="13" fillId="34" borderId="0" xfId="0" applyFont="1" applyFill="1" applyAlignment="1">
      <alignment horizontal="center" wrapText="1"/>
    </xf>
    <xf numFmtId="0" fontId="6" fillId="34" borderId="0" xfId="0" applyFont="1" applyFill="1" applyAlignment="1">
      <alignment horizontal="center"/>
    </xf>
    <xf numFmtId="0" fontId="2" fillId="34" borderId="11" xfId="0" applyFont="1" applyFill="1" applyBorder="1" applyAlignment="1">
      <alignment horizontal="center" vertical="top" wrapText="1"/>
    </xf>
    <xf numFmtId="0" fontId="2" fillId="34" borderId="13" xfId="0" applyFont="1" applyFill="1" applyBorder="1" applyAlignment="1">
      <alignment horizontal="center" vertical="top" wrapText="1"/>
    </xf>
    <xf numFmtId="0" fontId="2" fillId="34" borderId="12" xfId="0" applyFont="1" applyFill="1" applyBorder="1" applyAlignment="1">
      <alignment horizontal="center" vertical="top"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2" fontId="50" fillId="34" borderId="11" xfId="0" applyNumberFormat="1" applyFont="1" applyFill="1" applyBorder="1" applyAlignment="1">
      <alignment horizontal="center" vertical="center" wrapText="1"/>
    </xf>
    <xf numFmtId="2" fontId="50" fillId="34" borderId="13" xfId="0" applyNumberFormat="1" applyFont="1" applyFill="1" applyBorder="1" applyAlignment="1">
      <alignment horizontal="center" vertical="center" wrapText="1"/>
    </xf>
    <xf numFmtId="2" fontId="50" fillId="34" borderId="12" xfId="0" applyNumberFormat="1" applyFont="1" applyFill="1" applyBorder="1" applyAlignment="1">
      <alignment horizontal="center" vertical="center" wrapText="1"/>
    </xf>
    <xf numFmtId="0" fontId="0" fillId="33" borderId="0" xfId="0" applyFont="1" applyFill="1" applyAlignment="1">
      <alignment horizontal="center"/>
    </xf>
    <xf numFmtId="0" fontId="2" fillId="34" borderId="0" xfId="0" applyFont="1" applyFill="1" applyBorder="1" applyAlignment="1">
      <alignment horizontal="right"/>
    </xf>
    <xf numFmtId="0" fontId="2" fillId="34" borderId="10" xfId="0" applyFont="1" applyFill="1" applyBorder="1" applyAlignment="1">
      <alignment horizontal="center" vertical="top" wrapText="1"/>
    </xf>
    <xf numFmtId="0" fontId="2" fillId="34" borderId="12" xfId="0" applyFont="1" applyFill="1" applyBorder="1" applyAlignment="1">
      <alignment horizontal="center" vertical="center" wrapText="1"/>
    </xf>
    <xf numFmtId="0" fontId="2" fillId="34" borderId="0" xfId="0" applyFont="1" applyFill="1" applyAlignment="1">
      <alignment horizontal="center" wrapText="1"/>
    </xf>
    <xf numFmtId="0" fontId="3" fillId="34" borderId="0" xfId="0" applyFont="1" applyFill="1" applyAlignment="1">
      <alignment horizontal="right"/>
    </xf>
    <xf numFmtId="0" fontId="36" fillId="34" borderId="11" xfId="0" applyFont="1" applyFill="1" applyBorder="1" applyAlignment="1">
      <alignment horizontal="center" vertical="center"/>
    </xf>
    <xf numFmtId="0" fontId="36" fillId="34" borderId="13" xfId="0" applyFont="1" applyFill="1" applyBorder="1" applyAlignment="1">
      <alignment horizontal="center" vertical="center"/>
    </xf>
    <xf numFmtId="0" fontId="36" fillId="34" borderId="12" xfId="0" applyFont="1" applyFill="1" applyBorder="1" applyAlignment="1">
      <alignment horizontal="center" vertical="center"/>
    </xf>
    <xf numFmtId="0" fontId="8" fillId="34" borderId="0" xfId="0" applyFont="1" applyFill="1" applyAlignment="1">
      <alignment horizontal="center"/>
    </xf>
    <xf numFmtId="0" fontId="2" fillId="34" borderId="16" xfId="0" applyFont="1" applyFill="1" applyBorder="1" applyAlignment="1">
      <alignment horizontal="center" vertical="top" wrapText="1"/>
    </xf>
    <xf numFmtId="0" fontId="2" fillId="34" borderId="15" xfId="0" applyFont="1" applyFill="1" applyBorder="1" applyAlignment="1">
      <alignment horizontal="center" vertical="top" wrapText="1"/>
    </xf>
    <xf numFmtId="0" fontId="0" fillId="34" borderId="11"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2" xfId="0" applyFont="1" applyFill="1" applyBorder="1" applyAlignment="1">
      <alignment horizontal="center" vertical="center"/>
    </xf>
    <xf numFmtId="0" fontId="2" fillId="34" borderId="26" xfId="0" applyFont="1" applyFill="1" applyBorder="1" applyAlignment="1">
      <alignment horizontal="center" vertical="top" wrapText="1"/>
    </xf>
    <xf numFmtId="0" fontId="2" fillId="34" borderId="27" xfId="0" applyFont="1" applyFill="1" applyBorder="1" applyAlignment="1">
      <alignment horizontal="center" vertical="top" wrapText="1"/>
    </xf>
    <xf numFmtId="0" fontId="2" fillId="34" borderId="14" xfId="0" applyFont="1" applyFill="1" applyBorder="1" applyAlignment="1">
      <alignment horizontal="center" vertical="top" wrapText="1"/>
    </xf>
    <xf numFmtId="0" fontId="2" fillId="34" borderId="28" xfId="0" applyFont="1" applyFill="1" applyBorder="1" applyAlignment="1">
      <alignment horizontal="center" vertical="top" wrapText="1"/>
    </xf>
    <xf numFmtId="0" fontId="7" fillId="34" borderId="0" xfId="0" applyFont="1" applyFill="1" applyAlignment="1">
      <alignment horizontal="center" wrapText="1"/>
    </xf>
    <xf numFmtId="0" fontId="0" fillId="34" borderId="11" xfId="0" applyFont="1" applyFill="1" applyBorder="1" applyAlignment="1">
      <alignment/>
    </xf>
    <xf numFmtId="0" fontId="0" fillId="34" borderId="13" xfId="0" applyFont="1" applyFill="1" applyBorder="1" applyAlignment="1">
      <alignment/>
    </xf>
    <xf numFmtId="0" fontId="0" fillId="34" borderId="12" xfId="0" applyFont="1" applyFill="1" applyBorder="1" applyAlignment="1">
      <alignment/>
    </xf>
    <xf numFmtId="0" fontId="91" fillId="0" borderId="0" xfId="57" applyFont="1" applyAlignment="1">
      <alignment horizontal="center" vertical="top" wrapText="1"/>
      <protection/>
    </xf>
    <xf numFmtId="0" fontId="16" fillId="0" borderId="0" xfId="57" applyFont="1" applyAlignment="1">
      <alignment horizontal="center"/>
      <protection/>
    </xf>
    <xf numFmtId="0" fontId="15" fillId="0" borderId="16" xfId="57" applyFont="1" applyBorder="1" applyAlignment="1">
      <alignment horizontal="center" vertical="top" wrapText="1"/>
      <protection/>
    </xf>
    <xf numFmtId="0" fontId="15" fillId="0" borderId="15" xfId="57" applyFont="1" applyBorder="1" applyAlignment="1">
      <alignment horizontal="center" vertical="top" wrapText="1"/>
      <protection/>
    </xf>
    <xf numFmtId="0" fontId="15" fillId="0" borderId="11" xfId="57" applyFont="1" applyBorder="1" applyAlignment="1">
      <alignment horizontal="center" vertical="top" wrapText="1"/>
      <protection/>
    </xf>
    <xf numFmtId="0" fontId="15" fillId="0" borderId="13" xfId="57" applyFont="1" applyBorder="1" applyAlignment="1">
      <alignment horizontal="center" vertical="top" wrapText="1"/>
      <protection/>
    </xf>
    <xf numFmtId="0" fontId="15" fillId="0" borderId="27" xfId="57" applyFont="1" applyBorder="1" applyAlignment="1">
      <alignment horizontal="center" vertical="top" wrapText="1"/>
      <protection/>
    </xf>
    <xf numFmtId="0" fontId="15" fillId="0" borderId="10" xfId="57" applyFont="1" applyBorder="1" applyAlignment="1">
      <alignment horizontal="center" vertical="top" wrapText="1"/>
      <protection/>
    </xf>
    <xf numFmtId="0" fontId="15" fillId="0" borderId="12" xfId="57" applyFont="1" applyBorder="1" applyAlignment="1">
      <alignment horizontal="center" vertical="top" wrapText="1"/>
      <protection/>
    </xf>
    <xf numFmtId="0" fontId="34" fillId="0" borderId="10" xfId="57" applyFont="1" applyBorder="1" applyAlignment="1">
      <alignment horizontal="center" vertical="top" wrapText="1"/>
      <protection/>
    </xf>
    <xf numFmtId="0" fontId="128" fillId="0" borderId="11" xfId="57" applyFont="1" applyBorder="1" applyAlignment="1">
      <alignment horizontal="center" vertical="center"/>
      <protection/>
    </xf>
    <xf numFmtId="0" fontId="128" fillId="0" borderId="13" xfId="57" applyFont="1" applyBorder="1" applyAlignment="1">
      <alignment horizontal="center" vertical="center"/>
      <protection/>
    </xf>
    <xf numFmtId="0" fontId="128" fillId="0" borderId="12" xfId="57" applyFont="1" applyBorder="1" applyAlignment="1">
      <alignment horizontal="center" vertical="center"/>
      <protection/>
    </xf>
    <xf numFmtId="0" fontId="34" fillId="0" borderId="16" xfId="57" applyFont="1" applyBorder="1" applyAlignment="1">
      <alignment horizontal="center" vertical="top" wrapText="1"/>
      <protection/>
    </xf>
    <xf numFmtId="0" fontId="2" fillId="0" borderId="0" xfId="0" applyFont="1" applyAlignment="1">
      <alignment horizontal="center" vertical="top" wrapText="1"/>
    </xf>
    <xf numFmtId="0" fontId="51" fillId="0" borderId="0" xfId="57" applyFont="1" applyAlignment="1">
      <alignment horizontal="center"/>
      <protection/>
    </xf>
    <xf numFmtId="0" fontId="53" fillId="0" borderId="10" xfId="57" applyFont="1" applyBorder="1" applyAlignment="1">
      <alignment horizontal="center" vertical="top" wrapText="1"/>
      <protection/>
    </xf>
    <xf numFmtId="0" fontId="53" fillId="0" borderId="11" xfId="57" applyFont="1" applyBorder="1" applyAlignment="1">
      <alignment horizontal="center" vertical="top" wrapText="1"/>
      <protection/>
    </xf>
    <xf numFmtId="0" fontId="53" fillId="0" borderId="13" xfId="57" applyFont="1" applyBorder="1" applyAlignment="1">
      <alignment horizontal="center" vertical="top" wrapText="1"/>
      <protection/>
    </xf>
    <xf numFmtId="0" fontId="91" fillId="0" borderId="11" xfId="57" applyBorder="1" applyAlignment="1">
      <alignment horizontal="center"/>
      <protection/>
    </xf>
    <xf numFmtId="0" fontId="91" fillId="0" borderId="13" xfId="57" applyBorder="1" applyAlignment="1">
      <alignment horizontal="center"/>
      <protection/>
    </xf>
    <xf numFmtId="0" fontId="91" fillId="0" borderId="12" xfId="57" applyBorder="1" applyAlignment="1">
      <alignment horizontal="center"/>
      <protection/>
    </xf>
    <xf numFmtId="0" fontId="54" fillId="0" borderId="16" xfId="57" applyFont="1" applyBorder="1" applyAlignment="1">
      <alignment horizontal="center" vertical="top" wrapText="1"/>
      <protection/>
    </xf>
    <xf numFmtId="0" fontId="54" fillId="0" borderId="15" xfId="57" applyFont="1" applyBorder="1" applyAlignment="1">
      <alignment horizontal="center" vertical="top" wrapText="1"/>
      <protection/>
    </xf>
    <xf numFmtId="0" fontId="48" fillId="0" borderId="11" xfId="57" applyFont="1" applyBorder="1" applyAlignment="1">
      <alignment horizontal="center" vertical="top" wrapText="1"/>
      <protection/>
    </xf>
    <xf numFmtId="0" fontId="48" fillId="0" borderId="13" xfId="57" applyFont="1" applyBorder="1" applyAlignment="1">
      <alignment horizontal="center" vertical="top" wrapText="1"/>
      <protection/>
    </xf>
    <xf numFmtId="0" fontId="54" fillId="0" borderId="11" xfId="57" applyFont="1" applyBorder="1" applyAlignment="1">
      <alignment horizontal="center" vertical="top" wrapText="1"/>
      <protection/>
    </xf>
    <xf numFmtId="0" fontId="54" fillId="0" borderId="13" xfId="57" applyFont="1" applyBorder="1" applyAlignment="1">
      <alignment horizontal="center" vertical="top" wrapText="1"/>
      <protection/>
    </xf>
    <xf numFmtId="0" fontId="54" fillId="0" borderId="12" xfId="57" applyFont="1" applyBorder="1" applyAlignment="1">
      <alignment horizontal="center" vertical="top" wrapText="1"/>
      <protection/>
    </xf>
    <xf numFmtId="0" fontId="15" fillId="0" borderId="11" xfId="57" applyFont="1" applyBorder="1" applyAlignment="1">
      <alignment horizontal="center" wrapText="1"/>
      <protection/>
    </xf>
    <xf numFmtId="0" fontId="15" fillId="0" borderId="13" xfId="57" applyFont="1" applyBorder="1" applyAlignment="1">
      <alignment horizontal="center" wrapText="1"/>
      <protection/>
    </xf>
    <xf numFmtId="0" fontId="15" fillId="0" borderId="12" xfId="57" applyFont="1" applyBorder="1" applyAlignment="1">
      <alignment horizontal="center" wrapText="1"/>
      <protection/>
    </xf>
    <xf numFmtId="0" fontId="9" fillId="0" borderId="0" xfId="0" applyFont="1" applyAlignment="1">
      <alignment horizontal="justify" vertical="top" wrapText="1"/>
    </xf>
    <xf numFmtId="0" fontId="9" fillId="0" borderId="0" xfId="0" applyFont="1" applyAlignment="1">
      <alignment wrapText="1"/>
    </xf>
    <xf numFmtId="0" fontId="15" fillId="0" borderId="16" xfId="57" applyFont="1" applyBorder="1" applyAlignment="1">
      <alignment horizontal="center" vertical="top"/>
      <protection/>
    </xf>
    <xf numFmtId="0" fontId="15" fillId="0" borderId="18" xfId="57" applyFont="1" applyBorder="1" applyAlignment="1">
      <alignment horizontal="center" vertical="top"/>
      <protection/>
    </xf>
    <xf numFmtId="0" fontId="15" fillId="0" borderId="15" xfId="57" applyFont="1" applyBorder="1" applyAlignment="1">
      <alignment horizontal="center" vertical="top"/>
      <protection/>
    </xf>
    <xf numFmtId="0" fontId="15" fillId="0" borderId="18" xfId="57" applyFont="1" applyBorder="1" applyAlignment="1">
      <alignment horizontal="center" vertical="top" wrapText="1"/>
      <protection/>
    </xf>
    <xf numFmtId="0" fontId="15" fillId="0" borderId="25" xfId="57" applyFont="1" applyBorder="1" applyAlignment="1">
      <alignment horizontal="center" vertical="top" wrapText="1"/>
      <protection/>
    </xf>
    <xf numFmtId="0" fontId="15" fillId="0" borderId="24" xfId="57" applyFont="1" applyBorder="1" applyAlignment="1">
      <alignment horizontal="center" vertical="top" wrapText="1"/>
      <protection/>
    </xf>
    <xf numFmtId="0" fontId="15" fillId="0" borderId="29" xfId="57" applyFont="1" applyBorder="1" applyAlignment="1">
      <alignment horizontal="center" vertical="top" wrapText="1"/>
      <protection/>
    </xf>
    <xf numFmtId="0" fontId="15" fillId="0" borderId="10" xfId="57" applyFont="1" applyBorder="1" applyAlignment="1">
      <alignment horizontal="center" wrapText="1"/>
      <protection/>
    </xf>
    <xf numFmtId="0" fontId="5" fillId="0" borderId="0" xfId="61" applyFont="1" applyAlignment="1">
      <alignment horizontal="center"/>
      <protection/>
    </xf>
    <xf numFmtId="0" fontId="9" fillId="0" borderId="0" xfId="61" applyFont="1" applyAlignment="1">
      <alignment horizontal="left"/>
      <protection/>
    </xf>
    <xf numFmtId="0" fontId="28" fillId="0" borderId="10" xfId="61" applyFont="1" applyBorder="1" applyAlignment="1">
      <alignment horizontal="center" vertical="top" wrapText="1"/>
      <protection/>
    </xf>
    <xf numFmtId="0" fontId="3" fillId="0" borderId="0" xfId="61" applyFont="1" applyAlignment="1">
      <alignment horizontal="right"/>
      <protection/>
    </xf>
    <xf numFmtId="0" fontId="29" fillId="0" borderId="0" xfId="61" applyFont="1" applyAlignment="1">
      <alignment horizontal="center"/>
      <protection/>
    </xf>
    <xf numFmtId="0" fontId="6" fillId="0" borderId="0" xfId="61" applyFont="1" applyAlignment="1">
      <alignment horizontal="center"/>
      <protection/>
    </xf>
    <xf numFmtId="0" fontId="6" fillId="0" borderId="11" xfId="61" applyFont="1" applyBorder="1" applyAlignment="1">
      <alignment horizontal="center"/>
      <protection/>
    </xf>
    <xf numFmtId="0" fontId="6" fillId="0" borderId="12" xfId="61" applyFont="1" applyBorder="1" applyAlignment="1">
      <alignment horizontal="center"/>
      <protection/>
    </xf>
    <xf numFmtId="0" fontId="28" fillId="0" borderId="14" xfId="61" applyFont="1" applyBorder="1" applyAlignment="1">
      <alignment horizontal="center"/>
      <protection/>
    </xf>
    <xf numFmtId="0" fontId="5" fillId="0" borderId="11" xfId="61" applyFont="1" applyBorder="1" applyAlignment="1">
      <alignment horizontal="center" vertical="top" wrapText="1"/>
      <protection/>
    </xf>
    <xf numFmtId="0" fontId="5" fillId="0" borderId="12" xfId="61" applyFont="1" applyBorder="1" applyAlignment="1">
      <alignment horizontal="center" vertical="top" wrapText="1"/>
      <protection/>
    </xf>
    <xf numFmtId="0" fontId="28" fillId="0" borderId="16" xfId="61" applyFont="1" applyBorder="1" applyAlignment="1">
      <alignment horizontal="center" vertical="top" wrapText="1"/>
      <protection/>
    </xf>
    <xf numFmtId="0" fontId="28" fillId="0" borderId="15" xfId="61" applyFont="1" applyBorder="1" applyAlignment="1">
      <alignment horizontal="center" vertical="top" wrapText="1"/>
      <protection/>
    </xf>
    <xf numFmtId="0" fontId="28" fillId="0" borderId="10" xfId="61" applyFont="1" applyBorder="1" applyAlignment="1">
      <alignment horizontal="center" vertical="top"/>
      <protection/>
    </xf>
    <xf numFmtId="0" fontId="0" fillId="0" borderId="0" xfId="60" applyFont="1">
      <alignment/>
      <protection/>
    </xf>
    <xf numFmtId="0" fontId="6" fillId="0" borderId="11" xfId="60" applyFont="1" applyBorder="1" applyAlignment="1">
      <alignment horizontal="center" vertical="center"/>
      <protection/>
    </xf>
    <xf numFmtId="0" fontId="6" fillId="0" borderId="13" xfId="60" applyFont="1" applyBorder="1" applyAlignment="1">
      <alignment horizontal="center" vertical="center"/>
      <protection/>
    </xf>
    <xf numFmtId="0" fontId="6" fillId="0" borderId="12" xfId="60" applyFont="1" applyBorder="1" applyAlignment="1">
      <alignment horizontal="center" vertical="center"/>
      <protection/>
    </xf>
    <xf numFmtId="0" fontId="2" fillId="0" borderId="10" xfId="60" applyFont="1" applyBorder="1" applyAlignment="1">
      <alignment horizontal="center" vertical="center"/>
      <protection/>
    </xf>
    <xf numFmtId="0" fontId="2" fillId="0" borderId="0" xfId="60" applyFont="1" applyAlignment="1">
      <alignment horizontal="center"/>
      <protection/>
    </xf>
    <xf numFmtId="0" fontId="5" fillId="0" borderId="0" xfId="60" applyFont="1" applyAlignment="1">
      <alignment horizontal="center" wrapText="1"/>
      <protection/>
    </xf>
    <xf numFmtId="0" fontId="2" fillId="0" borderId="0" xfId="60" applyFont="1" applyAlignment="1">
      <alignment horizontal="left"/>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3 2" xfId="61"/>
    <cellStyle name="Normal 4"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styles" Target="styles.xml" /><Relationship Id="rId73" Type="http://schemas.openxmlformats.org/officeDocument/2006/relationships/sharedStrings" Target="sharedStrings.xml" /><Relationship Id="rId7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2</xdr:row>
      <xdr:rowOff>152400</xdr:rowOff>
    </xdr:from>
    <xdr:ext cx="9258300" cy="4533900"/>
    <xdr:sp>
      <xdr:nvSpPr>
        <xdr:cNvPr id="1" name="Rectangle 1"/>
        <xdr:cNvSpPr>
          <a:spLocks/>
        </xdr:cNvSpPr>
      </xdr:nvSpPr>
      <xdr:spPr>
        <a:xfrm>
          <a:off x="85725" y="476250"/>
          <a:ext cx="9258300" cy="4533900"/>
        </a:xfrm>
        <a:prstGeom prst="rect">
          <a:avLst/>
        </a:prstGeom>
        <a:noFill/>
        <a:ln w="9525" cmpd="sng">
          <a:noFill/>
        </a:ln>
      </xdr:spPr>
      <xdr:txBody>
        <a:bodyPr vertOverflow="clip" wrap="square"/>
        <a:p>
          <a:pPr algn="ctr">
            <a:defRPr/>
          </a:pPr>
          <a:r>
            <a:rPr lang="en-US" cap="none" sz="5400" b="1" i="0" u="none" baseline="0">
              <a:solidFill>
                <a:srgbClr val="003366"/>
              </a:solidFill>
            </a:rPr>
            <a:t>Annual Work Plan &amp; Budget
</a:t>
          </a:r>
          <a:r>
            <a:rPr lang="en-US" cap="none" sz="5400" b="1" i="0" u="none" baseline="0">
              <a:solidFill>
                <a:srgbClr val="003366"/>
              </a:solidFill>
            </a:rPr>
            <a:t>2020-21
</a:t>
          </a:r>
          <a:r>
            <a:rPr lang="en-US" cap="none" sz="5400" b="1" i="0" u="none" baseline="0">
              <a:solidFill>
                <a:srgbClr val="003366"/>
              </a:solidFill>
            </a:rPr>
            <a:t>
</a:t>
          </a:r>
          <a:r>
            <a:rPr lang="en-US" cap="none" sz="4400" b="1" i="0" u="none" baseline="0">
              <a:solidFill>
                <a:srgbClr val="003366"/>
              </a:solidFill>
            </a:rPr>
            <a:t>State/UT</a:t>
          </a:r>
          <a:r>
            <a:rPr lang="en-US" cap="none" sz="4400" b="1" i="0" u="none" baseline="0">
              <a:solidFill>
                <a:srgbClr val="003366"/>
              </a:solidFill>
            </a:rPr>
            <a:t> - Chandigarh(UT)
</a:t>
          </a:r>
          <a:r>
            <a:rPr lang="en-US" cap="none" sz="4400" b="1" i="0" u="none" baseline="0">
              <a:solidFill>
                <a:srgbClr val="003366"/>
              </a:solidFill>
            </a:rPr>
            <a:t>Date of Submission 28.05.2020</a:t>
          </a:r>
          <a:r>
            <a:rPr lang="en-US" cap="none" sz="4400" b="1" i="0" u="none" baseline="0">
              <a:solidFill>
                <a:srgbClr val="003366"/>
              </a:solidFil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581025</xdr:colOff>
      <xdr:row>2</xdr:row>
      <xdr:rowOff>142875</xdr:rowOff>
    </xdr:from>
    <xdr:ext cx="4343400" cy="2628900"/>
    <xdr:sp>
      <xdr:nvSpPr>
        <xdr:cNvPr id="1" name="Rectangle 1"/>
        <xdr:cNvSpPr>
          <a:spLocks/>
        </xdr:cNvSpPr>
      </xdr:nvSpPr>
      <xdr:spPr>
        <a:xfrm>
          <a:off x="581025" y="466725"/>
          <a:ext cx="4343400" cy="2628900"/>
        </a:xfrm>
        <a:prstGeom prst="rect">
          <a:avLst/>
        </a:prstGeom>
        <a:noFill/>
        <a:ln w="9525" cmpd="sng">
          <a:noFill/>
        </a:ln>
      </xdr:spPr>
      <xdr:txBody>
        <a:bodyPr vertOverflow="clip" wrap="square"/>
        <a:p>
          <a:pPr algn="ctr">
            <a:defRPr/>
          </a:pPr>
          <a:r>
            <a:rPr lang="en-US" cap="none" sz="5400" b="1" i="0" u="none" baseline="0"/>
            <a:t>Performance during
</a:t>
          </a:r>
          <a:r>
            <a:rPr lang="en-US" cap="none" sz="5400" b="1" i="0" u="none" baseline="0"/>
            <a:t>2019-20</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hyperlink" Target="mailto:dpi-ut@nic.in" TargetMode="External" /><Relationship Id="rId2" Type="http://schemas.openxmlformats.org/officeDocument/2006/relationships/hyperlink" Target="mailto:mdmchd@gmail.com" TargetMode="External" /><Relationship Id="rId3"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view="pageBreakPreview" zoomScale="90" zoomScaleSheetLayoutView="90" zoomScalePageLayoutView="0" workbookViewId="0" topLeftCell="A1">
      <selection activeCell="R2" sqref="R2"/>
    </sheetView>
  </sheetViews>
  <sheetFormatPr defaultColWidth="9.140625" defaultRowHeight="12.75"/>
  <cols>
    <col min="15" max="15" width="12.421875" style="0" customWidth="1"/>
  </cols>
  <sheetData/>
  <sheetProtection/>
  <printOptions/>
  <pageMargins left="0.7086614173228347" right="0.7086614173228347" top="1.24" bottom="0.7480314960629921" header="0.31496062992125984" footer="0.31496062992125984"/>
  <pageSetup fitToHeight="1" fitToWidth="1" horizontalDpi="600" verticalDpi="600" orientation="landscape" paperSize="9" scale="9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IV26"/>
  <sheetViews>
    <sheetView view="pageBreakPreview" zoomScaleSheetLayoutView="100" zoomScalePageLayoutView="0" workbookViewId="0" topLeftCell="A1">
      <selection activeCell="D1" sqref="D1:J1"/>
    </sheetView>
  </sheetViews>
  <sheetFormatPr defaultColWidth="9.140625" defaultRowHeight="12.75"/>
  <cols>
    <col min="1" max="1" width="9.140625" style="108" customWidth="1"/>
    <col min="2" max="2" width="13.421875" style="108" customWidth="1"/>
    <col min="3" max="3" width="12.140625" style="108" customWidth="1"/>
    <col min="4" max="4" width="9.140625" style="108" customWidth="1"/>
    <col min="5" max="5" width="9.57421875" style="108" customWidth="1"/>
    <col min="6" max="6" width="7.57421875" style="108" customWidth="1"/>
    <col min="7" max="7" width="8.421875" style="108" customWidth="1"/>
    <col min="8" max="8" width="12.8515625" style="108" customWidth="1"/>
    <col min="9" max="9" width="9.8515625" style="108" customWidth="1"/>
    <col min="10" max="11" width="9.140625" style="108" customWidth="1"/>
    <col min="12" max="12" width="9.00390625" style="108" customWidth="1"/>
    <col min="13" max="13" width="9.140625" style="108" customWidth="1"/>
    <col min="14" max="14" width="10.57421875" style="108" customWidth="1"/>
    <col min="15" max="16384" width="9.140625" style="108" customWidth="1"/>
  </cols>
  <sheetData>
    <row r="1" spans="4:13" ht="12.75" customHeight="1">
      <c r="D1" s="592"/>
      <c r="E1" s="592"/>
      <c r="F1" s="592"/>
      <c r="G1" s="592"/>
      <c r="H1" s="592"/>
      <c r="I1" s="592"/>
      <c r="J1" s="592"/>
      <c r="K1" s="25"/>
      <c r="M1" s="41" t="s">
        <v>82</v>
      </c>
    </row>
    <row r="2" spans="1:14" ht="15">
      <c r="A2" s="674" t="s">
        <v>0</v>
      </c>
      <c r="B2" s="674"/>
      <c r="C2" s="674"/>
      <c r="D2" s="674"/>
      <c r="E2" s="674"/>
      <c r="F2" s="674"/>
      <c r="G2" s="674"/>
      <c r="H2" s="674"/>
      <c r="I2" s="674"/>
      <c r="J2" s="674"/>
      <c r="K2" s="674"/>
      <c r="L2" s="674"/>
      <c r="M2" s="674"/>
      <c r="N2" s="674"/>
    </row>
    <row r="3" spans="1:14" ht="19.5">
      <c r="A3" s="593" t="s">
        <v>824</v>
      </c>
      <c r="B3" s="593"/>
      <c r="C3" s="593"/>
      <c r="D3" s="593"/>
      <c r="E3" s="593"/>
      <c r="F3" s="593"/>
      <c r="G3" s="593"/>
      <c r="H3" s="593"/>
      <c r="I3" s="593"/>
      <c r="J3" s="593"/>
      <c r="K3" s="593"/>
      <c r="L3" s="593"/>
      <c r="M3" s="593"/>
      <c r="N3" s="593"/>
    </row>
    <row r="4" ht="11.25" customHeight="1"/>
    <row r="5" spans="1:14" ht="15.75">
      <c r="A5" s="594" t="s">
        <v>875</v>
      </c>
      <c r="B5" s="594"/>
      <c r="C5" s="594"/>
      <c r="D5" s="594"/>
      <c r="E5" s="594"/>
      <c r="F5" s="594"/>
      <c r="G5" s="594"/>
      <c r="H5" s="594"/>
      <c r="I5" s="594"/>
      <c r="J5" s="594"/>
      <c r="K5" s="594"/>
      <c r="L5" s="594"/>
      <c r="M5" s="594"/>
      <c r="N5" s="594"/>
    </row>
    <row r="7" spans="1:14" ht="15.75">
      <c r="A7" s="48" t="s">
        <v>464</v>
      </c>
      <c r="B7" s="48"/>
      <c r="K7" s="678" t="s">
        <v>873</v>
      </c>
      <c r="L7" s="678"/>
      <c r="M7" s="678"/>
      <c r="N7" s="678"/>
    </row>
    <row r="8" spans="1:14" ht="15.75" customHeight="1">
      <c r="A8" s="574" t="s">
        <v>2</v>
      </c>
      <c r="B8" s="574" t="s">
        <v>3</v>
      </c>
      <c r="C8" s="562" t="s">
        <v>4</v>
      </c>
      <c r="D8" s="562"/>
      <c r="E8" s="562"/>
      <c r="F8" s="566"/>
      <c r="G8" s="677"/>
      <c r="H8" s="620" t="s">
        <v>95</v>
      </c>
      <c r="I8" s="620"/>
      <c r="J8" s="620"/>
      <c r="K8" s="620"/>
      <c r="L8" s="620"/>
      <c r="M8" s="574" t="s">
        <v>120</v>
      </c>
      <c r="N8" s="587" t="s">
        <v>121</v>
      </c>
    </row>
    <row r="9" spans="1:19" ht="94.5">
      <c r="A9" s="575"/>
      <c r="B9" s="575"/>
      <c r="C9" s="112" t="s">
        <v>471</v>
      </c>
      <c r="D9" s="112" t="s">
        <v>6</v>
      </c>
      <c r="E9" s="112" t="s">
        <v>342</v>
      </c>
      <c r="F9" s="133" t="s">
        <v>93</v>
      </c>
      <c r="G9" s="161" t="s">
        <v>192</v>
      </c>
      <c r="H9" s="112" t="s">
        <v>471</v>
      </c>
      <c r="I9" s="112" t="s">
        <v>6</v>
      </c>
      <c r="J9" s="112" t="s">
        <v>342</v>
      </c>
      <c r="K9" s="133" t="s">
        <v>93</v>
      </c>
      <c r="L9" s="133" t="s">
        <v>191</v>
      </c>
      <c r="M9" s="575"/>
      <c r="N9" s="587"/>
      <c r="R9" s="121"/>
      <c r="S9" s="144"/>
    </row>
    <row r="10" spans="1:14" s="10" customFormat="1" ht="15.75">
      <c r="A10" s="112">
        <v>1</v>
      </c>
      <c r="B10" s="112">
        <v>2</v>
      </c>
      <c r="C10" s="112">
        <v>3</v>
      </c>
      <c r="D10" s="112">
        <v>4</v>
      </c>
      <c r="E10" s="112">
        <v>5</v>
      </c>
      <c r="F10" s="112">
        <v>6</v>
      </c>
      <c r="G10" s="112">
        <v>7</v>
      </c>
      <c r="H10" s="112">
        <v>8</v>
      </c>
      <c r="I10" s="112">
        <v>9</v>
      </c>
      <c r="J10" s="112">
        <v>10</v>
      </c>
      <c r="K10" s="112">
        <v>11</v>
      </c>
      <c r="L10" s="112">
        <v>12</v>
      </c>
      <c r="M10" s="112">
        <v>13</v>
      </c>
      <c r="N10" s="112">
        <v>14</v>
      </c>
    </row>
    <row r="11" spans="1:14" ht="27" customHeight="1">
      <c r="A11" s="118">
        <v>1</v>
      </c>
      <c r="B11" s="121" t="s">
        <v>468</v>
      </c>
      <c r="C11" s="163">
        <v>105</v>
      </c>
      <c r="D11" s="163">
        <v>5</v>
      </c>
      <c r="E11" s="163">
        <v>0</v>
      </c>
      <c r="F11" s="163">
        <v>3</v>
      </c>
      <c r="G11" s="165">
        <f>C11+D11+E11+F11</f>
        <v>113</v>
      </c>
      <c r="H11" s="166">
        <v>105</v>
      </c>
      <c r="I11" s="163">
        <v>5</v>
      </c>
      <c r="J11" s="163">
        <v>0</v>
      </c>
      <c r="K11" s="163">
        <v>3</v>
      </c>
      <c r="L11" s="163">
        <f>H11+I11+J11+K11</f>
        <v>113</v>
      </c>
      <c r="M11" s="163">
        <f>G11-L11</f>
        <v>0</v>
      </c>
      <c r="N11" s="163"/>
    </row>
    <row r="12" spans="1:14" s="181" customFormat="1" ht="27" customHeight="1">
      <c r="A12" s="111" t="s">
        <v>15</v>
      </c>
      <c r="B12" s="180"/>
      <c r="C12" s="111">
        <f>C11</f>
        <v>105</v>
      </c>
      <c r="D12" s="111">
        <f aca="true" t="shared" si="0" ref="D12:M12">D11</f>
        <v>5</v>
      </c>
      <c r="E12" s="111">
        <f t="shared" si="0"/>
        <v>0</v>
      </c>
      <c r="F12" s="111">
        <f t="shared" si="0"/>
        <v>3</v>
      </c>
      <c r="G12" s="111">
        <f t="shared" si="0"/>
        <v>113</v>
      </c>
      <c r="H12" s="111">
        <f t="shared" si="0"/>
        <v>105</v>
      </c>
      <c r="I12" s="111">
        <f t="shared" si="0"/>
        <v>5</v>
      </c>
      <c r="J12" s="111">
        <f t="shared" si="0"/>
        <v>0</v>
      </c>
      <c r="K12" s="111">
        <f t="shared" si="0"/>
        <v>3</v>
      </c>
      <c r="L12" s="111">
        <f t="shared" si="0"/>
        <v>113</v>
      </c>
      <c r="M12" s="111">
        <f t="shared" si="0"/>
        <v>0</v>
      </c>
      <c r="N12" s="111"/>
    </row>
    <row r="13" spans="1:14" ht="15.75">
      <c r="A13" s="130"/>
      <c r="B13" s="144"/>
      <c r="C13" s="144"/>
      <c r="D13" s="144"/>
      <c r="E13" s="144"/>
      <c r="F13" s="144"/>
      <c r="G13" s="144"/>
      <c r="H13" s="144"/>
      <c r="I13" s="144"/>
      <c r="J13" s="144"/>
      <c r="K13" s="144"/>
      <c r="L13" s="144"/>
      <c r="M13" s="144"/>
      <c r="N13" s="144"/>
    </row>
    <row r="14" ht="15">
      <c r="A14" s="162" t="s">
        <v>8</v>
      </c>
    </row>
    <row r="15" ht="15">
      <c r="A15" s="108" t="s">
        <v>9</v>
      </c>
    </row>
    <row r="16" spans="1:14" ht="15.75">
      <c r="A16" s="108" t="s">
        <v>10</v>
      </c>
      <c r="L16" s="130" t="s">
        <v>11</v>
      </c>
      <c r="M16" s="130"/>
      <c r="N16" s="130" t="s">
        <v>11</v>
      </c>
    </row>
    <row r="17" spans="1:14" ht="15.75" customHeight="1">
      <c r="A17" s="679" t="s">
        <v>472</v>
      </c>
      <c r="B17" s="679"/>
      <c r="C17" s="679"/>
      <c r="D17" s="679"/>
      <c r="E17" s="679"/>
      <c r="F17" s="679"/>
      <c r="G17" s="679"/>
      <c r="H17" s="679"/>
      <c r="I17" s="679"/>
      <c r="J17" s="679"/>
      <c r="K17" s="679"/>
      <c r="L17" s="679"/>
      <c r="M17" s="679"/>
      <c r="N17" s="679"/>
    </row>
    <row r="18" spans="1:14" ht="15">
      <c r="A18" s="679"/>
      <c r="B18" s="679"/>
      <c r="C18" s="679"/>
      <c r="D18" s="679"/>
      <c r="E18" s="679"/>
      <c r="F18" s="679"/>
      <c r="G18" s="679"/>
      <c r="H18" s="679"/>
      <c r="I18" s="679"/>
      <c r="J18" s="679"/>
      <c r="K18" s="679"/>
      <c r="L18" s="679"/>
      <c r="M18" s="679"/>
      <c r="N18" s="679"/>
    </row>
    <row r="19" spans="5:14" ht="15">
      <c r="E19" s="144"/>
      <c r="F19" s="144"/>
      <c r="G19" s="144"/>
      <c r="H19" s="144"/>
      <c r="I19" s="144"/>
      <c r="J19" s="144"/>
      <c r="K19" s="144"/>
      <c r="L19" s="144"/>
      <c r="M19" s="144"/>
      <c r="N19" s="144"/>
    </row>
    <row r="20" spans="5:14" ht="15">
      <c r="E20" s="144"/>
      <c r="F20" s="144"/>
      <c r="G20" s="144"/>
      <c r="H20" s="144"/>
      <c r="I20" s="144"/>
      <c r="J20" s="144"/>
      <c r="K20" s="144"/>
      <c r="L20" s="144"/>
      <c r="M20" s="144"/>
      <c r="N20" s="144"/>
    </row>
    <row r="21" spans="5:14" ht="15">
      <c r="E21" s="144"/>
      <c r="F21" s="144"/>
      <c r="G21" s="144"/>
      <c r="H21" s="144"/>
      <c r="I21" s="144"/>
      <c r="J21" s="144"/>
      <c r="K21" s="144"/>
      <c r="L21" s="144"/>
      <c r="M21" s="144"/>
      <c r="N21" s="144"/>
    </row>
    <row r="22" spans="5:14" ht="15">
      <c r="E22" s="144"/>
      <c r="F22" s="144"/>
      <c r="G22" s="144"/>
      <c r="H22" s="144"/>
      <c r="I22" s="144"/>
      <c r="J22" s="144"/>
      <c r="K22" s="144"/>
      <c r="L22" s="144"/>
      <c r="M22" s="144"/>
      <c r="N22" s="144"/>
    </row>
    <row r="23" spans="5:14" ht="15">
      <c r="E23" s="144"/>
      <c r="F23" s="144"/>
      <c r="G23" s="144"/>
      <c r="H23" s="144"/>
      <c r="I23" s="144"/>
      <c r="J23" s="144"/>
      <c r="K23" s="144"/>
      <c r="L23" s="144"/>
      <c r="M23" s="144"/>
      <c r="N23" s="144"/>
    </row>
    <row r="24" spans="1:256" ht="15.75">
      <c r="A24" s="10"/>
      <c r="B24" s="106"/>
      <c r="C24" s="10"/>
      <c r="D24" s="106"/>
      <c r="E24" s="10"/>
      <c r="F24" s="106"/>
      <c r="G24" s="10"/>
      <c r="H24" s="106"/>
      <c r="I24" s="10"/>
      <c r="J24" s="106"/>
      <c r="K24" s="10"/>
      <c r="L24" s="106"/>
      <c r="M24" s="10"/>
      <c r="N24" s="106"/>
      <c r="O24" s="10"/>
      <c r="P24" s="106"/>
      <c r="Q24" s="10"/>
      <c r="R24" s="106"/>
      <c r="S24" s="10"/>
      <c r="T24" s="106"/>
      <c r="U24" s="10"/>
      <c r="V24" s="106"/>
      <c r="W24" s="10"/>
      <c r="X24" s="106"/>
      <c r="Y24" s="10"/>
      <c r="Z24" s="106"/>
      <c r="AA24" s="10"/>
      <c r="AB24" s="106"/>
      <c r="AC24" s="10"/>
      <c r="AD24" s="106"/>
      <c r="AE24" s="10"/>
      <c r="AF24" s="106"/>
      <c r="AG24" s="10"/>
      <c r="AH24" s="106"/>
      <c r="AI24" s="10"/>
      <c r="AJ24" s="106"/>
      <c r="AK24" s="10"/>
      <c r="AL24" s="106"/>
      <c r="AM24" s="10"/>
      <c r="AN24" s="106"/>
      <c r="AO24" s="10"/>
      <c r="AP24" s="106"/>
      <c r="AQ24" s="10"/>
      <c r="AR24" s="106"/>
      <c r="AS24" s="10"/>
      <c r="AT24" s="106"/>
      <c r="AU24" s="10"/>
      <c r="AV24" s="106"/>
      <c r="AW24" s="10"/>
      <c r="AX24" s="106"/>
      <c r="AY24" s="10"/>
      <c r="AZ24" s="106"/>
      <c r="BA24" s="10"/>
      <c r="BB24" s="106"/>
      <c r="BC24" s="10"/>
      <c r="BD24" s="106"/>
      <c r="BE24" s="10"/>
      <c r="BF24" s="106"/>
      <c r="BG24" s="10"/>
      <c r="BH24" s="106"/>
      <c r="BI24" s="10"/>
      <c r="BJ24" s="106"/>
      <c r="BK24" s="10"/>
      <c r="BL24" s="106"/>
      <c r="BM24" s="10"/>
      <c r="BN24" s="106"/>
      <c r="BO24" s="10"/>
      <c r="BP24" s="106"/>
      <c r="BQ24" s="10"/>
      <c r="BR24" s="106"/>
      <c r="BS24" s="10"/>
      <c r="BT24" s="106"/>
      <c r="BU24" s="10"/>
      <c r="BV24" s="106"/>
      <c r="BW24" s="10"/>
      <c r="BX24" s="106"/>
      <c r="BY24" s="10"/>
      <c r="BZ24" s="106"/>
      <c r="CA24" s="10"/>
      <c r="CB24" s="106"/>
      <c r="CC24" s="10"/>
      <c r="CD24" s="106"/>
      <c r="CE24" s="10"/>
      <c r="CF24" s="106"/>
      <c r="CG24" s="10"/>
      <c r="CH24" s="106"/>
      <c r="CI24" s="10"/>
      <c r="CJ24" s="106"/>
      <c r="CK24" s="10"/>
      <c r="CL24" s="106"/>
      <c r="CM24" s="10"/>
      <c r="CN24" s="106"/>
      <c r="CO24" s="10"/>
      <c r="CP24" s="106"/>
      <c r="CQ24" s="10"/>
      <c r="CR24" s="106"/>
      <c r="CS24" s="10"/>
      <c r="CT24" s="106"/>
      <c r="CU24" s="10"/>
      <c r="CV24" s="106"/>
      <c r="CW24" s="10"/>
      <c r="CX24" s="106"/>
      <c r="CY24" s="10"/>
      <c r="CZ24" s="106"/>
      <c r="DA24" s="10"/>
      <c r="DB24" s="106"/>
      <c r="DC24" s="10"/>
      <c r="DD24" s="106"/>
      <c r="DE24" s="10"/>
      <c r="DF24" s="106"/>
      <c r="DG24" s="10"/>
      <c r="DH24" s="106"/>
      <c r="DI24" s="10"/>
      <c r="DJ24" s="106"/>
      <c r="DK24" s="10"/>
      <c r="DL24" s="106"/>
      <c r="DM24" s="10"/>
      <c r="DN24" s="106"/>
      <c r="DO24" s="10"/>
      <c r="DP24" s="106"/>
      <c r="DQ24" s="10"/>
      <c r="DR24" s="106"/>
      <c r="DS24" s="10"/>
      <c r="DT24" s="106"/>
      <c r="DU24" s="10"/>
      <c r="DV24" s="106"/>
      <c r="DW24" s="10"/>
      <c r="DX24" s="106"/>
      <c r="DY24" s="10"/>
      <c r="DZ24" s="106"/>
      <c r="EA24" s="10"/>
      <c r="EB24" s="106"/>
      <c r="EC24" s="10"/>
      <c r="ED24" s="106"/>
      <c r="EE24" s="10"/>
      <c r="EF24" s="106"/>
      <c r="EG24" s="10"/>
      <c r="EH24" s="106"/>
      <c r="EI24" s="10"/>
      <c r="EJ24" s="106"/>
      <c r="EK24" s="10"/>
      <c r="EL24" s="106"/>
      <c r="EM24" s="10"/>
      <c r="EN24" s="106"/>
      <c r="EO24" s="10"/>
      <c r="EP24" s="106"/>
      <c r="EQ24" s="10"/>
      <c r="ER24" s="106"/>
      <c r="ES24" s="10"/>
      <c r="ET24" s="106"/>
      <c r="EU24" s="10"/>
      <c r="EV24" s="106"/>
      <c r="EW24" s="10"/>
      <c r="EX24" s="106"/>
      <c r="EY24" s="10"/>
      <c r="EZ24" s="106"/>
      <c r="FA24" s="10"/>
      <c r="FB24" s="106"/>
      <c r="FC24" s="10"/>
      <c r="FD24" s="106"/>
      <c r="FE24" s="10"/>
      <c r="FF24" s="106"/>
      <c r="FG24" s="10"/>
      <c r="FH24" s="106"/>
      <c r="FI24" s="10"/>
      <c r="FJ24" s="106"/>
      <c r="FK24" s="10"/>
      <c r="FL24" s="106"/>
      <c r="FM24" s="10"/>
      <c r="FN24" s="106"/>
      <c r="FO24" s="10"/>
      <c r="FP24" s="106"/>
      <c r="FQ24" s="10"/>
      <c r="FR24" s="106"/>
      <c r="FS24" s="10"/>
      <c r="FT24" s="106"/>
      <c r="FU24" s="10"/>
      <c r="FV24" s="106"/>
      <c r="FW24" s="10"/>
      <c r="FX24" s="106"/>
      <c r="FY24" s="10"/>
      <c r="FZ24" s="106"/>
      <c r="GA24" s="10"/>
      <c r="GB24" s="106"/>
      <c r="GC24" s="10"/>
      <c r="GD24" s="106"/>
      <c r="GE24" s="10"/>
      <c r="GF24" s="106"/>
      <c r="GG24" s="10"/>
      <c r="GH24" s="106"/>
      <c r="GI24" s="10"/>
      <c r="GJ24" s="106"/>
      <c r="GK24" s="10"/>
      <c r="GL24" s="106"/>
      <c r="GM24" s="10"/>
      <c r="GN24" s="106"/>
      <c r="GO24" s="10"/>
      <c r="GP24" s="106"/>
      <c r="GQ24" s="10"/>
      <c r="GR24" s="106"/>
      <c r="GS24" s="10"/>
      <c r="GT24" s="106"/>
      <c r="GU24" s="10"/>
      <c r="GV24" s="106"/>
      <c r="GW24" s="10"/>
      <c r="GX24" s="106"/>
      <c r="GY24" s="10"/>
      <c r="GZ24" s="106"/>
      <c r="HA24" s="10"/>
      <c r="HB24" s="106"/>
      <c r="HC24" s="10"/>
      <c r="HD24" s="106"/>
      <c r="HE24" s="10"/>
      <c r="HF24" s="106"/>
      <c r="HG24" s="10"/>
      <c r="HH24" s="106"/>
      <c r="HI24" s="10"/>
      <c r="HJ24" s="106"/>
      <c r="HK24" s="10"/>
      <c r="HL24" s="106"/>
      <c r="HM24" s="10"/>
      <c r="HN24" s="106"/>
      <c r="HO24" s="10"/>
      <c r="HP24" s="106"/>
      <c r="HQ24" s="10"/>
      <c r="HR24" s="106"/>
      <c r="HS24" s="10"/>
      <c r="HT24" s="106"/>
      <c r="HU24" s="10"/>
      <c r="HV24" s="106"/>
      <c r="HW24" s="10"/>
      <c r="HX24" s="106"/>
      <c r="HY24" s="10"/>
      <c r="HZ24" s="106"/>
      <c r="IA24" s="10"/>
      <c r="IB24" s="106"/>
      <c r="IC24" s="10"/>
      <c r="ID24" s="106"/>
      <c r="IE24" s="10"/>
      <c r="IF24" s="106"/>
      <c r="IG24" s="10"/>
      <c r="IH24" s="106"/>
      <c r="II24" s="10"/>
      <c r="IJ24" s="106"/>
      <c r="IK24" s="10"/>
      <c r="IL24" s="106"/>
      <c r="IM24" s="10"/>
      <c r="IN24" s="106"/>
      <c r="IO24" s="10"/>
      <c r="IP24" s="106"/>
      <c r="IQ24" s="10"/>
      <c r="IR24" s="106"/>
      <c r="IS24" s="10"/>
      <c r="IT24" s="106"/>
      <c r="IU24" s="10"/>
      <c r="IV24" s="106"/>
    </row>
    <row r="25" spans="1:256" ht="15.75">
      <c r="A25" s="10"/>
      <c r="B25" s="43"/>
      <c r="C25" s="10"/>
      <c r="D25" s="10" t="s">
        <v>980</v>
      </c>
      <c r="E25" s="10"/>
      <c r="F25" s="43"/>
      <c r="G25" s="10"/>
      <c r="H25" s="43"/>
      <c r="I25" s="10"/>
      <c r="J25" s="10" t="s">
        <v>588</v>
      </c>
      <c r="K25" s="106"/>
      <c r="L25" s="43"/>
      <c r="M25" s="10"/>
      <c r="N25" s="43"/>
      <c r="O25" s="10"/>
      <c r="P25" s="43"/>
      <c r="Q25" s="10"/>
      <c r="R25" s="43"/>
      <c r="S25" s="10"/>
      <c r="T25" s="43"/>
      <c r="U25" s="10"/>
      <c r="V25" s="43"/>
      <c r="W25" s="10"/>
      <c r="X25" s="43"/>
      <c r="Y25" s="10"/>
      <c r="Z25" s="43"/>
      <c r="AA25" s="10"/>
      <c r="AB25" s="43"/>
      <c r="AC25" s="10"/>
      <c r="AD25" s="43"/>
      <c r="AE25" s="10"/>
      <c r="AF25" s="43"/>
      <c r="AG25" s="10"/>
      <c r="AH25" s="43"/>
      <c r="AI25" s="10"/>
      <c r="AJ25" s="43"/>
      <c r="AK25" s="10"/>
      <c r="AL25" s="43"/>
      <c r="AM25" s="10"/>
      <c r="AN25" s="43"/>
      <c r="AO25" s="10"/>
      <c r="AP25" s="43"/>
      <c r="AQ25" s="10"/>
      <c r="AR25" s="43"/>
      <c r="AS25" s="10"/>
      <c r="AT25" s="43"/>
      <c r="AU25" s="10"/>
      <c r="AV25" s="43"/>
      <c r="AW25" s="10"/>
      <c r="AX25" s="43"/>
      <c r="AY25" s="10"/>
      <c r="AZ25" s="43"/>
      <c r="BA25" s="10"/>
      <c r="BB25" s="43"/>
      <c r="BC25" s="10"/>
      <c r="BD25" s="43"/>
      <c r="BE25" s="10"/>
      <c r="BF25" s="43"/>
      <c r="BG25" s="10"/>
      <c r="BH25" s="43"/>
      <c r="BI25" s="10"/>
      <c r="BJ25" s="43"/>
      <c r="BK25" s="10"/>
      <c r="BL25" s="43"/>
      <c r="BM25" s="10"/>
      <c r="BN25" s="43"/>
      <c r="BO25" s="10"/>
      <c r="BP25" s="43"/>
      <c r="BQ25" s="10"/>
      <c r="BR25" s="43"/>
      <c r="BS25" s="10"/>
      <c r="BT25" s="43"/>
      <c r="BU25" s="10"/>
      <c r="BV25" s="43"/>
      <c r="BW25" s="10"/>
      <c r="BX25" s="43"/>
      <c r="BY25" s="10"/>
      <c r="BZ25" s="43"/>
      <c r="CA25" s="10"/>
      <c r="CB25" s="43"/>
      <c r="CC25" s="10"/>
      <c r="CD25" s="43"/>
      <c r="CE25" s="10"/>
      <c r="CF25" s="43"/>
      <c r="CG25" s="10"/>
      <c r="CH25" s="43"/>
      <c r="CI25" s="10"/>
      <c r="CJ25" s="43"/>
      <c r="CK25" s="10"/>
      <c r="CL25" s="43"/>
      <c r="CM25" s="10"/>
      <c r="CN25" s="43"/>
      <c r="CO25" s="10"/>
      <c r="CP25" s="43"/>
      <c r="CQ25" s="10"/>
      <c r="CR25" s="43"/>
      <c r="CS25" s="10"/>
      <c r="CT25" s="43"/>
      <c r="CU25" s="10"/>
      <c r="CV25" s="43"/>
      <c r="CW25" s="10"/>
      <c r="CX25" s="43"/>
      <c r="CY25" s="10"/>
      <c r="CZ25" s="43"/>
      <c r="DA25" s="10"/>
      <c r="DB25" s="43"/>
      <c r="DC25" s="10"/>
      <c r="DD25" s="43"/>
      <c r="DE25" s="10"/>
      <c r="DF25" s="43"/>
      <c r="DG25" s="10"/>
      <c r="DH25" s="43"/>
      <c r="DI25" s="10"/>
      <c r="DJ25" s="43"/>
      <c r="DK25" s="10"/>
      <c r="DL25" s="43"/>
      <c r="DM25" s="10"/>
      <c r="DN25" s="43"/>
      <c r="DO25" s="10"/>
      <c r="DP25" s="43"/>
      <c r="DQ25" s="10"/>
      <c r="DR25" s="43"/>
      <c r="DS25" s="10"/>
      <c r="DT25" s="43"/>
      <c r="DU25" s="10"/>
      <c r="DV25" s="43"/>
      <c r="DW25" s="10"/>
      <c r="DX25" s="43"/>
      <c r="DY25" s="10"/>
      <c r="DZ25" s="43"/>
      <c r="EA25" s="10"/>
      <c r="EB25" s="43"/>
      <c r="EC25" s="10"/>
      <c r="ED25" s="43"/>
      <c r="EE25" s="10"/>
      <c r="EF25" s="43"/>
      <c r="EG25" s="10"/>
      <c r="EH25" s="43"/>
      <c r="EI25" s="10"/>
      <c r="EJ25" s="43"/>
      <c r="EK25" s="10"/>
      <c r="EL25" s="43"/>
      <c r="EM25" s="10"/>
      <c r="EN25" s="43"/>
      <c r="EO25" s="10"/>
      <c r="EP25" s="43"/>
      <c r="EQ25" s="10"/>
      <c r="ER25" s="43"/>
      <c r="ES25" s="10"/>
      <c r="ET25" s="43"/>
      <c r="EU25" s="10"/>
      <c r="EV25" s="43"/>
      <c r="EW25" s="10"/>
      <c r="EX25" s="43"/>
      <c r="EY25" s="10"/>
      <c r="EZ25" s="43"/>
      <c r="FA25" s="10"/>
      <c r="FB25" s="43"/>
      <c r="FC25" s="10"/>
      <c r="FD25" s="43"/>
      <c r="FE25" s="10"/>
      <c r="FF25" s="43"/>
      <c r="FG25" s="10"/>
      <c r="FH25" s="43"/>
      <c r="FI25" s="10"/>
      <c r="FJ25" s="43"/>
      <c r="FK25" s="10"/>
      <c r="FL25" s="43"/>
      <c r="FM25" s="10"/>
      <c r="FN25" s="43"/>
      <c r="FO25" s="10"/>
      <c r="FP25" s="43"/>
      <c r="FQ25" s="10"/>
      <c r="FR25" s="43"/>
      <c r="FS25" s="10"/>
      <c r="FT25" s="43"/>
      <c r="FU25" s="10"/>
      <c r="FV25" s="43"/>
      <c r="FW25" s="10"/>
      <c r="FX25" s="43"/>
      <c r="FY25" s="10"/>
      <c r="FZ25" s="43"/>
      <c r="GA25" s="10"/>
      <c r="GB25" s="43"/>
      <c r="GC25" s="10"/>
      <c r="GD25" s="43"/>
      <c r="GE25" s="10"/>
      <c r="GF25" s="43"/>
      <c r="GG25" s="10"/>
      <c r="GH25" s="43"/>
      <c r="GI25" s="10"/>
      <c r="GJ25" s="43"/>
      <c r="GK25" s="10"/>
      <c r="GL25" s="43"/>
      <c r="GM25" s="10"/>
      <c r="GN25" s="43"/>
      <c r="GO25" s="10"/>
      <c r="GP25" s="43"/>
      <c r="GQ25" s="10"/>
      <c r="GR25" s="43"/>
      <c r="GS25" s="10"/>
      <c r="GT25" s="43"/>
      <c r="GU25" s="10"/>
      <c r="GV25" s="43"/>
      <c r="GW25" s="10"/>
      <c r="GX25" s="43"/>
      <c r="GY25" s="10"/>
      <c r="GZ25" s="43"/>
      <c r="HA25" s="10"/>
      <c r="HB25" s="43"/>
      <c r="HC25" s="10"/>
      <c r="HD25" s="43"/>
      <c r="HE25" s="10"/>
      <c r="HF25" s="43"/>
      <c r="HG25" s="10"/>
      <c r="HH25" s="43"/>
      <c r="HI25" s="10"/>
      <c r="HJ25" s="43"/>
      <c r="HK25" s="10"/>
      <c r="HL25" s="43"/>
      <c r="HM25" s="10"/>
      <c r="HN25" s="43"/>
      <c r="HO25" s="10"/>
      <c r="HP25" s="43"/>
      <c r="HQ25" s="10"/>
      <c r="HR25" s="43"/>
      <c r="HS25" s="10"/>
      <c r="HT25" s="43"/>
      <c r="HU25" s="10"/>
      <c r="HV25" s="43"/>
      <c r="HW25" s="10"/>
      <c r="HX25" s="43"/>
      <c r="HY25" s="10"/>
      <c r="HZ25" s="43"/>
      <c r="IA25" s="10"/>
      <c r="IB25" s="43"/>
      <c r="IC25" s="10"/>
      <c r="ID25" s="43"/>
      <c r="IE25" s="10"/>
      <c r="IF25" s="43"/>
      <c r="IG25" s="10"/>
      <c r="IH25" s="43"/>
      <c r="II25" s="10"/>
      <c r="IJ25" s="43"/>
      <c r="IK25" s="10"/>
      <c r="IL25" s="43"/>
      <c r="IM25" s="10"/>
      <c r="IN25" s="43"/>
      <c r="IO25" s="10"/>
      <c r="IP25" s="43"/>
      <c r="IQ25" s="10"/>
      <c r="IR25" s="43"/>
      <c r="IS25" s="10"/>
      <c r="IT25" s="43"/>
      <c r="IU25" s="10"/>
      <c r="IV25" s="43"/>
    </row>
    <row r="26" spans="4:14" ht="15.75">
      <c r="D26" s="10" t="s">
        <v>981</v>
      </c>
      <c r="E26" s="144"/>
      <c r="F26" s="144"/>
      <c r="G26" s="144"/>
      <c r="H26" s="144"/>
      <c r="I26" s="144"/>
      <c r="J26" s="10" t="s">
        <v>466</v>
      </c>
      <c r="K26" s="43"/>
      <c r="L26" s="144"/>
      <c r="M26" s="144"/>
      <c r="N26" s="144"/>
    </row>
  </sheetData>
  <sheetProtection/>
  <mergeCells count="12">
    <mergeCell ref="A17:N18"/>
    <mergeCell ref="M8:M9"/>
    <mergeCell ref="N8:N9"/>
    <mergeCell ref="A8:A9"/>
    <mergeCell ref="B8:B9"/>
    <mergeCell ref="C8:G8"/>
    <mergeCell ref="H8:L8"/>
    <mergeCell ref="D1:J1"/>
    <mergeCell ref="A2:N2"/>
    <mergeCell ref="A3:N3"/>
    <mergeCell ref="A5:N5"/>
    <mergeCell ref="K7:N7"/>
  </mergeCells>
  <printOptions horizontalCentered="1"/>
  <pageMargins left="0.44" right="0.42" top="0.72" bottom="0" header="0.31496062992125984" footer="0.31496062992125984"/>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IV27"/>
  <sheetViews>
    <sheetView view="pageBreakPreview" zoomScaleSheetLayoutView="100" zoomScalePageLayoutView="0" workbookViewId="0" topLeftCell="A5">
      <selection activeCell="A5" sqref="A5:N5"/>
    </sheetView>
  </sheetViews>
  <sheetFormatPr defaultColWidth="9.140625" defaultRowHeight="12.75"/>
  <cols>
    <col min="1" max="1" width="9.7109375" style="108" customWidth="1"/>
    <col min="2" max="2" width="18.7109375" style="108" bestFit="1" customWidth="1"/>
    <col min="3" max="3" width="13.00390625" style="108" customWidth="1"/>
    <col min="4" max="4" width="9.00390625" style="108" bestFit="1" customWidth="1"/>
    <col min="5" max="5" width="9.28125" style="108" bestFit="1" customWidth="1"/>
    <col min="6" max="6" width="12.28125" style="108" customWidth="1"/>
    <col min="7" max="7" width="11.00390625" style="108" customWidth="1"/>
    <col min="8" max="8" width="9.8515625" style="108" bestFit="1" customWidth="1"/>
    <col min="9" max="9" width="9.00390625" style="108" bestFit="1" customWidth="1"/>
    <col min="10" max="10" width="8.8515625" style="108" bestFit="1" customWidth="1"/>
    <col min="11" max="11" width="11.8515625" style="108" customWidth="1"/>
    <col min="12" max="12" width="10.00390625" style="108" customWidth="1"/>
    <col min="13" max="13" width="11.57421875" style="108" customWidth="1"/>
    <col min="14" max="14" width="18.00390625" style="108" customWidth="1"/>
    <col min="15" max="16384" width="9.140625" style="108" customWidth="1"/>
  </cols>
  <sheetData>
    <row r="1" spans="4:13" ht="15.75">
      <c r="D1" s="592"/>
      <c r="E1" s="592"/>
      <c r="F1" s="592"/>
      <c r="G1" s="592"/>
      <c r="H1" s="592"/>
      <c r="I1" s="592"/>
      <c r="J1" s="592"/>
      <c r="M1" s="41" t="s">
        <v>238</v>
      </c>
    </row>
    <row r="2" spans="1:14" ht="15">
      <c r="A2" s="674" t="s">
        <v>0</v>
      </c>
      <c r="B2" s="674"/>
      <c r="C2" s="674"/>
      <c r="D2" s="674"/>
      <c r="E2" s="674"/>
      <c r="F2" s="674"/>
      <c r="G2" s="674"/>
      <c r="H2" s="674"/>
      <c r="I2" s="674"/>
      <c r="J2" s="674"/>
      <c r="K2" s="674"/>
      <c r="L2" s="674"/>
      <c r="M2" s="674"/>
      <c r="N2" s="674"/>
    </row>
    <row r="3" spans="1:14" ht="19.5">
      <c r="A3" s="593" t="s">
        <v>824</v>
      </c>
      <c r="B3" s="593"/>
      <c r="C3" s="593"/>
      <c r="D3" s="593"/>
      <c r="E3" s="593"/>
      <c r="F3" s="593"/>
      <c r="G3" s="593"/>
      <c r="H3" s="593"/>
      <c r="I3" s="593"/>
      <c r="J3" s="593"/>
      <c r="K3" s="593"/>
      <c r="L3" s="593"/>
      <c r="M3" s="593"/>
      <c r="N3" s="593"/>
    </row>
    <row r="5" spans="1:14" ht="15.75">
      <c r="A5" s="594" t="s">
        <v>876</v>
      </c>
      <c r="B5" s="594"/>
      <c r="C5" s="594"/>
      <c r="D5" s="594"/>
      <c r="E5" s="594"/>
      <c r="F5" s="594"/>
      <c r="G5" s="594"/>
      <c r="H5" s="594"/>
      <c r="I5" s="594"/>
      <c r="J5" s="594"/>
      <c r="K5" s="594"/>
      <c r="L5" s="594"/>
      <c r="M5" s="594"/>
      <c r="N5" s="594"/>
    </row>
    <row r="7" spans="1:15" ht="15.75">
      <c r="A7" s="595" t="s">
        <v>464</v>
      </c>
      <c r="B7" s="595"/>
      <c r="L7" s="673" t="s">
        <v>873</v>
      </c>
      <c r="M7" s="673"/>
      <c r="N7" s="673"/>
      <c r="O7" s="151"/>
    </row>
    <row r="8" spans="1:14" ht="15.75">
      <c r="A8" s="574" t="s">
        <v>2</v>
      </c>
      <c r="B8" s="574" t="s">
        <v>3</v>
      </c>
      <c r="C8" s="562" t="s">
        <v>4</v>
      </c>
      <c r="D8" s="562"/>
      <c r="E8" s="562"/>
      <c r="F8" s="566"/>
      <c r="G8" s="566"/>
      <c r="H8" s="562" t="s">
        <v>95</v>
      </c>
      <c r="I8" s="562"/>
      <c r="J8" s="562"/>
      <c r="K8" s="562"/>
      <c r="L8" s="562"/>
      <c r="M8" s="574" t="s">
        <v>120</v>
      </c>
      <c r="N8" s="587" t="s">
        <v>121</v>
      </c>
    </row>
    <row r="9" spans="1:19" ht="94.5">
      <c r="A9" s="575"/>
      <c r="B9" s="575"/>
      <c r="C9" s="112" t="s">
        <v>471</v>
      </c>
      <c r="D9" s="112" t="s">
        <v>6</v>
      </c>
      <c r="E9" s="112" t="s">
        <v>342</v>
      </c>
      <c r="F9" s="133" t="s">
        <v>93</v>
      </c>
      <c r="G9" s="133" t="s">
        <v>107</v>
      </c>
      <c r="H9" s="112" t="s">
        <v>5</v>
      </c>
      <c r="I9" s="134" t="s">
        <v>6</v>
      </c>
      <c r="J9" s="112" t="s">
        <v>342</v>
      </c>
      <c r="K9" s="133" t="s">
        <v>93</v>
      </c>
      <c r="L9" s="133" t="s">
        <v>108</v>
      </c>
      <c r="M9" s="575"/>
      <c r="N9" s="587"/>
      <c r="R9" s="121"/>
      <c r="S9" s="144"/>
    </row>
    <row r="10" spans="1:14" s="10" customFormat="1" ht="15.75">
      <c r="A10" s="112">
        <v>1</v>
      </c>
      <c r="B10" s="112">
        <v>2</v>
      </c>
      <c r="C10" s="112">
        <v>3</v>
      </c>
      <c r="D10" s="112">
        <v>4</v>
      </c>
      <c r="E10" s="112">
        <v>5</v>
      </c>
      <c r="F10" s="161">
        <v>6</v>
      </c>
      <c r="G10" s="139">
        <v>7</v>
      </c>
      <c r="H10" s="112">
        <v>8</v>
      </c>
      <c r="I10" s="134">
        <v>9</v>
      </c>
      <c r="J10" s="112">
        <v>10</v>
      </c>
      <c r="K10" s="110">
        <v>11</v>
      </c>
      <c r="L10" s="167">
        <v>12</v>
      </c>
      <c r="M10" s="167">
        <v>13</v>
      </c>
      <c r="N10" s="110">
        <v>14</v>
      </c>
    </row>
    <row r="11" spans="1:14" ht="30" customHeight="1">
      <c r="A11" s="163">
        <v>1</v>
      </c>
      <c r="B11" s="163" t="s">
        <v>468</v>
      </c>
      <c r="C11" s="163">
        <v>0</v>
      </c>
      <c r="D11" s="163">
        <v>1</v>
      </c>
      <c r="E11" s="163">
        <v>0</v>
      </c>
      <c r="F11" s="163">
        <v>0</v>
      </c>
      <c r="G11" s="165">
        <f>C11+D11+E11+F11</f>
        <v>1</v>
      </c>
      <c r="H11" s="163">
        <v>0</v>
      </c>
      <c r="I11" s="168">
        <v>1</v>
      </c>
      <c r="J11" s="163">
        <v>0</v>
      </c>
      <c r="K11" s="163">
        <v>0</v>
      </c>
      <c r="L11" s="163">
        <f>H11+I11+J11+K11</f>
        <v>1</v>
      </c>
      <c r="M11" s="163">
        <f>G11-L11</f>
        <v>0</v>
      </c>
      <c r="N11" s="163"/>
    </row>
    <row r="12" spans="1:14" s="10" customFormat="1" ht="30" customHeight="1">
      <c r="A12" s="111" t="s">
        <v>15</v>
      </c>
      <c r="B12" s="111"/>
      <c r="C12" s="111">
        <f>C11</f>
        <v>0</v>
      </c>
      <c r="D12" s="111">
        <f aca="true" t="shared" si="0" ref="D12:M12">D11</f>
        <v>1</v>
      </c>
      <c r="E12" s="111">
        <f t="shared" si="0"/>
        <v>0</v>
      </c>
      <c r="F12" s="111">
        <f t="shared" si="0"/>
        <v>0</v>
      </c>
      <c r="G12" s="111">
        <f t="shared" si="0"/>
        <v>1</v>
      </c>
      <c r="H12" s="111">
        <f t="shared" si="0"/>
        <v>0</v>
      </c>
      <c r="I12" s="111">
        <f t="shared" si="0"/>
        <v>1</v>
      </c>
      <c r="J12" s="111">
        <f t="shared" si="0"/>
        <v>0</v>
      </c>
      <c r="K12" s="111">
        <f t="shared" si="0"/>
        <v>0</v>
      </c>
      <c r="L12" s="111">
        <f t="shared" si="0"/>
        <v>1</v>
      </c>
      <c r="M12" s="111">
        <f t="shared" si="0"/>
        <v>0</v>
      </c>
      <c r="N12" s="111"/>
    </row>
    <row r="13" spans="1:14" ht="15.75">
      <c r="A13" s="130"/>
      <c r="B13" s="144"/>
      <c r="C13" s="144"/>
      <c r="D13" s="144"/>
      <c r="E13" s="144"/>
      <c r="F13" s="144"/>
      <c r="G13" s="144"/>
      <c r="H13" s="144"/>
      <c r="I13" s="144"/>
      <c r="J13" s="144"/>
      <c r="K13" s="144"/>
      <c r="L13" s="144"/>
      <c r="M13" s="144"/>
      <c r="N13" s="144"/>
    </row>
    <row r="14" ht="15">
      <c r="A14" s="162" t="s">
        <v>8</v>
      </c>
    </row>
    <row r="15" ht="15">
      <c r="A15" s="108" t="s">
        <v>9</v>
      </c>
    </row>
    <row r="16" spans="1:14" ht="15.75">
      <c r="A16" s="108" t="s">
        <v>10</v>
      </c>
      <c r="K16" s="130" t="s">
        <v>11</v>
      </c>
      <c r="L16" s="130" t="s">
        <v>11</v>
      </c>
      <c r="M16" s="130"/>
      <c r="N16" s="130" t="s">
        <v>11</v>
      </c>
    </row>
    <row r="17" spans="1:12" ht="15.75">
      <c r="A17" s="108" t="s">
        <v>419</v>
      </c>
      <c r="J17" s="130"/>
      <c r="K17" s="130"/>
      <c r="L17" s="130"/>
    </row>
    <row r="18" spans="3:13" ht="15">
      <c r="C18" s="108" t="s">
        <v>420</v>
      </c>
      <c r="E18" s="144"/>
      <c r="F18" s="144"/>
      <c r="G18" s="144"/>
      <c r="H18" s="144"/>
      <c r="I18" s="144"/>
      <c r="J18" s="144"/>
      <c r="K18" s="144"/>
      <c r="L18" s="144"/>
      <c r="M18" s="144"/>
    </row>
    <row r="19" spans="5:13" ht="15">
      <c r="E19" s="144"/>
      <c r="F19" s="144"/>
      <c r="G19" s="144"/>
      <c r="H19" s="144"/>
      <c r="I19" s="144"/>
      <c r="J19" s="144"/>
      <c r="K19" s="144"/>
      <c r="L19" s="144"/>
      <c r="M19" s="144"/>
    </row>
    <row r="20" spans="5:13" ht="15">
      <c r="E20" s="144"/>
      <c r="F20" s="144"/>
      <c r="G20" s="144"/>
      <c r="H20" s="144"/>
      <c r="I20" s="144"/>
      <c r="J20" s="144"/>
      <c r="K20" s="144"/>
      <c r="L20" s="144"/>
      <c r="M20" s="144"/>
    </row>
    <row r="21" spans="5:13" ht="15">
      <c r="E21" s="144"/>
      <c r="F21" s="144"/>
      <c r="G21" s="144"/>
      <c r="H21" s="144"/>
      <c r="I21" s="144"/>
      <c r="J21" s="144"/>
      <c r="K21" s="144"/>
      <c r="L21" s="144"/>
      <c r="M21" s="144"/>
    </row>
    <row r="22" spans="5:13" ht="15">
      <c r="E22" s="144"/>
      <c r="F22" s="144"/>
      <c r="G22" s="144"/>
      <c r="H22" s="144"/>
      <c r="I22" s="144"/>
      <c r="J22" s="144"/>
      <c r="K22" s="144"/>
      <c r="L22" s="144"/>
      <c r="M22" s="144"/>
    </row>
    <row r="23" spans="1:256" ht="15.7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row>
    <row r="24" spans="1:256" ht="15.7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row>
    <row r="25" spans="5:14" ht="15.75">
      <c r="E25" s="144"/>
      <c r="F25" s="10" t="s">
        <v>980</v>
      </c>
      <c r="G25" s="144"/>
      <c r="H25" s="144"/>
      <c r="I25" s="144"/>
      <c r="J25" s="144"/>
      <c r="K25" s="144"/>
      <c r="L25" s="10" t="s">
        <v>588</v>
      </c>
      <c r="M25" s="144"/>
      <c r="N25" s="144"/>
    </row>
    <row r="26" spans="5:14" ht="15.75">
      <c r="E26" s="144"/>
      <c r="F26" s="10" t="s">
        <v>981</v>
      </c>
      <c r="G26" s="144"/>
      <c r="H26" s="144"/>
      <c r="I26" s="144"/>
      <c r="J26" s="144"/>
      <c r="K26" s="144"/>
      <c r="L26" s="10" t="s">
        <v>466</v>
      </c>
      <c r="M26" s="144"/>
      <c r="N26" s="144"/>
    </row>
    <row r="27" spans="1:14" ht="15">
      <c r="A27" s="674"/>
      <c r="B27" s="674"/>
      <c r="C27" s="674"/>
      <c r="D27" s="674"/>
      <c r="E27" s="674"/>
      <c r="F27" s="674"/>
      <c r="G27" s="674"/>
      <c r="H27" s="674"/>
      <c r="I27" s="674"/>
      <c r="J27" s="674"/>
      <c r="K27" s="674"/>
      <c r="L27" s="674"/>
      <c r="M27" s="674"/>
      <c r="N27" s="674"/>
    </row>
  </sheetData>
  <sheetProtection/>
  <mergeCells count="13">
    <mergeCell ref="A7:B7"/>
    <mergeCell ref="D1:J1"/>
    <mergeCell ref="A2:N2"/>
    <mergeCell ref="A3:N3"/>
    <mergeCell ref="A5:N5"/>
    <mergeCell ref="L7:N7"/>
    <mergeCell ref="A27:N27"/>
    <mergeCell ref="N8:N9"/>
    <mergeCell ref="A8:A9"/>
    <mergeCell ref="B8:B9"/>
    <mergeCell ref="C8:G8"/>
    <mergeCell ref="H8:L8"/>
    <mergeCell ref="M8:M9"/>
  </mergeCells>
  <printOptions horizontalCentered="1"/>
  <pageMargins left="0.42" right="0.39" top="0.7" bottom="0" header="0.55" footer="0.31496062992125984"/>
  <pageSetup fitToHeight="1" fitToWidth="1" horizontalDpi="600" verticalDpi="600" orientation="landscape" paperSize="9" scale="87" r:id="rId1"/>
</worksheet>
</file>

<file path=xl/worksheets/sheet12.xml><?xml version="1.0" encoding="utf-8"?>
<worksheet xmlns="http://schemas.openxmlformats.org/spreadsheetml/2006/main" xmlns:r="http://schemas.openxmlformats.org/officeDocument/2006/relationships">
  <sheetPr>
    <pageSetUpPr fitToPage="1"/>
  </sheetPr>
  <dimension ref="A1:R26"/>
  <sheetViews>
    <sheetView view="pageBreakPreview" zoomScale="85" zoomScaleSheetLayoutView="85" zoomScalePageLayoutView="0" workbookViewId="0" topLeftCell="D3">
      <selection activeCell="M11" sqref="M11"/>
    </sheetView>
  </sheetViews>
  <sheetFormatPr defaultColWidth="9.140625" defaultRowHeight="12.75"/>
  <cols>
    <col min="1" max="1" width="11.140625" style="108" customWidth="1"/>
    <col min="2" max="2" width="20.140625" style="108" bestFit="1" customWidth="1"/>
    <col min="3" max="3" width="13.140625" style="108" customWidth="1"/>
    <col min="4" max="4" width="8.00390625" style="108" customWidth="1"/>
    <col min="5" max="5" width="10.7109375" style="108" bestFit="1" customWidth="1"/>
    <col min="6" max="6" width="10.421875" style="108" bestFit="1" customWidth="1"/>
    <col min="7" max="7" width="11.421875" style="108" bestFit="1" customWidth="1"/>
    <col min="8" max="8" width="12.8515625" style="108" bestFit="1" customWidth="1"/>
    <col min="9" max="9" width="7.140625" style="108" customWidth="1"/>
    <col min="10" max="10" width="10.7109375" style="108" bestFit="1" customWidth="1"/>
    <col min="11" max="11" width="10.421875" style="108" bestFit="1" customWidth="1"/>
    <col min="12" max="12" width="11.8515625" style="108" bestFit="1" customWidth="1"/>
    <col min="13" max="13" width="13.28125" style="108" customWidth="1"/>
    <col min="14" max="14" width="9.28125" style="108" bestFit="1" customWidth="1"/>
    <col min="15" max="15" width="9.7109375" style="108" bestFit="1" customWidth="1"/>
    <col min="16" max="16" width="10.421875" style="108" bestFit="1" customWidth="1"/>
    <col min="17" max="17" width="12.8515625" style="108" bestFit="1" customWidth="1"/>
    <col min="18" max="16384" width="9.140625" style="108" customWidth="1"/>
  </cols>
  <sheetData>
    <row r="1" spans="15:17" ht="15">
      <c r="O1" s="680" t="s">
        <v>55</v>
      </c>
      <c r="P1" s="680"/>
      <c r="Q1" s="680"/>
    </row>
    <row r="2" spans="1:16" ht="15">
      <c r="A2" s="674" t="s">
        <v>0</v>
      </c>
      <c r="B2" s="674"/>
      <c r="C2" s="674"/>
      <c r="D2" s="674"/>
      <c r="E2" s="674"/>
      <c r="F2" s="674"/>
      <c r="G2" s="674"/>
      <c r="H2" s="674"/>
      <c r="I2" s="674"/>
      <c r="J2" s="674"/>
      <c r="K2" s="674"/>
      <c r="L2" s="674"/>
      <c r="M2" s="28"/>
      <c r="N2" s="28"/>
      <c r="O2" s="28"/>
      <c r="P2" s="28"/>
    </row>
    <row r="3" spans="1:16" ht="19.5">
      <c r="A3" s="593" t="s">
        <v>824</v>
      </c>
      <c r="B3" s="593"/>
      <c r="C3" s="593"/>
      <c r="D3" s="593"/>
      <c r="E3" s="593"/>
      <c r="F3" s="593"/>
      <c r="G3" s="593"/>
      <c r="H3" s="593"/>
      <c r="I3" s="593"/>
      <c r="J3" s="593"/>
      <c r="K3" s="593"/>
      <c r="L3" s="593"/>
      <c r="M3" s="43"/>
      <c r="N3" s="43"/>
      <c r="O3" s="43"/>
      <c r="P3" s="43"/>
    </row>
    <row r="5" spans="1:12" ht="15.75">
      <c r="A5" s="681" t="s">
        <v>877</v>
      </c>
      <c r="B5" s="681"/>
      <c r="C5" s="681"/>
      <c r="D5" s="681"/>
      <c r="E5" s="681"/>
      <c r="F5" s="681"/>
      <c r="G5" s="681"/>
      <c r="H5" s="681"/>
      <c r="I5" s="681"/>
      <c r="J5" s="681"/>
      <c r="K5" s="681"/>
      <c r="L5" s="681"/>
    </row>
    <row r="7" spans="1:17" ht="15.75">
      <c r="A7" s="595" t="s">
        <v>464</v>
      </c>
      <c r="B7" s="595"/>
      <c r="N7" s="672" t="s">
        <v>878</v>
      </c>
      <c r="O7" s="672"/>
      <c r="P7" s="672"/>
      <c r="Q7" s="672"/>
    </row>
    <row r="8" spans="1:17" ht="15.75">
      <c r="A8" s="587" t="s">
        <v>2</v>
      </c>
      <c r="B8" s="587" t="s">
        <v>3</v>
      </c>
      <c r="C8" s="589" t="s">
        <v>879</v>
      </c>
      <c r="D8" s="589"/>
      <c r="E8" s="589"/>
      <c r="F8" s="589"/>
      <c r="G8" s="589"/>
      <c r="H8" s="682" t="s">
        <v>683</v>
      </c>
      <c r="I8" s="589"/>
      <c r="J8" s="589"/>
      <c r="K8" s="589"/>
      <c r="L8" s="589"/>
      <c r="M8" s="579" t="s">
        <v>101</v>
      </c>
      <c r="N8" s="683"/>
      <c r="O8" s="683"/>
      <c r="P8" s="683"/>
      <c r="Q8" s="580"/>
    </row>
    <row r="9" spans="1:18" s="10" customFormat="1" ht="78.75">
      <c r="A9" s="587"/>
      <c r="B9" s="587"/>
      <c r="C9" s="112" t="s">
        <v>198</v>
      </c>
      <c r="D9" s="112" t="s">
        <v>199</v>
      </c>
      <c r="E9" s="112" t="s">
        <v>342</v>
      </c>
      <c r="F9" s="112" t="s">
        <v>205</v>
      </c>
      <c r="G9" s="112" t="s">
        <v>107</v>
      </c>
      <c r="H9" s="134" t="s">
        <v>198</v>
      </c>
      <c r="I9" s="112" t="s">
        <v>199</v>
      </c>
      <c r="J9" s="112" t="s">
        <v>342</v>
      </c>
      <c r="K9" s="133" t="s">
        <v>205</v>
      </c>
      <c r="L9" s="112" t="s">
        <v>345</v>
      </c>
      <c r="M9" s="112" t="s">
        <v>198</v>
      </c>
      <c r="N9" s="112" t="s">
        <v>199</v>
      </c>
      <c r="O9" s="112" t="s">
        <v>342</v>
      </c>
      <c r="P9" s="112" t="s">
        <v>205</v>
      </c>
      <c r="Q9" s="112" t="s">
        <v>109</v>
      </c>
      <c r="R9" s="45"/>
    </row>
    <row r="10" spans="1:17" s="170" customFormat="1" ht="21.75" customHeight="1">
      <c r="A10" s="169">
        <v>1</v>
      </c>
      <c r="B10" s="169">
        <v>2</v>
      </c>
      <c r="C10" s="169">
        <v>3</v>
      </c>
      <c r="D10" s="169">
        <v>4</v>
      </c>
      <c r="E10" s="169">
        <v>5</v>
      </c>
      <c r="F10" s="169">
        <v>6</v>
      </c>
      <c r="G10" s="169">
        <v>7</v>
      </c>
      <c r="H10" s="169">
        <v>8</v>
      </c>
      <c r="I10" s="169">
        <v>9</v>
      </c>
      <c r="J10" s="169">
        <v>10</v>
      </c>
      <c r="K10" s="169">
        <v>11</v>
      </c>
      <c r="L10" s="169">
        <v>12</v>
      </c>
      <c r="M10" s="169">
        <v>13</v>
      </c>
      <c r="N10" s="169">
        <v>14</v>
      </c>
      <c r="O10" s="169">
        <v>15</v>
      </c>
      <c r="P10" s="169">
        <v>16</v>
      </c>
      <c r="Q10" s="169">
        <v>17</v>
      </c>
    </row>
    <row r="11" spans="1:17" ht="29.25" customHeight="1">
      <c r="A11" s="163">
        <v>1</v>
      </c>
      <c r="B11" s="163" t="s">
        <v>468</v>
      </c>
      <c r="C11" s="163">
        <v>49702</v>
      </c>
      <c r="D11" s="163">
        <v>1787</v>
      </c>
      <c r="E11" s="163">
        <v>0</v>
      </c>
      <c r="F11" s="163">
        <v>294</v>
      </c>
      <c r="G11" s="163">
        <f>C11+D11+E11+F11</f>
        <v>51783</v>
      </c>
      <c r="H11" s="168">
        <v>25382</v>
      </c>
      <c r="I11" s="163">
        <v>894</v>
      </c>
      <c r="J11" s="163">
        <v>0</v>
      </c>
      <c r="K11" s="163">
        <v>110</v>
      </c>
      <c r="L11" s="163">
        <f>H11+I11+J11+K11</f>
        <v>26386</v>
      </c>
      <c r="M11" s="163">
        <v>4670197</v>
      </c>
      <c r="N11" s="163">
        <v>164496</v>
      </c>
      <c r="O11" s="163">
        <v>0</v>
      </c>
      <c r="P11" s="163">
        <v>20240</v>
      </c>
      <c r="Q11" s="163">
        <f>M11+N11+O11+P11</f>
        <v>4854933</v>
      </c>
    </row>
    <row r="12" spans="1:17" ht="15.75">
      <c r="A12" s="171"/>
      <c r="B12" s="144"/>
      <c r="C12" s="144"/>
      <c r="D12" s="144"/>
      <c r="E12" s="144"/>
      <c r="F12" s="144"/>
      <c r="G12" s="144"/>
      <c r="H12" s="144"/>
      <c r="I12" s="144"/>
      <c r="J12" s="144"/>
      <c r="K12" s="144"/>
      <c r="L12" s="532">
        <f>L11/G11</f>
        <v>0.5095494660409787</v>
      </c>
      <c r="M12" s="144"/>
      <c r="N12" s="144"/>
      <c r="O12" s="144"/>
      <c r="P12" s="144"/>
      <c r="Q12" s="144"/>
    </row>
    <row r="13" ht="15">
      <c r="A13" s="162" t="s">
        <v>8</v>
      </c>
    </row>
    <row r="14" ht="15">
      <c r="A14" s="108" t="s">
        <v>9</v>
      </c>
    </row>
    <row r="15" spans="1:12" ht="15.75">
      <c r="A15" s="108" t="s">
        <v>10</v>
      </c>
      <c r="I15" s="130"/>
      <c r="J15" s="130"/>
      <c r="K15" s="130"/>
      <c r="L15" s="130"/>
    </row>
    <row r="16" spans="1:12" ht="15.75">
      <c r="A16" s="108" t="s">
        <v>419</v>
      </c>
      <c r="J16" s="130"/>
      <c r="K16" s="130"/>
      <c r="L16" s="130"/>
    </row>
    <row r="17" spans="3:13" ht="15">
      <c r="C17" s="108" t="s">
        <v>420</v>
      </c>
      <c r="E17" s="144"/>
      <c r="F17" s="144"/>
      <c r="G17" s="144"/>
      <c r="H17" s="144"/>
      <c r="I17" s="144"/>
      <c r="J17" s="144"/>
      <c r="K17" s="144"/>
      <c r="L17" s="144"/>
      <c r="M17" s="144"/>
    </row>
    <row r="18" spans="5:13" ht="15">
      <c r="E18" s="144"/>
      <c r="F18" s="144"/>
      <c r="G18" s="144"/>
      <c r="H18" s="144"/>
      <c r="I18" s="144"/>
      <c r="J18" s="144"/>
      <c r="K18" s="144"/>
      <c r="L18" s="144"/>
      <c r="M18" s="144"/>
    </row>
    <row r="19" spans="5:13" ht="15">
      <c r="E19" s="144"/>
      <c r="F19" s="144"/>
      <c r="G19" s="144"/>
      <c r="H19" s="144"/>
      <c r="I19" s="144"/>
      <c r="J19" s="144"/>
      <c r="K19" s="144"/>
      <c r="L19" s="144"/>
      <c r="M19" s="144"/>
    </row>
    <row r="20" spans="5:13" ht="15">
      <c r="E20" s="144"/>
      <c r="F20" s="144"/>
      <c r="G20" s="144"/>
      <c r="H20" s="144"/>
      <c r="I20" s="144"/>
      <c r="J20" s="144"/>
      <c r="K20" s="144"/>
      <c r="L20" s="144"/>
      <c r="M20" s="144"/>
    </row>
    <row r="21" spans="5:13" ht="15">
      <c r="E21" s="144"/>
      <c r="F21" s="144"/>
      <c r="G21" s="144"/>
      <c r="H21" s="144"/>
      <c r="I21" s="144"/>
      <c r="J21" s="144"/>
      <c r="K21" s="144"/>
      <c r="L21" s="144"/>
      <c r="M21" s="144"/>
    </row>
    <row r="22" spans="1:17" ht="15.75">
      <c r="A22" s="10"/>
      <c r="B22" s="10"/>
      <c r="C22" s="10"/>
      <c r="D22" s="10"/>
      <c r="E22" s="10"/>
      <c r="F22" s="10"/>
      <c r="G22" s="10"/>
      <c r="I22" s="10"/>
      <c r="O22" s="675"/>
      <c r="P22" s="675"/>
      <c r="Q22" s="676"/>
    </row>
    <row r="23" spans="1:17" ht="15.75">
      <c r="A23" s="675"/>
      <c r="B23" s="675"/>
      <c r="C23" s="675"/>
      <c r="D23" s="675"/>
      <c r="E23" s="675"/>
      <c r="F23" s="675"/>
      <c r="G23" s="675"/>
      <c r="H23" s="675"/>
      <c r="I23" s="675"/>
      <c r="J23" s="675"/>
      <c r="K23" s="675"/>
      <c r="L23" s="675"/>
      <c r="M23" s="675"/>
      <c r="N23" s="675"/>
      <c r="O23" s="675"/>
      <c r="P23" s="675"/>
      <c r="Q23" s="675"/>
    </row>
    <row r="24" spans="1:18" ht="15.75">
      <c r="A24" s="106"/>
      <c r="B24" s="106"/>
      <c r="C24" s="106"/>
      <c r="D24" s="106"/>
      <c r="E24" s="106"/>
      <c r="F24" s="106"/>
      <c r="G24" s="10" t="s">
        <v>980</v>
      </c>
      <c r="H24" s="106"/>
      <c r="I24" s="106"/>
      <c r="J24" s="106"/>
      <c r="K24" s="106"/>
      <c r="L24" s="106"/>
      <c r="M24" s="10" t="s">
        <v>588</v>
      </c>
      <c r="N24" s="106"/>
      <c r="O24" s="106"/>
      <c r="P24" s="106"/>
      <c r="Q24" s="106"/>
      <c r="R24" s="106"/>
    </row>
    <row r="25" spans="1:17" ht="15.75">
      <c r="A25" s="10"/>
      <c r="B25" s="10"/>
      <c r="C25" s="10"/>
      <c r="D25" s="10"/>
      <c r="E25" s="10"/>
      <c r="F25" s="10"/>
      <c r="G25" s="10" t="s">
        <v>981</v>
      </c>
      <c r="M25" s="10" t="s">
        <v>466</v>
      </c>
      <c r="N25" s="43"/>
      <c r="O25" s="43"/>
      <c r="P25" s="43"/>
      <c r="Q25" s="43"/>
    </row>
    <row r="26" spans="1:12" ht="15">
      <c r="A26" s="674"/>
      <c r="B26" s="674"/>
      <c r="C26" s="674"/>
      <c r="D26" s="674"/>
      <c r="E26" s="674"/>
      <c r="F26" s="674"/>
      <c r="G26" s="674"/>
      <c r="H26" s="674"/>
      <c r="I26" s="674"/>
      <c r="J26" s="674"/>
      <c r="K26" s="674"/>
      <c r="L26" s="674"/>
    </row>
  </sheetData>
  <sheetProtection/>
  <mergeCells count="14">
    <mergeCell ref="H8:L8"/>
    <mergeCell ref="M8:Q8"/>
    <mergeCell ref="A7:B7"/>
    <mergeCell ref="O22:Q22"/>
    <mergeCell ref="A23:Q23"/>
    <mergeCell ref="N7:Q7"/>
    <mergeCell ref="A26:L26"/>
    <mergeCell ref="O1:Q1"/>
    <mergeCell ref="A2:L2"/>
    <mergeCell ref="A3:L3"/>
    <mergeCell ref="A5:L5"/>
    <mergeCell ref="A8:A9"/>
    <mergeCell ref="B8:B9"/>
    <mergeCell ref="C8:G8"/>
  </mergeCells>
  <printOptions horizontalCentered="1"/>
  <pageMargins left="0.54" right="0.39" top="0.82" bottom="0" header="0.31496062992125984" footer="0.31496062992125984"/>
  <pageSetup fitToHeight="1" fitToWidth="1" horizontalDpi="600" verticalDpi="600" orientation="landscape" paperSize="9" scale="72" r:id="rId1"/>
</worksheet>
</file>

<file path=xl/worksheets/sheet13.xml><?xml version="1.0" encoding="utf-8"?>
<worksheet xmlns="http://schemas.openxmlformats.org/spreadsheetml/2006/main" xmlns:r="http://schemas.openxmlformats.org/officeDocument/2006/relationships">
  <sheetPr>
    <pageSetUpPr fitToPage="1"/>
  </sheetPr>
  <dimension ref="A1:S25"/>
  <sheetViews>
    <sheetView view="pageBreakPreview" zoomScaleSheetLayoutView="100" zoomScalePageLayoutView="0" workbookViewId="0" topLeftCell="C7">
      <selection activeCell="L17" sqref="L17"/>
    </sheetView>
  </sheetViews>
  <sheetFormatPr defaultColWidth="9.140625" defaultRowHeight="12.75"/>
  <cols>
    <col min="1" max="1" width="7.8515625" style="108" customWidth="1"/>
    <col min="2" max="2" width="18.8515625" style="108" bestFit="1" customWidth="1"/>
    <col min="3" max="3" width="12.7109375" style="108" customWidth="1"/>
    <col min="4" max="4" width="6.57421875" style="108" customWidth="1"/>
    <col min="5" max="5" width="10.28125" style="108" bestFit="1" customWidth="1"/>
    <col min="6" max="6" width="9.00390625" style="108" bestFit="1" customWidth="1"/>
    <col min="7" max="7" width="11.00390625" style="108" bestFit="1" customWidth="1"/>
    <col min="8" max="8" width="9.8515625" style="108" bestFit="1" customWidth="1"/>
    <col min="9" max="9" width="6.28125" style="108" customWidth="1"/>
    <col min="10" max="10" width="10.28125" style="108" bestFit="1" customWidth="1"/>
    <col min="11" max="11" width="9.28125" style="108" customWidth="1"/>
    <col min="12" max="12" width="11.00390625" style="108" bestFit="1" customWidth="1"/>
    <col min="13" max="13" width="13.00390625" style="108" customWidth="1"/>
    <col min="14" max="14" width="9.421875" style="108" customWidth="1"/>
    <col min="15" max="15" width="10.28125" style="108" bestFit="1" customWidth="1"/>
    <col min="16" max="16" width="9.00390625" style="108" bestFit="1" customWidth="1"/>
    <col min="17" max="17" width="12.28125" style="108" customWidth="1"/>
    <col min="18" max="18" width="9.140625" style="108" hidden="1" customWidth="1"/>
    <col min="19" max="16384" width="9.140625" style="108" customWidth="1"/>
  </cols>
  <sheetData>
    <row r="1" spans="15:17" ht="15">
      <c r="O1" s="680" t="s">
        <v>56</v>
      </c>
      <c r="P1" s="680"/>
      <c r="Q1" s="680"/>
    </row>
    <row r="2" spans="1:16" ht="15.75">
      <c r="A2" s="592" t="s">
        <v>0</v>
      </c>
      <c r="B2" s="592"/>
      <c r="C2" s="592"/>
      <c r="D2" s="592"/>
      <c r="E2" s="592"/>
      <c r="F2" s="592"/>
      <c r="G2" s="592"/>
      <c r="H2" s="592"/>
      <c r="I2" s="592"/>
      <c r="J2" s="592"/>
      <c r="K2" s="592"/>
      <c r="L2" s="592"/>
      <c r="M2" s="28"/>
      <c r="N2" s="28"/>
      <c r="O2" s="28"/>
      <c r="P2" s="28"/>
    </row>
    <row r="3" spans="1:16" ht="19.5">
      <c r="A3" s="593" t="s">
        <v>824</v>
      </c>
      <c r="B3" s="593"/>
      <c r="C3" s="593"/>
      <c r="D3" s="593"/>
      <c r="E3" s="593"/>
      <c r="F3" s="593"/>
      <c r="G3" s="593"/>
      <c r="H3" s="593"/>
      <c r="I3" s="593"/>
      <c r="J3" s="593"/>
      <c r="K3" s="593"/>
      <c r="L3" s="593"/>
      <c r="M3" s="43"/>
      <c r="N3" s="43"/>
      <c r="O3" s="43"/>
      <c r="P3" s="43"/>
    </row>
    <row r="5" spans="1:13" ht="15.75" customHeight="1">
      <c r="A5" s="681" t="s">
        <v>880</v>
      </c>
      <c r="B5" s="681"/>
      <c r="C5" s="681"/>
      <c r="D5" s="681"/>
      <c r="E5" s="681"/>
      <c r="F5" s="681"/>
      <c r="G5" s="681"/>
      <c r="H5" s="681"/>
      <c r="I5" s="681"/>
      <c r="J5" s="681"/>
      <c r="K5" s="681"/>
      <c r="L5" s="681"/>
      <c r="M5" s="681"/>
    </row>
    <row r="7" spans="1:18" ht="15.75">
      <c r="A7" s="595" t="s">
        <v>464</v>
      </c>
      <c r="B7" s="595"/>
      <c r="N7" s="672" t="s">
        <v>878</v>
      </c>
      <c r="O7" s="672"/>
      <c r="P7" s="672"/>
      <c r="Q7" s="672"/>
      <c r="R7" s="672"/>
    </row>
    <row r="8" spans="1:17" s="10" customFormat="1" ht="15.75">
      <c r="A8" s="587" t="s">
        <v>2</v>
      </c>
      <c r="B8" s="587" t="s">
        <v>3</v>
      </c>
      <c r="C8" s="589" t="s">
        <v>917</v>
      </c>
      <c r="D8" s="589"/>
      <c r="E8" s="589"/>
      <c r="F8" s="684"/>
      <c r="G8" s="684"/>
      <c r="H8" s="589" t="s">
        <v>683</v>
      </c>
      <c r="I8" s="589"/>
      <c r="J8" s="589"/>
      <c r="K8" s="589"/>
      <c r="L8" s="589"/>
      <c r="M8" s="576" t="s">
        <v>101</v>
      </c>
      <c r="N8" s="577"/>
      <c r="O8" s="577"/>
      <c r="P8" s="577"/>
      <c r="Q8" s="578"/>
    </row>
    <row r="9" spans="1:19" s="10" customFormat="1" ht="47.25">
      <c r="A9" s="587"/>
      <c r="B9" s="587"/>
      <c r="C9" s="112" t="s">
        <v>198</v>
      </c>
      <c r="D9" s="112" t="s">
        <v>199</v>
      </c>
      <c r="E9" s="112" t="s">
        <v>342</v>
      </c>
      <c r="F9" s="133" t="s">
        <v>205</v>
      </c>
      <c r="G9" s="133" t="s">
        <v>107</v>
      </c>
      <c r="H9" s="112" t="s">
        <v>198</v>
      </c>
      <c r="I9" s="112" t="s">
        <v>199</v>
      </c>
      <c r="J9" s="112" t="s">
        <v>342</v>
      </c>
      <c r="K9" s="112" t="s">
        <v>205</v>
      </c>
      <c r="L9" s="112" t="s">
        <v>108</v>
      </c>
      <c r="M9" s="112" t="s">
        <v>198</v>
      </c>
      <c r="N9" s="112" t="s">
        <v>199</v>
      </c>
      <c r="O9" s="112" t="s">
        <v>342</v>
      </c>
      <c r="P9" s="133" t="s">
        <v>205</v>
      </c>
      <c r="Q9" s="112" t="s">
        <v>109</v>
      </c>
      <c r="R9" s="46"/>
      <c r="S9" s="45"/>
    </row>
    <row r="10" spans="1:17" s="10" customFormat="1" ht="24" customHeight="1">
      <c r="A10" s="174">
        <v>1</v>
      </c>
      <c r="B10" s="174">
        <v>2</v>
      </c>
      <c r="C10" s="174">
        <v>3</v>
      </c>
      <c r="D10" s="174">
        <v>4</v>
      </c>
      <c r="E10" s="174">
        <v>5</v>
      </c>
      <c r="F10" s="172">
        <v>6</v>
      </c>
      <c r="G10" s="174">
        <v>7</v>
      </c>
      <c r="H10" s="174">
        <v>8</v>
      </c>
      <c r="I10" s="174">
        <v>9</v>
      </c>
      <c r="J10" s="174">
        <v>10</v>
      </c>
      <c r="K10" s="174">
        <v>11</v>
      </c>
      <c r="L10" s="174">
        <v>12</v>
      </c>
      <c r="M10" s="174">
        <v>13</v>
      </c>
      <c r="N10" s="111">
        <v>14</v>
      </c>
      <c r="O10" s="179">
        <v>15</v>
      </c>
      <c r="P10" s="174">
        <v>16</v>
      </c>
      <c r="Q10" s="174">
        <v>17</v>
      </c>
    </row>
    <row r="11" spans="1:17" ht="24" customHeight="1">
      <c r="A11" s="163">
        <v>1</v>
      </c>
      <c r="B11" s="163" t="s">
        <v>468</v>
      </c>
      <c r="C11" s="163">
        <v>40385</v>
      </c>
      <c r="D11" s="163">
        <v>1461</v>
      </c>
      <c r="E11" s="163">
        <v>0</v>
      </c>
      <c r="F11" s="165">
        <v>133</v>
      </c>
      <c r="G11" s="165">
        <f>C11+D11+E11+F11</f>
        <v>41979</v>
      </c>
      <c r="H11" s="163">
        <v>16823</v>
      </c>
      <c r="I11" s="163">
        <v>702</v>
      </c>
      <c r="J11" s="163">
        <v>0</v>
      </c>
      <c r="K11" s="163">
        <v>65</v>
      </c>
      <c r="L11" s="163">
        <f>H11+I11+J11+K11</f>
        <v>17590</v>
      </c>
      <c r="M11" s="163">
        <v>3095495</v>
      </c>
      <c r="N11" s="163">
        <v>129168</v>
      </c>
      <c r="O11" s="163">
        <v>0</v>
      </c>
      <c r="P11" s="163">
        <v>11960</v>
      </c>
      <c r="Q11" s="163">
        <f>M11+N11+O11+P11</f>
        <v>3236623</v>
      </c>
    </row>
    <row r="12" spans="1:17" ht="15.75">
      <c r="A12" s="171"/>
      <c r="B12" s="144"/>
      <c r="C12" s="144"/>
      <c r="D12" s="144"/>
      <c r="E12" s="144"/>
      <c r="F12" s="144"/>
      <c r="G12" s="144"/>
      <c r="H12" s="144"/>
      <c r="I12" s="144"/>
      <c r="J12" s="144"/>
      <c r="K12" s="144"/>
      <c r="L12" s="532">
        <f>L11/G11</f>
        <v>0.4190190333261869</v>
      </c>
      <c r="M12" s="144"/>
      <c r="N12" s="144"/>
      <c r="O12" s="144"/>
      <c r="P12" s="144"/>
      <c r="Q12" s="144"/>
    </row>
    <row r="13" ht="15">
      <c r="A13" s="162" t="s">
        <v>8</v>
      </c>
    </row>
    <row r="14" ht="15">
      <c r="A14" s="108" t="s">
        <v>9</v>
      </c>
    </row>
    <row r="15" spans="1:12" ht="15.75">
      <c r="A15" s="108" t="s">
        <v>10</v>
      </c>
      <c r="I15" s="130"/>
      <c r="J15" s="130"/>
      <c r="K15" s="130"/>
      <c r="L15" s="130"/>
    </row>
    <row r="16" spans="1:12" ht="15.75">
      <c r="A16" s="108" t="s">
        <v>419</v>
      </c>
      <c r="J16" s="130"/>
      <c r="K16" s="130"/>
      <c r="L16" s="130"/>
    </row>
    <row r="17" spans="3:13" ht="15">
      <c r="C17" s="108" t="s">
        <v>421</v>
      </c>
      <c r="E17" s="144"/>
      <c r="F17" s="144"/>
      <c r="G17" s="144"/>
      <c r="H17" s="144"/>
      <c r="I17" s="144"/>
      <c r="J17" s="144"/>
      <c r="K17" s="144"/>
      <c r="L17" s="144"/>
      <c r="M17" s="144"/>
    </row>
    <row r="18" spans="5:13" ht="15">
      <c r="E18" s="144"/>
      <c r="F18" s="144"/>
      <c r="G18" s="144"/>
      <c r="H18" s="144"/>
      <c r="I18" s="144"/>
      <c r="J18" s="144"/>
      <c r="K18" s="144"/>
      <c r="L18" s="144"/>
      <c r="M18" s="144"/>
    </row>
    <row r="19" spans="5:13" ht="15">
      <c r="E19" s="144"/>
      <c r="F19" s="144"/>
      <c r="G19" s="144"/>
      <c r="H19" s="144"/>
      <c r="I19" s="144"/>
      <c r="J19" s="144"/>
      <c r="K19" s="144"/>
      <c r="L19" s="144"/>
      <c r="M19" s="144"/>
    </row>
    <row r="20" spans="5:13" ht="15">
      <c r="E20" s="144"/>
      <c r="F20" s="144"/>
      <c r="G20" s="144"/>
      <c r="H20" s="144"/>
      <c r="I20" s="144"/>
      <c r="J20" s="144"/>
      <c r="K20" s="144"/>
      <c r="L20" s="144"/>
      <c r="M20" s="144"/>
    </row>
    <row r="21" spans="5:13" ht="15">
      <c r="E21" s="144"/>
      <c r="F21" s="144"/>
      <c r="G21" s="144"/>
      <c r="H21" s="144"/>
      <c r="I21" s="144"/>
      <c r="J21" s="144"/>
      <c r="K21" s="144"/>
      <c r="L21" s="144"/>
      <c r="M21" s="144"/>
    </row>
    <row r="22" spans="5:13" ht="15">
      <c r="E22" s="144"/>
      <c r="F22" s="144"/>
      <c r="G22" s="144"/>
      <c r="H22" s="144"/>
      <c r="I22" s="144"/>
      <c r="J22" s="144"/>
      <c r="K22" s="144"/>
      <c r="L22" s="144"/>
      <c r="M22" s="144"/>
    </row>
    <row r="23" spans="5:13" ht="15.75">
      <c r="E23" s="144"/>
      <c r="F23" s="10" t="s">
        <v>980</v>
      </c>
      <c r="G23" s="144"/>
      <c r="H23" s="144"/>
      <c r="I23" s="144"/>
      <c r="J23" s="144"/>
      <c r="K23" s="144"/>
      <c r="L23" s="144"/>
      <c r="M23" s="10" t="s">
        <v>588</v>
      </c>
    </row>
    <row r="24" spans="6:13" ht="15.75">
      <c r="F24" s="10" t="s">
        <v>981</v>
      </c>
      <c r="M24" s="10" t="s">
        <v>466</v>
      </c>
    </row>
    <row r="25" spans="1:12" ht="15">
      <c r="A25" s="674"/>
      <c r="B25" s="674"/>
      <c r="C25" s="674"/>
      <c r="D25" s="674"/>
      <c r="E25" s="674"/>
      <c r="F25" s="674"/>
      <c r="G25" s="674"/>
      <c r="H25" s="674"/>
      <c r="I25" s="674"/>
      <c r="J25" s="674"/>
      <c r="K25" s="674"/>
      <c r="L25" s="674"/>
    </row>
  </sheetData>
  <sheetProtection/>
  <mergeCells count="12">
    <mergeCell ref="A5:M5"/>
    <mergeCell ref="N7:R7"/>
    <mergeCell ref="C8:G8"/>
    <mergeCell ref="H8:L8"/>
    <mergeCell ref="A25:L25"/>
    <mergeCell ref="O1:Q1"/>
    <mergeCell ref="A2:L2"/>
    <mergeCell ref="A3:L3"/>
    <mergeCell ref="M8:Q8"/>
    <mergeCell ref="A8:A9"/>
    <mergeCell ref="B8:B9"/>
    <mergeCell ref="A7:B7"/>
  </mergeCells>
  <printOptions horizontalCentered="1"/>
  <pageMargins left="0.52" right="0.44" top="0.85" bottom="0" header="0.31496062992125984" footer="0.31496062992125984"/>
  <pageSetup fitToHeight="1" fitToWidth="1" horizontalDpi="600" verticalDpi="600" orientation="landscape" paperSize="9" scale="79" r:id="rId1"/>
</worksheet>
</file>

<file path=xl/worksheets/sheet14.xml><?xml version="1.0" encoding="utf-8"?>
<worksheet xmlns="http://schemas.openxmlformats.org/spreadsheetml/2006/main" xmlns:r="http://schemas.openxmlformats.org/officeDocument/2006/relationships">
  <sheetPr>
    <pageSetUpPr fitToPage="1"/>
  </sheetPr>
  <dimension ref="A1:M23"/>
  <sheetViews>
    <sheetView view="pageBreakPreview" zoomScaleSheetLayoutView="100" zoomScalePageLayoutView="0" workbookViewId="0" topLeftCell="A1">
      <selection activeCell="D11" sqref="D11"/>
    </sheetView>
  </sheetViews>
  <sheetFormatPr defaultColWidth="9.140625" defaultRowHeight="12.75"/>
  <cols>
    <col min="1" max="1" width="6.00390625" style="0" customWidth="1"/>
    <col min="2" max="2" width="15.57421875" style="0" customWidth="1"/>
    <col min="3" max="3" width="17.28125" style="0" customWidth="1"/>
    <col min="4" max="4" width="19.00390625" style="0" customWidth="1"/>
    <col min="5" max="5" width="19.7109375" style="0" customWidth="1"/>
    <col min="6" max="6" width="18.8515625" style="0" customWidth="1"/>
    <col min="7" max="7" width="24.00390625" style="0" bestFit="1" customWidth="1"/>
  </cols>
  <sheetData>
    <row r="1" spans="1:7" ht="18">
      <c r="A1" s="669" t="s">
        <v>0</v>
      </c>
      <c r="B1" s="669"/>
      <c r="C1" s="669"/>
      <c r="D1" s="669"/>
      <c r="E1" s="669"/>
      <c r="F1" s="669"/>
      <c r="G1" s="405" t="s">
        <v>684</v>
      </c>
    </row>
    <row r="2" spans="1:7" ht="21">
      <c r="A2" s="685" t="s">
        <v>824</v>
      </c>
      <c r="B2" s="685"/>
      <c r="C2" s="685"/>
      <c r="D2" s="685"/>
      <c r="E2" s="685"/>
      <c r="F2" s="685"/>
      <c r="G2" s="685"/>
    </row>
    <row r="3" spans="1:2" ht="15">
      <c r="A3" s="59"/>
      <c r="B3" s="59"/>
    </row>
    <row r="4" spans="1:6" ht="18" customHeight="1">
      <c r="A4" s="671" t="s">
        <v>685</v>
      </c>
      <c r="B4" s="671"/>
      <c r="C4" s="671"/>
      <c r="D4" s="671"/>
      <c r="E4" s="671"/>
      <c r="F4" s="671"/>
    </row>
    <row r="5" spans="1:2" ht="16.5">
      <c r="A5" s="513" t="s">
        <v>464</v>
      </c>
      <c r="B5" s="60"/>
    </row>
    <row r="6" spans="1:7" ht="15">
      <c r="A6" s="60"/>
      <c r="B6" s="60"/>
      <c r="F6" s="406" t="s">
        <v>873</v>
      </c>
      <c r="G6" s="407"/>
    </row>
    <row r="7" spans="1:7" ht="42" customHeight="1">
      <c r="A7" s="408" t="s">
        <v>2</v>
      </c>
      <c r="B7" s="408" t="s">
        <v>3</v>
      </c>
      <c r="C7" s="409" t="s">
        <v>686</v>
      </c>
      <c r="D7" s="409" t="s">
        <v>687</v>
      </c>
      <c r="E7" s="409" t="s">
        <v>688</v>
      </c>
      <c r="F7" s="409" t="s">
        <v>689</v>
      </c>
      <c r="G7" s="410" t="s">
        <v>690</v>
      </c>
    </row>
    <row r="8" spans="1:7" s="405" customFormat="1" ht="15">
      <c r="A8" s="61" t="s">
        <v>244</v>
      </c>
      <c r="B8" s="61" t="s">
        <v>245</v>
      </c>
      <c r="C8" s="61" t="s">
        <v>246</v>
      </c>
      <c r="D8" s="61" t="s">
        <v>247</v>
      </c>
      <c r="E8" s="61" t="s">
        <v>248</v>
      </c>
      <c r="F8" s="61" t="s">
        <v>249</v>
      </c>
      <c r="G8" s="61" t="s">
        <v>250</v>
      </c>
    </row>
    <row r="9" spans="1:7" ht="12.75">
      <c r="A9" s="6">
        <v>1</v>
      </c>
      <c r="B9" s="14" t="s">
        <v>468</v>
      </c>
      <c r="C9" s="416">
        <v>93762</v>
      </c>
      <c r="D9" s="96">
        <v>93762</v>
      </c>
      <c r="E9" s="416">
        <v>0</v>
      </c>
      <c r="F9" s="416">
        <v>0</v>
      </c>
      <c r="G9" s="13" t="s">
        <v>691</v>
      </c>
    </row>
    <row r="10" spans="1:7" ht="12.75">
      <c r="A10" s="6"/>
      <c r="B10" s="6"/>
      <c r="C10" s="411"/>
      <c r="D10" s="411"/>
      <c r="E10" s="411"/>
      <c r="F10" s="411"/>
      <c r="G10" s="6"/>
    </row>
    <row r="11" ht="12.75">
      <c r="D11" s="533">
        <f>D9/C9</f>
        <v>1</v>
      </c>
    </row>
    <row r="19" spans="1:9" ht="15" customHeight="1">
      <c r="A19" s="412"/>
      <c r="B19" s="412"/>
      <c r="C19" s="10" t="s">
        <v>980</v>
      </c>
      <c r="D19" s="412"/>
      <c r="E19" s="417"/>
      <c r="F19" s="10" t="s">
        <v>588</v>
      </c>
      <c r="G19" s="413"/>
      <c r="H19" s="413"/>
      <c r="I19" s="413"/>
    </row>
    <row r="20" spans="1:9" ht="15" customHeight="1">
      <c r="A20" s="412"/>
      <c r="B20" s="412"/>
      <c r="C20" s="10" t="s">
        <v>981</v>
      </c>
      <c r="D20" s="412"/>
      <c r="E20" s="417"/>
      <c r="F20" s="10" t="s">
        <v>466</v>
      </c>
      <c r="G20" s="413"/>
      <c r="H20" s="413"/>
      <c r="I20" s="413"/>
    </row>
    <row r="21" spans="1:9" ht="15" customHeight="1">
      <c r="A21" s="412"/>
      <c r="B21" s="412"/>
      <c r="C21" s="412"/>
      <c r="D21" s="412"/>
      <c r="E21" s="417"/>
      <c r="F21" s="417"/>
      <c r="G21" s="413"/>
      <c r="H21" s="413"/>
      <c r="I21" s="413"/>
    </row>
    <row r="22" spans="1:9" ht="12.75">
      <c r="A22" s="412"/>
      <c r="C22" s="412"/>
      <c r="D22" s="412"/>
      <c r="E22" s="412"/>
      <c r="F22" s="414"/>
      <c r="G22" s="415"/>
      <c r="H22" s="412"/>
      <c r="I22" s="412"/>
    </row>
    <row r="23" spans="1:13" ht="12.75">
      <c r="A23" s="412"/>
      <c r="B23" s="412"/>
      <c r="C23" s="412"/>
      <c r="D23" s="412"/>
      <c r="E23" s="412"/>
      <c r="F23" s="412"/>
      <c r="G23" s="412"/>
      <c r="H23" s="412"/>
      <c r="I23" s="412"/>
      <c r="J23" s="412"/>
      <c r="K23" s="412"/>
      <c r="L23" s="412"/>
      <c r="M23" s="412"/>
    </row>
  </sheetData>
  <sheetProtection/>
  <mergeCells count="3">
    <mergeCell ref="A4:F4"/>
    <mergeCell ref="A2:G2"/>
    <mergeCell ref="A1:F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R28"/>
  <sheetViews>
    <sheetView view="pageBreakPreview" zoomScaleSheetLayoutView="100" zoomScalePageLayoutView="0" workbookViewId="0" topLeftCell="A5">
      <selection activeCell="E19" sqref="E19"/>
    </sheetView>
  </sheetViews>
  <sheetFormatPr defaultColWidth="9.140625" defaultRowHeight="12.75"/>
  <cols>
    <col min="1" max="1" width="10.7109375" style="108" customWidth="1"/>
    <col min="2" max="2" width="19.57421875" style="108" bestFit="1" customWidth="1"/>
    <col min="3" max="3" width="14.7109375" style="108" customWidth="1"/>
    <col min="4" max="4" width="10.7109375" style="108" customWidth="1"/>
    <col min="5" max="5" width="24.00390625" style="108" bestFit="1" customWidth="1"/>
    <col min="6" max="6" width="18.421875" style="108" bestFit="1" customWidth="1"/>
    <col min="7" max="7" width="13.57421875" style="108" customWidth="1"/>
    <col min="8" max="8" width="13.421875" style="108" bestFit="1" customWidth="1"/>
    <col min="9" max="9" width="17.7109375" style="108" bestFit="1" customWidth="1"/>
    <col min="10" max="10" width="22.7109375" style="108" bestFit="1" customWidth="1"/>
    <col min="11" max="16384" width="9.140625" style="108" customWidth="1"/>
  </cols>
  <sheetData>
    <row r="1" spans="5:10" ht="15.75">
      <c r="E1" s="592"/>
      <c r="F1" s="592"/>
      <c r="G1" s="592"/>
      <c r="H1" s="592"/>
      <c r="I1" s="592"/>
      <c r="J1" s="176" t="s">
        <v>57</v>
      </c>
    </row>
    <row r="2" spans="1:10" ht="15">
      <c r="A2" s="674" t="s">
        <v>0</v>
      </c>
      <c r="B2" s="674"/>
      <c r="C2" s="674"/>
      <c r="D2" s="674"/>
      <c r="E2" s="674"/>
      <c r="F2" s="674"/>
      <c r="G2" s="674"/>
      <c r="H2" s="674"/>
      <c r="I2" s="674"/>
      <c r="J2" s="674"/>
    </row>
    <row r="3" spans="1:10" ht="19.5">
      <c r="A3" s="593" t="s">
        <v>824</v>
      </c>
      <c r="B3" s="593"/>
      <c r="C3" s="593"/>
      <c r="D3" s="593"/>
      <c r="E3" s="593"/>
      <c r="F3" s="593"/>
      <c r="G3" s="593"/>
      <c r="H3" s="593"/>
      <c r="I3" s="593"/>
      <c r="J3" s="593"/>
    </row>
    <row r="4" ht="14.25" customHeight="1"/>
    <row r="5" spans="1:10" ht="31.5" customHeight="1">
      <c r="A5" s="681" t="s">
        <v>881</v>
      </c>
      <c r="B5" s="681"/>
      <c r="C5" s="681"/>
      <c r="D5" s="681"/>
      <c r="E5" s="681"/>
      <c r="F5" s="681"/>
      <c r="G5" s="681"/>
      <c r="H5" s="681"/>
      <c r="I5" s="681"/>
      <c r="J5" s="681"/>
    </row>
    <row r="6" spans="1:10" ht="13.5" customHeight="1">
      <c r="A6" s="25"/>
      <c r="B6" s="25"/>
      <c r="C6" s="25"/>
      <c r="D6" s="25"/>
      <c r="E6" s="25"/>
      <c r="F6" s="25"/>
      <c r="G6" s="25"/>
      <c r="H6" s="25"/>
      <c r="I6" s="25"/>
      <c r="J6" s="25"/>
    </row>
    <row r="7" ht="0.75" customHeight="1"/>
    <row r="8" spans="1:12" ht="15.75">
      <c r="A8" s="595" t="s">
        <v>464</v>
      </c>
      <c r="B8" s="595"/>
      <c r="C8" s="107"/>
      <c r="H8" s="672" t="s">
        <v>878</v>
      </c>
      <c r="I8" s="672"/>
      <c r="J8" s="672"/>
      <c r="K8" s="159"/>
      <c r="L8" s="159"/>
    </row>
    <row r="9" spans="1:18" ht="15.75">
      <c r="A9" s="587" t="s">
        <v>2</v>
      </c>
      <c r="B9" s="587" t="s">
        <v>3</v>
      </c>
      <c r="C9" s="566" t="s">
        <v>882</v>
      </c>
      <c r="D9" s="620"/>
      <c r="E9" s="620"/>
      <c r="F9" s="567"/>
      <c r="G9" s="566" t="s">
        <v>96</v>
      </c>
      <c r="H9" s="620"/>
      <c r="I9" s="620"/>
      <c r="J9" s="567"/>
      <c r="Q9" s="121"/>
      <c r="R9" s="144"/>
    </row>
    <row r="10" spans="1:10" ht="53.25" customHeight="1">
      <c r="A10" s="587"/>
      <c r="B10" s="587"/>
      <c r="C10" s="112" t="s">
        <v>170</v>
      </c>
      <c r="D10" s="112" t="s">
        <v>13</v>
      </c>
      <c r="E10" s="133" t="s">
        <v>883</v>
      </c>
      <c r="F10" s="133" t="s">
        <v>186</v>
      </c>
      <c r="G10" s="112" t="s">
        <v>170</v>
      </c>
      <c r="H10" s="182" t="s">
        <v>14</v>
      </c>
      <c r="I10" s="183" t="s">
        <v>102</v>
      </c>
      <c r="J10" s="112" t="s">
        <v>187</v>
      </c>
    </row>
    <row r="11" spans="1:10" ht="25.5" customHeight="1">
      <c r="A11" s="112">
        <v>1</v>
      </c>
      <c r="B11" s="112">
        <v>2</v>
      </c>
      <c r="C11" s="112">
        <v>3</v>
      </c>
      <c r="D11" s="112">
        <v>4</v>
      </c>
      <c r="E11" s="112">
        <v>5</v>
      </c>
      <c r="F11" s="133">
        <v>6</v>
      </c>
      <c r="G11" s="112">
        <v>7</v>
      </c>
      <c r="H11" s="134">
        <v>8</v>
      </c>
      <c r="I11" s="112">
        <v>9</v>
      </c>
      <c r="J11" s="112">
        <v>10</v>
      </c>
    </row>
    <row r="12" spans="1:10" ht="25.5" customHeight="1">
      <c r="A12" s="118">
        <v>1</v>
      </c>
      <c r="B12" s="121" t="s">
        <v>468</v>
      </c>
      <c r="C12" s="163">
        <v>9</v>
      </c>
      <c r="D12" s="163">
        <v>27000</v>
      </c>
      <c r="E12" s="163">
        <v>184</v>
      </c>
      <c r="F12" s="184">
        <f>D12*E12</f>
        <v>4968000</v>
      </c>
      <c r="G12" s="163">
        <v>8</v>
      </c>
      <c r="H12" s="168">
        <v>4854933</v>
      </c>
      <c r="I12" s="168">
        <v>184</v>
      </c>
      <c r="J12" s="186">
        <f>H12/I12</f>
        <v>26385.505434782608</v>
      </c>
    </row>
    <row r="13" spans="1:10" ht="25.5" customHeight="1">
      <c r="A13" s="110" t="s">
        <v>15</v>
      </c>
      <c r="B13" s="46"/>
      <c r="C13" s="111">
        <f>C12</f>
        <v>9</v>
      </c>
      <c r="D13" s="111">
        <f aca="true" t="shared" si="0" ref="D13:J13">D12</f>
        <v>27000</v>
      </c>
      <c r="E13" s="111">
        <f t="shared" si="0"/>
        <v>184</v>
      </c>
      <c r="F13" s="111">
        <f t="shared" si="0"/>
        <v>4968000</v>
      </c>
      <c r="G13" s="111">
        <f t="shared" si="0"/>
        <v>8</v>
      </c>
      <c r="H13" s="111">
        <f t="shared" si="0"/>
        <v>4854933</v>
      </c>
      <c r="I13" s="111">
        <f t="shared" si="0"/>
        <v>184</v>
      </c>
      <c r="J13" s="187">
        <f t="shared" si="0"/>
        <v>26385.505434782608</v>
      </c>
    </row>
    <row r="14" spans="1:10" ht="15.75">
      <c r="A14" s="130"/>
      <c r="B14" s="45"/>
      <c r="C14" s="45"/>
      <c r="D14" s="144"/>
      <c r="E14" s="144"/>
      <c r="F14" s="144"/>
      <c r="G14" s="144" t="s">
        <v>884</v>
      </c>
      <c r="H14" s="144"/>
      <c r="I14" s="144"/>
      <c r="J14" s="532">
        <f>J13/D13</f>
        <v>0.9772409420289855</v>
      </c>
    </row>
    <row r="15" spans="1:10" ht="15.75">
      <c r="A15" s="130"/>
      <c r="B15" s="45"/>
      <c r="C15" s="45"/>
      <c r="D15" s="144"/>
      <c r="E15" s="144"/>
      <c r="F15" s="144"/>
      <c r="G15" s="144"/>
      <c r="H15" s="144"/>
      <c r="I15" s="144"/>
      <c r="J15" s="549">
        <f>'T5A_PLAN_vs_PRFM '!J12</f>
        <v>17590.342391304348</v>
      </c>
    </row>
    <row r="16" spans="1:10" ht="15.75">
      <c r="A16" s="130"/>
      <c r="B16" s="45"/>
      <c r="C16" s="45"/>
      <c r="D16" s="144"/>
      <c r="E16" s="144"/>
      <c r="F16" s="144"/>
      <c r="G16" s="144"/>
      <c r="H16" s="144"/>
      <c r="I16" s="144"/>
      <c r="J16" s="550">
        <f>J12+J15</f>
        <v>43975.84782608696</v>
      </c>
    </row>
    <row r="17" spans="1:10" ht="15.75">
      <c r="A17" s="130"/>
      <c r="B17" s="45"/>
      <c r="C17" s="45"/>
      <c r="D17" s="144"/>
      <c r="E17" s="144"/>
      <c r="F17" s="144"/>
      <c r="G17" s="144"/>
      <c r="H17" s="144"/>
      <c r="I17" s="144"/>
      <c r="J17" s="144"/>
    </row>
    <row r="18" spans="1:10" ht="15.75">
      <c r="A18" s="130"/>
      <c r="B18" s="45"/>
      <c r="C18" s="45"/>
      <c r="D18" s="144"/>
      <c r="E18" s="144"/>
      <c r="F18" s="144"/>
      <c r="G18" s="144"/>
      <c r="H18" s="144"/>
      <c r="I18" s="144"/>
      <c r="J18" s="144"/>
    </row>
    <row r="19" spans="1:10" ht="15.75">
      <c r="A19" s="130"/>
      <c r="B19" s="45"/>
      <c r="C19" s="45"/>
      <c r="D19" s="144"/>
      <c r="E19" s="144"/>
      <c r="F19" s="144"/>
      <c r="G19" s="144"/>
      <c r="H19" s="144"/>
      <c r="I19" s="144"/>
      <c r="J19" s="144"/>
    </row>
    <row r="20" spans="1:10" ht="15.75">
      <c r="A20" s="130"/>
      <c r="B20" s="45"/>
      <c r="C20" s="45"/>
      <c r="D20" s="144"/>
      <c r="E20" s="144"/>
      <c r="F20" s="144"/>
      <c r="G20" s="144"/>
      <c r="H20" s="144"/>
      <c r="I20" s="144"/>
      <c r="J20" s="144"/>
    </row>
    <row r="21" spans="1:10" ht="15.75">
      <c r="A21" s="130"/>
      <c r="B21" s="45"/>
      <c r="C21" s="45"/>
      <c r="D21" s="10" t="s">
        <v>980</v>
      </c>
      <c r="E21" s="144"/>
      <c r="F21" s="144"/>
      <c r="G21" s="144"/>
      <c r="H21" s="10" t="s">
        <v>588</v>
      </c>
      <c r="I21" s="144"/>
      <c r="J21" s="144"/>
    </row>
    <row r="22" spans="1:10" ht="15.75">
      <c r="A22" s="130"/>
      <c r="B22" s="45"/>
      <c r="C22" s="45"/>
      <c r="D22" s="10" t="s">
        <v>981</v>
      </c>
      <c r="E22" s="144"/>
      <c r="F22" s="144"/>
      <c r="G22" s="144"/>
      <c r="H22" s="10" t="s">
        <v>466</v>
      </c>
      <c r="I22" s="144"/>
      <c r="J22" s="144"/>
    </row>
    <row r="26" spans="1:10" ht="15">
      <c r="A26" s="686"/>
      <c r="B26" s="686"/>
      <c r="C26" s="686"/>
      <c r="D26" s="686"/>
      <c r="E26" s="686"/>
      <c r="F26" s="686"/>
      <c r="G26" s="686"/>
      <c r="H26" s="686"/>
      <c r="I26" s="686"/>
      <c r="J26" s="686"/>
    </row>
    <row r="28" spans="1:10" ht="15">
      <c r="A28" s="686"/>
      <c r="B28" s="686"/>
      <c r="C28" s="686"/>
      <c r="D28" s="686"/>
      <c r="E28" s="686"/>
      <c r="F28" s="686"/>
      <c r="G28" s="686"/>
      <c r="H28" s="686"/>
      <c r="I28" s="686"/>
      <c r="J28" s="686"/>
    </row>
  </sheetData>
  <sheetProtection/>
  <mergeCells count="12">
    <mergeCell ref="A28:J28"/>
    <mergeCell ref="A26:J26"/>
    <mergeCell ref="E1:I1"/>
    <mergeCell ref="A2:J2"/>
    <mergeCell ref="A3:J3"/>
    <mergeCell ref="G9:J9"/>
    <mergeCell ref="C9:F9"/>
    <mergeCell ref="H8:J8"/>
    <mergeCell ref="A5:J5"/>
    <mergeCell ref="A9:A10"/>
    <mergeCell ref="B9:B10"/>
    <mergeCell ref="A8:B8"/>
  </mergeCells>
  <printOptions horizontalCentered="1"/>
  <pageMargins left="0.52" right="0.5" top="0.93" bottom="0" header="0.31496062992125984" footer="0.31496062992125984"/>
  <pageSetup fitToHeight="1" fitToWidth="1" horizontalDpi="600" verticalDpi="600" orientation="landscape" paperSize="9" scale="83" r:id="rId1"/>
</worksheet>
</file>

<file path=xl/worksheets/sheet16.xml><?xml version="1.0" encoding="utf-8"?>
<worksheet xmlns="http://schemas.openxmlformats.org/spreadsheetml/2006/main" xmlns:r="http://schemas.openxmlformats.org/officeDocument/2006/relationships">
  <sheetPr>
    <pageSetUpPr fitToPage="1"/>
  </sheetPr>
  <dimension ref="A1:P27"/>
  <sheetViews>
    <sheetView view="pageBreakPreview" zoomScaleSheetLayoutView="100" zoomScalePageLayoutView="0" workbookViewId="0" topLeftCell="A7">
      <selection activeCell="A16" sqref="A16"/>
    </sheetView>
  </sheetViews>
  <sheetFormatPr defaultColWidth="9.140625" defaultRowHeight="12.75"/>
  <cols>
    <col min="1" max="1" width="11.421875" style="108" customWidth="1"/>
    <col min="2" max="2" width="19.57421875" style="108" bestFit="1" customWidth="1"/>
    <col min="3" max="3" width="10.7109375" style="108" bestFit="1" customWidth="1"/>
    <col min="4" max="4" width="11.140625" style="108" customWidth="1"/>
    <col min="5" max="5" width="20.28125" style="108" customWidth="1"/>
    <col min="6" max="6" width="18.421875" style="108" bestFit="1" customWidth="1"/>
    <col min="7" max="7" width="12.140625" style="108" bestFit="1" customWidth="1"/>
    <col min="8" max="8" width="13.421875" style="108" bestFit="1" customWidth="1"/>
    <col min="9" max="9" width="17.7109375" style="108" bestFit="1" customWidth="1"/>
    <col min="10" max="10" width="22.7109375" style="108" bestFit="1" customWidth="1"/>
    <col min="11" max="16384" width="9.140625" style="108" customWidth="1"/>
  </cols>
  <sheetData>
    <row r="1" spans="5:10" ht="15.75">
      <c r="E1" s="592"/>
      <c r="F1" s="592"/>
      <c r="G1" s="592"/>
      <c r="H1" s="592"/>
      <c r="I1" s="592"/>
      <c r="J1" s="176" t="s">
        <v>346</v>
      </c>
    </row>
    <row r="2" spans="1:10" ht="15">
      <c r="A2" s="674" t="s">
        <v>0</v>
      </c>
      <c r="B2" s="674"/>
      <c r="C2" s="674"/>
      <c r="D2" s="674"/>
      <c r="E2" s="674"/>
      <c r="F2" s="674"/>
      <c r="G2" s="674"/>
      <c r="H2" s="674"/>
      <c r="I2" s="674"/>
      <c r="J2" s="674"/>
    </row>
    <row r="3" spans="1:10" ht="19.5">
      <c r="A3" s="593" t="s">
        <v>824</v>
      </c>
      <c r="B3" s="593"/>
      <c r="C3" s="593"/>
      <c r="D3" s="593"/>
      <c r="E3" s="593"/>
      <c r="F3" s="593"/>
      <c r="G3" s="593"/>
      <c r="H3" s="593"/>
      <c r="I3" s="593"/>
      <c r="J3" s="593"/>
    </row>
    <row r="5" spans="1:10" ht="15.75">
      <c r="A5" s="681" t="s">
        <v>885</v>
      </c>
      <c r="B5" s="681"/>
      <c r="C5" s="681"/>
      <c r="D5" s="681"/>
      <c r="E5" s="681"/>
      <c r="F5" s="681"/>
      <c r="G5" s="681"/>
      <c r="H5" s="681"/>
      <c r="I5" s="681"/>
      <c r="J5" s="681"/>
    </row>
    <row r="6" spans="1:10" ht="15.75">
      <c r="A6" s="25"/>
      <c r="B6" s="25"/>
      <c r="C6" s="25"/>
      <c r="D6" s="25"/>
      <c r="E6" s="25"/>
      <c r="F6" s="25"/>
      <c r="G6" s="25"/>
      <c r="H6" s="25"/>
      <c r="I6" s="25"/>
      <c r="J6" s="25"/>
    </row>
    <row r="8" spans="1:10" ht="15.75">
      <c r="A8" s="595" t="s">
        <v>464</v>
      </c>
      <c r="B8" s="595"/>
      <c r="C8" s="107"/>
      <c r="H8" s="672" t="s">
        <v>878</v>
      </c>
      <c r="I8" s="672"/>
      <c r="J8" s="672"/>
    </row>
    <row r="9" spans="1:16" ht="15.75">
      <c r="A9" s="587" t="s">
        <v>2</v>
      </c>
      <c r="B9" s="587" t="s">
        <v>3</v>
      </c>
      <c r="C9" s="566" t="s">
        <v>882</v>
      </c>
      <c r="D9" s="620"/>
      <c r="E9" s="620"/>
      <c r="F9" s="567"/>
      <c r="G9" s="566" t="s">
        <v>96</v>
      </c>
      <c r="H9" s="620"/>
      <c r="I9" s="620"/>
      <c r="J9" s="567"/>
      <c r="O9" s="121"/>
      <c r="P9" s="144"/>
    </row>
    <row r="10" spans="1:10" ht="58.5" customHeight="1">
      <c r="A10" s="587"/>
      <c r="B10" s="587"/>
      <c r="C10" s="112" t="s">
        <v>170</v>
      </c>
      <c r="D10" s="112" t="s">
        <v>13</v>
      </c>
      <c r="E10" s="133" t="s">
        <v>883</v>
      </c>
      <c r="F10" s="133" t="s">
        <v>186</v>
      </c>
      <c r="G10" s="112" t="s">
        <v>170</v>
      </c>
      <c r="H10" s="182" t="s">
        <v>14</v>
      </c>
      <c r="I10" s="183" t="s">
        <v>102</v>
      </c>
      <c r="J10" s="112" t="s">
        <v>187</v>
      </c>
    </row>
    <row r="11" spans="1:10" ht="22.5" customHeight="1">
      <c r="A11" s="174">
        <v>1</v>
      </c>
      <c r="B11" s="174">
        <v>2</v>
      </c>
      <c r="C11" s="174">
        <v>3</v>
      </c>
      <c r="D11" s="174">
        <v>4</v>
      </c>
      <c r="E11" s="174">
        <v>5</v>
      </c>
      <c r="F11" s="172">
        <v>6</v>
      </c>
      <c r="G11" s="174">
        <v>7</v>
      </c>
      <c r="H11" s="173">
        <v>8</v>
      </c>
      <c r="I11" s="174">
        <v>9</v>
      </c>
      <c r="J11" s="174">
        <v>10</v>
      </c>
    </row>
    <row r="12" spans="1:10" ht="25.5" customHeight="1">
      <c r="A12" s="163">
        <v>1</v>
      </c>
      <c r="B12" s="163" t="s">
        <v>468</v>
      </c>
      <c r="C12" s="163">
        <v>114</v>
      </c>
      <c r="D12" s="163">
        <v>18000</v>
      </c>
      <c r="E12" s="163">
        <v>184</v>
      </c>
      <c r="F12" s="184">
        <f>D12*E12</f>
        <v>3312000</v>
      </c>
      <c r="G12" s="163">
        <v>114</v>
      </c>
      <c r="H12" s="168">
        <v>3236623</v>
      </c>
      <c r="I12" s="168">
        <v>184</v>
      </c>
      <c r="J12" s="186">
        <f>H12/I12</f>
        <v>17590.342391304348</v>
      </c>
    </row>
    <row r="13" spans="1:10" ht="25.5" customHeight="1">
      <c r="A13" s="111" t="s">
        <v>15</v>
      </c>
      <c r="B13" s="111"/>
      <c r="C13" s="111">
        <f>C12</f>
        <v>114</v>
      </c>
      <c r="D13" s="111">
        <f aca="true" t="shared" si="0" ref="D13:J13">D12</f>
        <v>18000</v>
      </c>
      <c r="E13" s="111">
        <f t="shared" si="0"/>
        <v>184</v>
      </c>
      <c r="F13" s="111">
        <f t="shared" si="0"/>
        <v>3312000</v>
      </c>
      <c r="G13" s="111">
        <f t="shared" si="0"/>
        <v>114</v>
      </c>
      <c r="H13" s="111">
        <f t="shared" si="0"/>
        <v>3236623</v>
      </c>
      <c r="I13" s="111">
        <f t="shared" si="0"/>
        <v>184</v>
      </c>
      <c r="J13" s="187">
        <f t="shared" si="0"/>
        <v>17590.342391304348</v>
      </c>
    </row>
    <row r="14" spans="1:10" ht="15.75" customHeight="1">
      <c r="A14" s="130"/>
      <c r="B14" s="45"/>
      <c r="C14" s="45"/>
      <c r="D14" s="144"/>
      <c r="E14" s="144"/>
      <c r="F14" s="144"/>
      <c r="G14" s="687"/>
      <c r="H14" s="687"/>
      <c r="I14" s="687"/>
      <c r="J14" s="532">
        <f>J13/D13</f>
        <v>0.9772412439613527</v>
      </c>
    </row>
    <row r="15" spans="1:10" ht="15.75">
      <c r="A15" s="130"/>
      <c r="B15" s="45"/>
      <c r="C15" s="45"/>
      <c r="D15" s="144"/>
      <c r="E15" s="144"/>
      <c r="F15" s="144"/>
      <c r="G15" s="688"/>
      <c r="H15" s="688"/>
      <c r="I15" s="688"/>
      <c r="J15" s="144"/>
    </row>
    <row r="16" spans="1:10" ht="15.75">
      <c r="A16" s="130"/>
      <c r="B16" s="45"/>
      <c r="C16" s="45"/>
      <c r="D16" s="144"/>
      <c r="E16" s="144"/>
      <c r="F16" s="144"/>
      <c r="G16" s="144"/>
      <c r="H16" s="144"/>
      <c r="I16" s="144"/>
      <c r="J16" s="144"/>
    </row>
    <row r="17" spans="1:10" ht="15.75">
      <c r="A17" s="130"/>
      <c r="B17" s="45"/>
      <c r="C17" s="45"/>
      <c r="D17" s="144"/>
      <c r="E17" s="144"/>
      <c r="F17" s="144"/>
      <c r="G17" s="144"/>
      <c r="H17" s="144"/>
      <c r="I17" s="144"/>
      <c r="J17" s="144"/>
    </row>
    <row r="18" spans="1:10" ht="15.75">
      <c r="A18" s="130"/>
      <c r="B18" s="45"/>
      <c r="C18" s="45"/>
      <c r="D18" s="144"/>
      <c r="E18" s="144"/>
      <c r="F18" s="144"/>
      <c r="G18" s="144"/>
      <c r="H18" s="144"/>
      <c r="I18" s="144"/>
      <c r="J18" s="144"/>
    </row>
    <row r="19" spans="1:10" ht="15.75">
      <c r="A19" s="130"/>
      <c r="B19" s="45"/>
      <c r="C19" s="45"/>
      <c r="D19" s="144"/>
      <c r="E19" s="144"/>
      <c r="F19" s="144"/>
      <c r="G19" s="144"/>
      <c r="H19" s="144"/>
      <c r="I19" s="144"/>
      <c r="J19" s="144"/>
    </row>
    <row r="20" spans="1:10" ht="15.75">
      <c r="A20" s="130"/>
      <c r="B20" s="45"/>
      <c r="C20" s="45"/>
      <c r="D20" s="10" t="s">
        <v>980</v>
      </c>
      <c r="E20" s="144"/>
      <c r="F20" s="144"/>
      <c r="G20" s="144"/>
      <c r="H20" s="10" t="s">
        <v>588</v>
      </c>
      <c r="I20" s="144"/>
      <c r="J20" s="144"/>
    </row>
    <row r="21" spans="1:10" ht="15.75">
      <c r="A21" s="130"/>
      <c r="B21" s="45"/>
      <c r="C21" s="45"/>
      <c r="D21" s="10" t="s">
        <v>981</v>
      </c>
      <c r="E21" s="144"/>
      <c r="F21" s="144"/>
      <c r="G21" s="144"/>
      <c r="H21" s="10" t="s">
        <v>466</v>
      </c>
      <c r="I21" s="144"/>
      <c r="J21" s="144"/>
    </row>
    <row r="25" spans="1:10" ht="15">
      <c r="A25" s="686"/>
      <c r="B25" s="686"/>
      <c r="C25" s="686"/>
      <c r="D25" s="686"/>
      <c r="E25" s="686"/>
      <c r="F25" s="686"/>
      <c r="G25" s="686"/>
      <c r="H25" s="686"/>
      <c r="I25" s="686"/>
      <c r="J25" s="686"/>
    </row>
    <row r="27" spans="1:10" ht="15">
      <c r="A27" s="686"/>
      <c r="B27" s="686"/>
      <c r="C27" s="686"/>
      <c r="D27" s="686"/>
      <c r="E27" s="686"/>
      <c r="F27" s="686"/>
      <c r="G27" s="686"/>
      <c r="H27" s="686"/>
      <c r="I27" s="686"/>
      <c r="J27" s="686"/>
    </row>
  </sheetData>
  <sheetProtection/>
  <mergeCells count="13">
    <mergeCell ref="A25:J25"/>
    <mergeCell ref="A27:J27"/>
    <mergeCell ref="A9:A10"/>
    <mergeCell ref="B9:B10"/>
    <mergeCell ref="C9:F9"/>
    <mergeCell ref="G9:J9"/>
    <mergeCell ref="G14:I15"/>
    <mergeCell ref="E1:I1"/>
    <mergeCell ref="A2:J2"/>
    <mergeCell ref="A3:J3"/>
    <mergeCell ref="A5:J5"/>
    <mergeCell ref="A8:B8"/>
    <mergeCell ref="H8:J8"/>
  </mergeCells>
  <printOptions horizontalCentered="1"/>
  <pageMargins left="0.47" right="0.56" top="0.88" bottom="0" header="0.31496062992125984" footer="0.31496062992125984"/>
  <pageSetup fitToHeight="1" fitToWidth="1" horizontalDpi="600" verticalDpi="600" orientation="landscape" paperSize="9" scale="88" r:id="rId1"/>
</worksheet>
</file>

<file path=xl/worksheets/sheet17.xml><?xml version="1.0" encoding="utf-8"?>
<worksheet xmlns="http://schemas.openxmlformats.org/spreadsheetml/2006/main" xmlns:r="http://schemas.openxmlformats.org/officeDocument/2006/relationships">
  <sheetPr>
    <pageSetUpPr fitToPage="1"/>
  </sheetPr>
  <dimension ref="A1:P28"/>
  <sheetViews>
    <sheetView view="pageBreakPreview" zoomScale="110" zoomScaleSheetLayoutView="110" zoomScalePageLayoutView="0" workbookViewId="0" topLeftCell="A5">
      <selection activeCell="E21" sqref="E21:E22"/>
    </sheetView>
  </sheetViews>
  <sheetFormatPr defaultColWidth="9.140625" defaultRowHeight="12.75"/>
  <cols>
    <col min="1" max="1" width="7.421875" style="12" customWidth="1"/>
    <col min="2" max="2" width="17.140625" style="12" customWidth="1"/>
    <col min="3" max="3" width="11.00390625" style="12" customWidth="1"/>
    <col min="4" max="4" width="10.00390625" style="12" customWidth="1"/>
    <col min="5" max="5" width="13.140625" style="12" customWidth="1"/>
    <col min="6" max="6" width="14.28125" style="12" customWidth="1"/>
    <col min="7" max="7" width="13.28125" style="12" customWidth="1"/>
    <col min="8" max="8" width="14.7109375" style="12" customWidth="1"/>
    <col min="9" max="9" width="16.7109375" style="12" customWidth="1"/>
    <col min="10" max="10" width="19.28125" style="12" customWidth="1"/>
    <col min="11" max="16384" width="9.140625" style="12" customWidth="1"/>
  </cols>
  <sheetData>
    <row r="1" spans="5:10" ht="12.75">
      <c r="E1" s="697"/>
      <c r="F1" s="697"/>
      <c r="G1" s="697"/>
      <c r="H1" s="697"/>
      <c r="I1" s="697"/>
      <c r="J1" s="49" t="s">
        <v>348</v>
      </c>
    </row>
    <row r="2" spans="1:10" ht="15">
      <c r="A2" s="674" t="s">
        <v>0</v>
      </c>
      <c r="B2" s="674"/>
      <c r="C2" s="674"/>
      <c r="D2" s="674"/>
      <c r="E2" s="674"/>
      <c r="F2" s="674"/>
      <c r="G2" s="674"/>
      <c r="H2" s="674"/>
      <c r="I2" s="674"/>
      <c r="J2" s="674"/>
    </row>
    <row r="3" spans="1:10" ht="20.25">
      <c r="A3" s="698" t="s">
        <v>824</v>
      </c>
      <c r="B3" s="698"/>
      <c r="C3" s="698"/>
      <c r="D3" s="698"/>
      <c r="E3" s="698"/>
      <c r="F3" s="698"/>
      <c r="G3" s="698"/>
      <c r="H3" s="698"/>
      <c r="I3" s="698"/>
      <c r="J3" s="698"/>
    </row>
    <row r="4" ht="14.25" customHeight="1"/>
    <row r="5" spans="1:10" ht="31.5" customHeight="1">
      <c r="A5" s="681" t="s">
        <v>886</v>
      </c>
      <c r="B5" s="681"/>
      <c r="C5" s="681"/>
      <c r="D5" s="681"/>
      <c r="E5" s="681"/>
      <c r="F5" s="681"/>
      <c r="G5" s="681"/>
      <c r="H5" s="681"/>
      <c r="I5" s="681"/>
      <c r="J5" s="681"/>
    </row>
    <row r="6" spans="1:10" ht="13.5" customHeight="1">
      <c r="A6" s="1"/>
      <c r="B6" s="1"/>
      <c r="C6" s="1"/>
      <c r="D6" s="1"/>
      <c r="E6" s="1"/>
      <c r="F6" s="1"/>
      <c r="G6" s="1"/>
      <c r="H6" s="1"/>
      <c r="I6" s="1"/>
      <c r="J6" s="1"/>
    </row>
    <row r="7" ht="0.75" customHeight="1"/>
    <row r="8" spans="1:10" ht="12.75">
      <c r="A8" s="699" t="s">
        <v>464</v>
      </c>
      <c r="B8" s="699"/>
      <c r="C8" s="22"/>
      <c r="H8" s="700" t="s">
        <v>878</v>
      </c>
      <c r="I8" s="700"/>
      <c r="J8" s="700"/>
    </row>
    <row r="9" spans="1:16" ht="12.75">
      <c r="A9" s="690" t="s">
        <v>2</v>
      </c>
      <c r="B9" s="690" t="s">
        <v>3</v>
      </c>
      <c r="C9" s="691" t="s">
        <v>882</v>
      </c>
      <c r="D9" s="692"/>
      <c r="E9" s="692"/>
      <c r="F9" s="693"/>
      <c r="G9" s="691" t="s">
        <v>96</v>
      </c>
      <c r="H9" s="692"/>
      <c r="I9" s="692"/>
      <c r="J9" s="693"/>
      <c r="O9" s="14"/>
      <c r="P9" s="15"/>
    </row>
    <row r="10" spans="1:10" ht="53.25" customHeight="1">
      <c r="A10" s="690"/>
      <c r="B10" s="690"/>
      <c r="C10" s="3" t="s">
        <v>170</v>
      </c>
      <c r="D10" s="3" t="s">
        <v>13</v>
      </c>
      <c r="E10" s="86" t="s">
        <v>887</v>
      </c>
      <c r="F10" s="4" t="s">
        <v>186</v>
      </c>
      <c r="G10" s="3" t="s">
        <v>170</v>
      </c>
      <c r="H10" s="16" t="s">
        <v>14</v>
      </c>
      <c r="I10" s="42" t="s">
        <v>102</v>
      </c>
      <c r="J10" s="3" t="s">
        <v>187</v>
      </c>
    </row>
    <row r="11" spans="1:10" ht="30.75" customHeight="1">
      <c r="A11" s="3">
        <v>1</v>
      </c>
      <c r="B11" s="3">
        <v>2</v>
      </c>
      <c r="C11" s="3">
        <v>3</v>
      </c>
      <c r="D11" s="3">
        <v>4</v>
      </c>
      <c r="E11" s="3">
        <v>5</v>
      </c>
      <c r="F11" s="4">
        <v>6</v>
      </c>
      <c r="G11" s="3">
        <v>7</v>
      </c>
      <c r="H11" s="40">
        <v>8</v>
      </c>
      <c r="I11" s="3">
        <v>9</v>
      </c>
      <c r="J11" s="3">
        <v>10</v>
      </c>
    </row>
    <row r="12" spans="1:10" ht="30.75" customHeight="1">
      <c r="A12" s="13">
        <v>1</v>
      </c>
      <c r="B12" s="14"/>
      <c r="C12" s="694" t="s">
        <v>620</v>
      </c>
      <c r="D12" s="695"/>
      <c r="E12" s="695"/>
      <c r="F12" s="695"/>
      <c r="G12" s="695"/>
      <c r="H12" s="695"/>
      <c r="I12" s="695"/>
      <c r="J12" s="696"/>
    </row>
    <row r="13" spans="1:10" ht="30.75" customHeight="1">
      <c r="A13" s="2" t="s">
        <v>15</v>
      </c>
      <c r="B13" s="20"/>
      <c r="C13" s="20"/>
      <c r="D13" s="14"/>
      <c r="E13" s="14"/>
      <c r="F13" s="18"/>
      <c r="G13" s="14"/>
      <c r="H13" s="19"/>
      <c r="I13" s="19"/>
      <c r="J13" s="19"/>
    </row>
    <row r="14" spans="1:10" ht="12.75">
      <c r="A14" s="8"/>
      <c r="B14" s="21"/>
      <c r="C14" s="21"/>
      <c r="D14" s="15"/>
      <c r="E14" s="15"/>
      <c r="F14" s="15"/>
      <c r="G14" s="15"/>
      <c r="H14" s="15"/>
      <c r="I14" s="15"/>
      <c r="J14" s="15"/>
    </row>
    <row r="15" spans="1:10" ht="12.75">
      <c r="A15" s="8"/>
      <c r="B15" s="21"/>
      <c r="C15" s="21"/>
      <c r="D15" s="15"/>
      <c r="E15" s="15"/>
      <c r="F15" s="15"/>
      <c r="G15" s="15"/>
      <c r="H15" s="15"/>
      <c r="I15" s="15"/>
      <c r="J15" s="15"/>
    </row>
    <row r="16" spans="1:10" ht="12.75">
      <c r="A16" s="8"/>
      <c r="B16" s="21"/>
      <c r="C16" s="21"/>
      <c r="D16" s="15"/>
      <c r="E16" s="15"/>
      <c r="F16" s="15"/>
      <c r="G16" s="15"/>
      <c r="H16" s="15"/>
      <c r="I16" s="15"/>
      <c r="J16" s="15"/>
    </row>
    <row r="17" spans="1:10" ht="12.75">
      <c r="A17" s="8"/>
      <c r="B17" s="21"/>
      <c r="C17" s="21"/>
      <c r="D17" s="15"/>
      <c r="E17" s="15"/>
      <c r="F17" s="15"/>
      <c r="G17" s="15"/>
      <c r="H17" s="15"/>
      <c r="I17" s="15"/>
      <c r="J17" s="15"/>
    </row>
    <row r="18" spans="1:10" ht="12.75">
      <c r="A18" s="8"/>
      <c r="B18" s="21"/>
      <c r="C18" s="21"/>
      <c r="D18" s="15"/>
      <c r="E18" s="15"/>
      <c r="F18" s="15"/>
      <c r="G18" s="15"/>
      <c r="H18" s="15"/>
      <c r="I18" s="15"/>
      <c r="J18" s="15"/>
    </row>
    <row r="19" spans="1:10" ht="12.75">
      <c r="A19" s="8"/>
      <c r="B19" s="21"/>
      <c r="C19" s="21"/>
      <c r="D19" s="15"/>
      <c r="E19" s="15"/>
      <c r="F19" s="15"/>
      <c r="G19" s="15"/>
      <c r="H19" s="15"/>
      <c r="I19" s="15"/>
      <c r="J19" s="15"/>
    </row>
    <row r="20" spans="1:10" ht="12.75">
      <c r="A20" s="8"/>
      <c r="B20" s="21"/>
      <c r="C20" s="21"/>
      <c r="D20" s="15"/>
      <c r="E20" s="15"/>
      <c r="F20" s="15"/>
      <c r="G20" s="15"/>
      <c r="H20" s="15"/>
      <c r="I20" s="15"/>
      <c r="J20" s="15"/>
    </row>
    <row r="21" spans="1:10" ht="15.75">
      <c r="A21" s="8"/>
      <c r="B21" s="21"/>
      <c r="C21" s="21"/>
      <c r="D21" s="15"/>
      <c r="E21" s="10" t="s">
        <v>980</v>
      </c>
      <c r="F21" s="15"/>
      <c r="G21" s="15"/>
      <c r="H21" s="15"/>
      <c r="I21" s="10" t="s">
        <v>588</v>
      </c>
      <c r="J21" s="15"/>
    </row>
    <row r="22" spans="1:10" ht="15.75">
      <c r="A22" s="8"/>
      <c r="B22" s="21"/>
      <c r="C22" s="21"/>
      <c r="D22" s="15"/>
      <c r="E22" s="10" t="s">
        <v>981</v>
      </c>
      <c r="F22" s="15"/>
      <c r="G22" s="15"/>
      <c r="H22" s="15"/>
      <c r="I22" s="10" t="s">
        <v>466</v>
      </c>
      <c r="J22" s="15"/>
    </row>
    <row r="26" spans="1:10" ht="12.75">
      <c r="A26" s="689"/>
      <c r="B26" s="689"/>
      <c r="C26" s="689"/>
      <c r="D26" s="689"/>
      <c r="E26" s="689"/>
      <c r="F26" s="689"/>
      <c r="G26" s="689"/>
      <c r="H26" s="689"/>
      <c r="I26" s="689"/>
      <c r="J26" s="689"/>
    </row>
    <row r="28" spans="1:10" ht="12.75">
      <c r="A28" s="689"/>
      <c r="B28" s="689"/>
      <c r="C28" s="689"/>
      <c r="D28" s="689"/>
      <c r="E28" s="689"/>
      <c r="F28" s="689"/>
      <c r="G28" s="689"/>
      <c r="H28" s="689"/>
      <c r="I28" s="689"/>
      <c r="J28" s="689"/>
    </row>
  </sheetData>
  <sheetProtection/>
  <mergeCells count="13">
    <mergeCell ref="E1:I1"/>
    <mergeCell ref="A2:J2"/>
    <mergeCell ref="A3:J3"/>
    <mergeCell ref="A5:J5"/>
    <mergeCell ref="A8:B8"/>
    <mergeCell ref="H8:J8"/>
    <mergeCell ref="A26:J26"/>
    <mergeCell ref="A28:J28"/>
    <mergeCell ref="A9:A10"/>
    <mergeCell ref="B9:B10"/>
    <mergeCell ref="C9:F9"/>
    <mergeCell ref="G9:J9"/>
    <mergeCell ref="C12:J12"/>
  </mergeCells>
  <printOptions horizontalCentered="1"/>
  <pageMargins left="0.7086614173228347" right="0.7086614173228347" top="0.85" bottom="0" header="0.31496062992125984" footer="0.31496062992125984"/>
  <pageSetup fitToHeight="1" fitToWidth="1" horizontalDpi="600" verticalDpi="600" orientation="landscape" paperSize="9" scale="97" r:id="rId1"/>
</worksheet>
</file>

<file path=xl/worksheets/sheet18.xml><?xml version="1.0" encoding="utf-8"?>
<worksheet xmlns="http://schemas.openxmlformats.org/spreadsheetml/2006/main" xmlns:r="http://schemas.openxmlformats.org/officeDocument/2006/relationships">
  <sheetPr>
    <pageSetUpPr fitToPage="1"/>
  </sheetPr>
  <dimension ref="A1:P28"/>
  <sheetViews>
    <sheetView view="pageBreakPreview" zoomScale="110" zoomScaleSheetLayoutView="110" zoomScalePageLayoutView="0" workbookViewId="0" topLeftCell="A4">
      <selection activeCell="C21" sqref="C21:C22"/>
    </sheetView>
  </sheetViews>
  <sheetFormatPr defaultColWidth="9.140625" defaultRowHeight="12.75"/>
  <cols>
    <col min="1" max="1" width="7.421875" style="12" customWidth="1"/>
    <col min="2" max="2" width="17.140625" style="12" customWidth="1"/>
    <col min="3" max="3" width="11.00390625" style="12" customWidth="1"/>
    <col min="4" max="4" width="10.00390625" style="12" customWidth="1"/>
    <col min="5" max="5" width="13.140625" style="12" customWidth="1"/>
    <col min="6" max="6" width="14.28125" style="12" customWidth="1"/>
    <col min="7" max="7" width="13.28125" style="12" customWidth="1"/>
    <col min="8" max="8" width="14.7109375" style="12" customWidth="1"/>
    <col min="9" max="9" width="16.7109375" style="12" customWidth="1"/>
    <col min="10" max="10" width="19.28125" style="12" customWidth="1"/>
    <col min="11" max="16384" width="9.140625" style="12" customWidth="1"/>
  </cols>
  <sheetData>
    <row r="1" spans="5:10" ht="12.75">
      <c r="E1" s="697"/>
      <c r="F1" s="697"/>
      <c r="G1" s="697"/>
      <c r="H1" s="697"/>
      <c r="I1" s="697"/>
      <c r="J1" s="49" t="s">
        <v>347</v>
      </c>
    </row>
    <row r="2" spans="1:10" ht="15">
      <c r="A2" s="674" t="s">
        <v>0</v>
      </c>
      <c r="B2" s="674"/>
      <c r="C2" s="674"/>
      <c r="D2" s="674"/>
      <c r="E2" s="674"/>
      <c r="F2" s="674"/>
      <c r="G2" s="674"/>
      <c r="H2" s="674"/>
      <c r="I2" s="674"/>
      <c r="J2" s="674"/>
    </row>
    <row r="3" spans="1:10" ht="20.25">
      <c r="A3" s="698" t="s">
        <v>824</v>
      </c>
      <c r="B3" s="698"/>
      <c r="C3" s="698"/>
      <c r="D3" s="698"/>
      <c r="E3" s="698"/>
      <c r="F3" s="698"/>
      <c r="G3" s="698"/>
      <c r="H3" s="698"/>
      <c r="I3" s="698"/>
      <c r="J3" s="698"/>
    </row>
    <row r="4" ht="14.25" customHeight="1"/>
    <row r="5" spans="1:10" ht="31.5" customHeight="1">
      <c r="A5" s="681" t="s">
        <v>888</v>
      </c>
      <c r="B5" s="681"/>
      <c r="C5" s="681"/>
      <c r="D5" s="681"/>
      <c r="E5" s="681"/>
      <c r="F5" s="681"/>
      <c r="G5" s="681"/>
      <c r="H5" s="681"/>
      <c r="I5" s="681"/>
      <c r="J5" s="681"/>
    </row>
    <row r="6" spans="1:10" ht="13.5" customHeight="1">
      <c r="A6" s="1"/>
      <c r="B6" s="1"/>
      <c r="C6" s="1"/>
      <c r="D6" s="1"/>
      <c r="E6" s="1"/>
      <c r="F6" s="1"/>
      <c r="G6" s="1"/>
      <c r="H6" s="1"/>
      <c r="I6" s="1"/>
      <c r="J6" s="1"/>
    </row>
    <row r="7" ht="0.75" customHeight="1"/>
    <row r="8" spans="1:10" ht="12.75">
      <c r="A8" s="699" t="s">
        <v>464</v>
      </c>
      <c r="B8" s="699"/>
      <c r="C8" s="22"/>
      <c r="H8" s="700" t="s">
        <v>878</v>
      </c>
      <c r="I8" s="700"/>
      <c r="J8" s="700"/>
    </row>
    <row r="9" spans="1:16" ht="12.75">
      <c r="A9" s="690" t="s">
        <v>2</v>
      </c>
      <c r="B9" s="690" t="s">
        <v>3</v>
      </c>
      <c r="C9" s="691" t="s">
        <v>882</v>
      </c>
      <c r="D9" s="692"/>
      <c r="E9" s="692"/>
      <c r="F9" s="693"/>
      <c r="G9" s="691" t="s">
        <v>96</v>
      </c>
      <c r="H9" s="692"/>
      <c r="I9" s="692"/>
      <c r="J9" s="693"/>
      <c r="O9" s="14"/>
      <c r="P9" s="15"/>
    </row>
    <row r="10" spans="1:10" ht="53.25" customHeight="1">
      <c r="A10" s="690"/>
      <c r="B10" s="690"/>
      <c r="C10" s="3" t="s">
        <v>170</v>
      </c>
      <c r="D10" s="3" t="s">
        <v>13</v>
      </c>
      <c r="E10" s="4" t="s">
        <v>349</v>
      </c>
      <c r="F10" s="4" t="s">
        <v>186</v>
      </c>
      <c r="G10" s="3" t="s">
        <v>170</v>
      </c>
      <c r="H10" s="16" t="s">
        <v>14</v>
      </c>
      <c r="I10" s="42" t="s">
        <v>102</v>
      </c>
      <c r="J10" s="3" t="s">
        <v>187</v>
      </c>
    </row>
    <row r="11" spans="1:10" ht="21.75" customHeight="1">
      <c r="A11" s="3">
        <v>1</v>
      </c>
      <c r="B11" s="3">
        <v>2</v>
      </c>
      <c r="C11" s="3">
        <v>3</v>
      </c>
      <c r="D11" s="3">
        <v>4</v>
      </c>
      <c r="E11" s="3">
        <v>5</v>
      </c>
      <c r="F11" s="4">
        <v>6</v>
      </c>
      <c r="G11" s="3">
        <v>7</v>
      </c>
      <c r="H11" s="40">
        <v>8</v>
      </c>
      <c r="I11" s="3">
        <v>9</v>
      </c>
      <c r="J11" s="3">
        <v>10</v>
      </c>
    </row>
    <row r="12" spans="1:10" ht="21.75" customHeight="1">
      <c r="A12" s="13">
        <v>1</v>
      </c>
      <c r="B12" s="14"/>
      <c r="C12" s="701" t="s">
        <v>473</v>
      </c>
      <c r="D12" s="702"/>
      <c r="E12" s="702"/>
      <c r="F12" s="702"/>
      <c r="G12" s="702"/>
      <c r="H12" s="702"/>
      <c r="I12" s="702"/>
      <c r="J12" s="703"/>
    </row>
    <row r="13" spans="1:10" ht="21.75" customHeight="1">
      <c r="A13" s="2" t="s">
        <v>15</v>
      </c>
      <c r="B13" s="20"/>
      <c r="C13" s="20"/>
      <c r="D13" s="14"/>
      <c r="E13" s="14"/>
      <c r="F13" s="18"/>
      <c r="G13" s="14"/>
      <c r="H13" s="19"/>
      <c r="I13" s="19"/>
      <c r="J13" s="19"/>
    </row>
    <row r="14" spans="1:10" ht="12.75">
      <c r="A14" s="8"/>
      <c r="B14" s="21"/>
      <c r="C14" s="21"/>
      <c r="D14" s="15"/>
      <c r="E14" s="15"/>
      <c r="F14" s="15"/>
      <c r="G14" s="15"/>
      <c r="H14" s="15"/>
      <c r="I14" s="15"/>
      <c r="J14" s="15"/>
    </row>
    <row r="15" spans="1:10" ht="12.75">
      <c r="A15" s="8"/>
      <c r="B15" s="21"/>
      <c r="C15" s="21"/>
      <c r="D15" s="15"/>
      <c r="E15" s="15"/>
      <c r="F15" s="15"/>
      <c r="G15" s="15"/>
      <c r="H15" s="15"/>
      <c r="I15" s="15"/>
      <c r="J15" s="15"/>
    </row>
    <row r="16" spans="1:10" ht="12.75">
      <c r="A16" s="8"/>
      <c r="B16" s="21"/>
      <c r="C16" s="21"/>
      <c r="D16" s="15"/>
      <c r="E16" s="15"/>
      <c r="F16" s="15"/>
      <c r="G16" s="15"/>
      <c r="H16" s="15"/>
      <c r="I16" s="15"/>
      <c r="J16" s="15"/>
    </row>
    <row r="17" spans="1:10" ht="12.75">
      <c r="A17" s="8"/>
      <c r="B17" s="21"/>
      <c r="C17" s="21"/>
      <c r="D17" s="15"/>
      <c r="E17" s="15"/>
      <c r="F17" s="15"/>
      <c r="G17" s="15"/>
      <c r="H17" s="15"/>
      <c r="I17" s="15"/>
      <c r="J17" s="15"/>
    </row>
    <row r="18" spans="1:10" ht="12.75">
      <c r="A18" s="8"/>
      <c r="B18" s="21"/>
      <c r="C18" s="21"/>
      <c r="D18" s="15"/>
      <c r="E18" s="15"/>
      <c r="F18" s="15"/>
      <c r="G18" s="15"/>
      <c r="H18" s="15"/>
      <c r="I18" s="15"/>
      <c r="J18" s="15"/>
    </row>
    <row r="19" spans="1:10" ht="12.75">
      <c r="A19" s="8"/>
      <c r="B19" s="21"/>
      <c r="C19" s="21"/>
      <c r="D19" s="15"/>
      <c r="E19" s="15"/>
      <c r="F19" s="15"/>
      <c r="G19" s="15"/>
      <c r="H19" s="15"/>
      <c r="I19" s="15"/>
      <c r="J19" s="15"/>
    </row>
    <row r="20" spans="1:10" ht="12.75">
      <c r="A20" s="8"/>
      <c r="B20" s="21"/>
      <c r="C20" s="21"/>
      <c r="D20" s="15"/>
      <c r="E20" s="15"/>
      <c r="F20" s="15"/>
      <c r="G20" s="15"/>
      <c r="H20" s="15"/>
      <c r="I20" s="15"/>
      <c r="J20" s="15"/>
    </row>
    <row r="21" spans="1:10" ht="15.75">
      <c r="A21" s="8"/>
      <c r="B21" s="21"/>
      <c r="C21" s="10" t="s">
        <v>980</v>
      </c>
      <c r="D21" s="15"/>
      <c r="E21" s="15"/>
      <c r="F21" s="15"/>
      <c r="G21" s="15"/>
      <c r="H21" s="10" t="s">
        <v>588</v>
      </c>
      <c r="I21" s="15"/>
      <c r="J21" s="15"/>
    </row>
    <row r="22" spans="1:10" ht="15.75">
      <c r="A22" s="8"/>
      <c r="B22" s="21"/>
      <c r="C22" s="10" t="s">
        <v>981</v>
      </c>
      <c r="D22" s="15"/>
      <c r="E22" s="15"/>
      <c r="F22" s="15"/>
      <c r="G22" s="15"/>
      <c r="H22" s="10" t="s">
        <v>466</v>
      </c>
      <c r="I22" s="15"/>
      <c r="J22" s="15"/>
    </row>
    <row r="26" spans="1:10" ht="12.75">
      <c r="A26" s="689"/>
      <c r="B26" s="689"/>
      <c r="C26" s="689"/>
      <c r="D26" s="689"/>
      <c r="E26" s="689"/>
      <c r="F26" s="689"/>
      <c r="G26" s="689"/>
      <c r="H26" s="689"/>
      <c r="I26" s="689"/>
      <c r="J26" s="689"/>
    </row>
    <row r="28" spans="1:10" ht="12.75">
      <c r="A28" s="689"/>
      <c r="B28" s="689"/>
      <c r="C28" s="689"/>
      <c r="D28" s="689"/>
      <c r="E28" s="689"/>
      <c r="F28" s="689"/>
      <c r="G28" s="689"/>
      <c r="H28" s="689"/>
      <c r="I28" s="689"/>
      <c r="J28" s="689"/>
    </row>
  </sheetData>
  <sheetProtection/>
  <mergeCells count="13">
    <mergeCell ref="C12:J12"/>
    <mergeCell ref="A26:J26"/>
    <mergeCell ref="A28:J28"/>
    <mergeCell ref="A9:A10"/>
    <mergeCell ref="B9:B10"/>
    <mergeCell ref="C9:F9"/>
    <mergeCell ref="G9:J9"/>
    <mergeCell ref="E1:I1"/>
    <mergeCell ref="A2:J2"/>
    <mergeCell ref="A3:J3"/>
    <mergeCell ref="A5:J5"/>
    <mergeCell ref="A8:B8"/>
    <mergeCell ref="H8:J8"/>
  </mergeCells>
  <printOptions horizontalCentered="1"/>
  <pageMargins left="0.7086614173228347" right="0.7086614173228347" top="0.79" bottom="0" header="0.31496062992125984" footer="0.31496062992125984"/>
  <pageSetup fitToHeight="1" fitToWidth="1" horizontalDpi="600" verticalDpi="600" orientation="landscape" paperSize="9" scale="97" r:id="rId1"/>
</worksheet>
</file>

<file path=xl/worksheets/sheet19.xml><?xml version="1.0" encoding="utf-8"?>
<worksheet xmlns="http://schemas.openxmlformats.org/spreadsheetml/2006/main" xmlns:r="http://schemas.openxmlformats.org/officeDocument/2006/relationships">
  <sheetPr>
    <pageSetUpPr fitToPage="1"/>
  </sheetPr>
  <dimension ref="A1:P29"/>
  <sheetViews>
    <sheetView view="pageBreakPreview" zoomScale="110" zoomScaleSheetLayoutView="110" zoomScalePageLayoutView="0" workbookViewId="0" topLeftCell="A5">
      <selection activeCell="C22" sqref="C22:C23"/>
    </sheetView>
  </sheetViews>
  <sheetFormatPr defaultColWidth="9.140625" defaultRowHeight="12.75"/>
  <cols>
    <col min="1" max="1" width="7.421875" style="12" customWidth="1"/>
    <col min="2" max="2" width="17.140625" style="12" customWidth="1"/>
    <col min="3" max="3" width="11.00390625" style="12" customWidth="1"/>
    <col min="4" max="4" width="10.00390625" style="12" customWidth="1"/>
    <col min="5" max="5" width="13.140625" style="12" customWidth="1"/>
    <col min="6" max="6" width="14.28125" style="12" customWidth="1"/>
    <col min="7" max="7" width="13.28125" style="12" customWidth="1"/>
    <col min="8" max="8" width="14.7109375" style="12" customWidth="1"/>
    <col min="9" max="9" width="16.7109375" style="12" customWidth="1"/>
    <col min="10" max="10" width="19.28125" style="12" customWidth="1"/>
    <col min="11" max="16384" width="9.140625" style="12" customWidth="1"/>
  </cols>
  <sheetData>
    <row r="1" spans="5:10" ht="12.75">
      <c r="E1" s="697"/>
      <c r="F1" s="697"/>
      <c r="G1" s="697"/>
      <c r="H1" s="697"/>
      <c r="I1" s="697"/>
      <c r="J1" s="49" t="s">
        <v>422</v>
      </c>
    </row>
    <row r="2" spans="1:10" ht="15">
      <c r="A2" s="674" t="s">
        <v>0</v>
      </c>
      <c r="B2" s="674"/>
      <c r="C2" s="674"/>
      <c r="D2" s="674"/>
      <c r="E2" s="674"/>
      <c r="F2" s="674"/>
      <c r="G2" s="674"/>
      <c r="H2" s="674"/>
      <c r="I2" s="674"/>
      <c r="J2" s="674"/>
    </row>
    <row r="3" spans="1:10" ht="20.25">
      <c r="A3" s="698" t="s">
        <v>824</v>
      </c>
      <c r="B3" s="698"/>
      <c r="C3" s="698"/>
      <c r="D3" s="698"/>
      <c r="E3" s="698"/>
      <c r="F3" s="698"/>
      <c r="G3" s="698"/>
      <c r="H3" s="698"/>
      <c r="I3" s="698"/>
      <c r="J3" s="698"/>
    </row>
    <row r="4" ht="14.25" customHeight="1"/>
    <row r="5" spans="1:10" ht="31.5" customHeight="1">
      <c r="A5" s="681" t="s">
        <v>889</v>
      </c>
      <c r="B5" s="681"/>
      <c r="C5" s="681"/>
      <c r="D5" s="681"/>
      <c r="E5" s="681"/>
      <c r="F5" s="681"/>
      <c r="G5" s="681"/>
      <c r="H5" s="681"/>
      <c r="I5" s="681"/>
      <c r="J5" s="681"/>
    </row>
    <row r="6" spans="1:10" ht="13.5" customHeight="1">
      <c r="A6" s="1"/>
      <c r="B6" s="1"/>
      <c r="C6" s="1"/>
      <c r="D6" s="1"/>
      <c r="E6" s="1"/>
      <c r="F6" s="1"/>
      <c r="G6" s="1"/>
      <c r="H6" s="1"/>
      <c r="I6" s="1"/>
      <c r="J6" s="1"/>
    </row>
    <row r="7" ht="0.75" customHeight="1"/>
    <row r="8" spans="1:10" ht="12.75">
      <c r="A8" s="699" t="s">
        <v>464</v>
      </c>
      <c r="B8" s="699"/>
      <c r="C8" s="22"/>
      <c r="H8" s="700" t="s">
        <v>878</v>
      </c>
      <c r="I8" s="700"/>
      <c r="J8" s="700"/>
    </row>
    <row r="9" spans="1:16" ht="12.75">
      <c r="A9" s="690" t="s">
        <v>2</v>
      </c>
      <c r="B9" s="690" t="s">
        <v>3</v>
      </c>
      <c r="C9" s="691" t="s">
        <v>882</v>
      </c>
      <c r="D9" s="692"/>
      <c r="E9" s="692"/>
      <c r="F9" s="693"/>
      <c r="G9" s="691" t="s">
        <v>96</v>
      </c>
      <c r="H9" s="692"/>
      <c r="I9" s="692"/>
      <c r="J9" s="693"/>
      <c r="O9" s="14"/>
      <c r="P9" s="15"/>
    </row>
    <row r="10" spans="1:10" ht="53.25" customHeight="1">
      <c r="A10" s="690"/>
      <c r="B10" s="690"/>
      <c r="C10" s="3" t="s">
        <v>170</v>
      </c>
      <c r="D10" s="3" t="s">
        <v>13</v>
      </c>
      <c r="E10" s="4" t="s">
        <v>350</v>
      </c>
      <c r="F10" s="4" t="s">
        <v>186</v>
      </c>
      <c r="G10" s="3" t="s">
        <v>170</v>
      </c>
      <c r="H10" s="16" t="s">
        <v>14</v>
      </c>
      <c r="I10" s="42" t="s">
        <v>102</v>
      </c>
      <c r="J10" s="3" t="s">
        <v>187</v>
      </c>
    </row>
    <row r="11" spans="1:10" ht="23.25" customHeight="1">
      <c r="A11" s="3">
        <v>1</v>
      </c>
      <c r="B11" s="3">
        <v>2</v>
      </c>
      <c r="C11" s="3">
        <v>3</v>
      </c>
      <c r="D11" s="3">
        <v>4</v>
      </c>
      <c r="E11" s="3">
        <v>5</v>
      </c>
      <c r="F11" s="4">
        <v>6</v>
      </c>
      <c r="G11" s="3">
        <v>7</v>
      </c>
      <c r="H11" s="40">
        <v>8</v>
      </c>
      <c r="I11" s="3">
        <v>9</v>
      </c>
      <c r="J11" s="3">
        <v>10</v>
      </c>
    </row>
    <row r="12" spans="1:10" ht="23.25" customHeight="1">
      <c r="A12" s="13">
        <v>1</v>
      </c>
      <c r="B12" s="14"/>
      <c r="C12" s="701" t="s">
        <v>473</v>
      </c>
      <c r="D12" s="702"/>
      <c r="E12" s="702"/>
      <c r="F12" s="702"/>
      <c r="G12" s="702"/>
      <c r="H12" s="702"/>
      <c r="I12" s="702"/>
      <c r="J12" s="703"/>
    </row>
    <row r="13" spans="1:10" ht="23.25" customHeight="1">
      <c r="A13" s="2" t="s">
        <v>15</v>
      </c>
      <c r="B13" s="20"/>
      <c r="C13" s="20"/>
      <c r="D13" s="14"/>
      <c r="E13" s="14"/>
      <c r="F13" s="18"/>
      <c r="G13" s="14"/>
      <c r="H13" s="19"/>
      <c r="I13" s="19"/>
      <c r="J13" s="19"/>
    </row>
    <row r="14" spans="1:10" ht="12.75">
      <c r="A14" s="8"/>
      <c r="B14" s="21"/>
      <c r="C14" s="21"/>
      <c r="D14" s="15"/>
      <c r="E14" s="15"/>
      <c r="F14" s="15"/>
      <c r="G14" s="15"/>
      <c r="H14" s="15"/>
      <c r="I14" s="15"/>
      <c r="J14" s="15"/>
    </row>
    <row r="15" spans="1:10" ht="12.75">
      <c r="A15" s="8"/>
      <c r="B15" s="21"/>
      <c r="C15" s="21"/>
      <c r="D15" s="15"/>
      <c r="E15" s="15"/>
      <c r="F15" s="15"/>
      <c r="G15" s="15"/>
      <c r="H15" s="15"/>
      <c r="I15" s="15"/>
      <c r="J15" s="15"/>
    </row>
    <row r="16" spans="1:10" ht="12.75">
      <c r="A16" s="8"/>
      <c r="B16" s="21"/>
      <c r="C16" s="21"/>
      <c r="D16" s="15"/>
      <c r="E16" s="15"/>
      <c r="F16" s="15"/>
      <c r="G16" s="15"/>
      <c r="H16" s="15"/>
      <c r="I16" s="15"/>
      <c r="J16" s="15"/>
    </row>
    <row r="17" spans="1:10" ht="12.75">
      <c r="A17" s="8"/>
      <c r="B17" s="21"/>
      <c r="C17" s="21"/>
      <c r="D17" s="15"/>
      <c r="E17" s="15"/>
      <c r="F17" s="15"/>
      <c r="G17" s="15"/>
      <c r="H17" s="15"/>
      <c r="I17" s="15"/>
      <c r="J17" s="15"/>
    </row>
    <row r="18" spans="1:10" ht="12.75">
      <c r="A18" s="8"/>
      <c r="B18" s="21"/>
      <c r="C18" s="21"/>
      <c r="D18" s="15"/>
      <c r="E18" s="15"/>
      <c r="F18" s="15"/>
      <c r="G18" s="15"/>
      <c r="H18" s="15"/>
      <c r="I18" s="15"/>
      <c r="J18" s="15"/>
    </row>
    <row r="19" spans="1:10" ht="12.75">
      <c r="A19" s="8"/>
      <c r="B19" s="21"/>
      <c r="C19" s="21"/>
      <c r="D19" s="15"/>
      <c r="E19" s="15"/>
      <c r="F19" s="15"/>
      <c r="G19" s="15"/>
      <c r="H19" s="15"/>
      <c r="I19" s="15"/>
      <c r="J19" s="15"/>
    </row>
    <row r="20" spans="1:10" ht="12.75">
      <c r="A20" s="8"/>
      <c r="B20" s="21"/>
      <c r="C20" s="21"/>
      <c r="D20" s="15"/>
      <c r="E20" s="15"/>
      <c r="F20" s="15"/>
      <c r="G20" s="15"/>
      <c r="H20" s="15"/>
      <c r="I20" s="15"/>
      <c r="J20" s="15"/>
    </row>
    <row r="21" spans="1:10" ht="12.75">
      <c r="A21" s="8"/>
      <c r="B21" s="21"/>
      <c r="C21" s="21"/>
      <c r="D21" s="15"/>
      <c r="E21" s="15"/>
      <c r="F21" s="15"/>
      <c r="G21" s="15"/>
      <c r="H21" s="15"/>
      <c r="I21" s="15"/>
      <c r="J21" s="15"/>
    </row>
    <row r="22" spans="1:10" ht="15.75">
      <c r="A22" s="8"/>
      <c r="B22" s="21"/>
      <c r="C22" s="10" t="s">
        <v>980</v>
      </c>
      <c r="D22" s="15"/>
      <c r="E22" s="15"/>
      <c r="F22" s="15"/>
      <c r="G22" s="15"/>
      <c r="H22" s="10" t="s">
        <v>588</v>
      </c>
      <c r="I22" s="15"/>
      <c r="J22" s="15"/>
    </row>
    <row r="23" spans="1:10" ht="15.75">
      <c r="A23" s="8"/>
      <c r="B23" s="21"/>
      <c r="C23" s="10" t="s">
        <v>981</v>
      </c>
      <c r="D23" s="15"/>
      <c r="E23" s="15"/>
      <c r="F23" s="15"/>
      <c r="G23" s="15"/>
      <c r="H23" s="10" t="s">
        <v>466</v>
      </c>
      <c r="I23" s="15"/>
      <c r="J23" s="15"/>
    </row>
    <row r="27" spans="1:10" ht="12.75">
      <c r="A27" s="689"/>
      <c r="B27" s="689"/>
      <c r="C27" s="689"/>
      <c r="D27" s="689"/>
      <c r="E27" s="689"/>
      <c r="F27" s="689"/>
      <c r="G27" s="689"/>
      <c r="H27" s="689"/>
      <c r="I27" s="689"/>
      <c r="J27" s="689"/>
    </row>
    <row r="29" spans="1:10" ht="12.75">
      <c r="A29" s="689"/>
      <c r="B29" s="689"/>
      <c r="C29" s="689"/>
      <c r="D29" s="689"/>
      <c r="E29" s="689"/>
      <c r="F29" s="689"/>
      <c r="G29" s="689"/>
      <c r="H29" s="689"/>
      <c r="I29" s="689"/>
      <c r="J29" s="689"/>
    </row>
  </sheetData>
  <sheetProtection/>
  <mergeCells count="13">
    <mergeCell ref="C12:J12"/>
    <mergeCell ref="A27:J27"/>
    <mergeCell ref="A29:J29"/>
    <mergeCell ref="A9:A10"/>
    <mergeCell ref="B9:B10"/>
    <mergeCell ref="C9:F9"/>
    <mergeCell ref="G9:J9"/>
    <mergeCell ref="E1:I1"/>
    <mergeCell ref="A2:J2"/>
    <mergeCell ref="A3:J3"/>
    <mergeCell ref="A5:J5"/>
    <mergeCell ref="A8:B8"/>
    <mergeCell ref="H8:J8"/>
  </mergeCells>
  <printOptions horizontalCentered="1"/>
  <pageMargins left="0.7086614173228347" right="0.7086614173228347" top="0.79" bottom="0" header="0.31496062992125984" footer="0.31496062992125984"/>
  <pageSetup fitToHeight="1" fitToWidth="1"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G69"/>
  <sheetViews>
    <sheetView view="pageBreakPreview" zoomScale="110" zoomScaleSheetLayoutView="110" zoomScalePageLayoutView="0" workbookViewId="0" topLeftCell="A51">
      <selection activeCell="E66" sqref="E66"/>
    </sheetView>
  </sheetViews>
  <sheetFormatPr defaultColWidth="9.140625" defaultRowHeight="12.75"/>
  <cols>
    <col min="1" max="1" width="8.7109375" style="0" customWidth="1"/>
    <col min="2" max="2" width="11.00390625" style="0" customWidth="1"/>
    <col min="3" max="3" width="114.57421875" style="0" customWidth="1"/>
  </cols>
  <sheetData>
    <row r="1" spans="1:7" ht="21.75" customHeight="1">
      <c r="A1" s="558" t="s">
        <v>501</v>
      </c>
      <c r="B1" s="558"/>
      <c r="C1" s="558"/>
      <c r="D1" s="558"/>
      <c r="E1" s="369"/>
      <c r="F1" s="369"/>
      <c r="G1" s="369"/>
    </row>
    <row r="2" spans="1:3" ht="12.75">
      <c r="A2" s="2" t="s">
        <v>68</v>
      </c>
      <c r="B2" s="2" t="s">
        <v>502</v>
      </c>
      <c r="C2" s="2" t="s">
        <v>503</v>
      </c>
    </row>
    <row r="3" spans="1:3" ht="12.75">
      <c r="A3" s="5">
        <v>1</v>
      </c>
      <c r="B3" s="484" t="s">
        <v>504</v>
      </c>
      <c r="C3" s="484" t="s">
        <v>780</v>
      </c>
    </row>
    <row r="4" spans="1:3" ht="12.75">
      <c r="A4" s="5">
        <v>2</v>
      </c>
      <c r="B4" s="484" t="s">
        <v>505</v>
      </c>
      <c r="C4" s="484" t="s">
        <v>781</v>
      </c>
    </row>
    <row r="5" spans="1:3" ht="12.75">
      <c r="A5" s="5">
        <v>3</v>
      </c>
      <c r="B5" s="484" t="s">
        <v>606</v>
      </c>
      <c r="C5" s="484" t="s">
        <v>782</v>
      </c>
    </row>
    <row r="6" spans="1:3" ht="12.75">
      <c r="A6" s="5">
        <v>4</v>
      </c>
      <c r="B6" s="484" t="s">
        <v>783</v>
      </c>
      <c r="C6" s="484" t="s">
        <v>784</v>
      </c>
    </row>
    <row r="7" spans="1:3" ht="12.75">
      <c r="A7" s="5">
        <v>5</v>
      </c>
      <c r="B7" s="484" t="s">
        <v>506</v>
      </c>
      <c r="C7" s="484" t="s">
        <v>785</v>
      </c>
    </row>
    <row r="8" spans="1:3" ht="12.75">
      <c r="A8" s="5">
        <v>6</v>
      </c>
      <c r="B8" s="484" t="s">
        <v>507</v>
      </c>
      <c r="C8" s="484" t="s">
        <v>786</v>
      </c>
    </row>
    <row r="9" spans="1:3" ht="12.75">
      <c r="A9" s="5">
        <v>7</v>
      </c>
      <c r="B9" s="484" t="s">
        <v>508</v>
      </c>
      <c r="C9" s="484" t="s">
        <v>787</v>
      </c>
    </row>
    <row r="10" spans="1:3" ht="12.75">
      <c r="A10" s="5">
        <v>8</v>
      </c>
      <c r="B10" s="484" t="s">
        <v>509</v>
      </c>
      <c r="C10" s="484" t="s">
        <v>788</v>
      </c>
    </row>
    <row r="11" spans="1:3" ht="12.75">
      <c r="A11" s="5">
        <v>9</v>
      </c>
      <c r="B11" s="484" t="s">
        <v>510</v>
      </c>
      <c r="C11" s="484" t="s">
        <v>789</v>
      </c>
    </row>
    <row r="12" spans="1:3" ht="12.75">
      <c r="A12" s="5">
        <v>10</v>
      </c>
      <c r="B12" s="484" t="s">
        <v>511</v>
      </c>
      <c r="C12" s="484" t="s">
        <v>790</v>
      </c>
    </row>
    <row r="13" spans="1:3" ht="12.75">
      <c r="A13" s="5">
        <v>11</v>
      </c>
      <c r="B13" s="484" t="s">
        <v>675</v>
      </c>
      <c r="C13" s="484" t="s">
        <v>676</v>
      </c>
    </row>
    <row r="14" spans="1:3" ht="12.75">
      <c r="A14" s="5">
        <v>12</v>
      </c>
      <c r="B14" s="484" t="s">
        <v>512</v>
      </c>
      <c r="C14" s="484" t="s">
        <v>791</v>
      </c>
    </row>
    <row r="15" spans="1:3" ht="12.75">
      <c r="A15" s="5">
        <v>13</v>
      </c>
      <c r="B15" s="484" t="s">
        <v>513</v>
      </c>
      <c r="C15" s="484" t="s">
        <v>792</v>
      </c>
    </row>
    <row r="16" spans="1:3" ht="12.75">
      <c r="A16" s="5">
        <v>14</v>
      </c>
      <c r="B16" s="484" t="s">
        <v>514</v>
      </c>
      <c r="C16" s="484" t="s">
        <v>793</v>
      </c>
    </row>
    <row r="17" spans="1:3" ht="12.75">
      <c r="A17" s="5">
        <v>15</v>
      </c>
      <c r="B17" s="484" t="s">
        <v>515</v>
      </c>
      <c r="C17" s="484" t="s">
        <v>794</v>
      </c>
    </row>
    <row r="18" spans="1:3" ht="12.75">
      <c r="A18" s="5">
        <v>16</v>
      </c>
      <c r="B18" s="484" t="s">
        <v>516</v>
      </c>
      <c r="C18" s="484" t="s">
        <v>795</v>
      </c>
    </row>
    <row r="19" spans="1:3" ht="12.75">
      <c r="A19" s="5">
        <v>17</v>
      </c>
      <c r="B19" s="484" t="s">
        <v>517</v>
      </c>
      <c r="C19" s="484" t="s">
        <v>796</v>
      </c>
    </row>
    <row r="20" spans="1:3" ht="12.75">
      <c r="A20" s="5">
        <v>18</v>
      </c>
      <c r="B20" s="484" t="s">
        <v>518</v>
      </c>
      <c r="C20" s="484" t="s">
        <v>797</v>
      </c>
    </row>
    <row r="21" spans="1:3" ht="12.75">
      <c r="A21" s="5">
        <v>19</v>
      </c>
      <c r="B21" s="484" t="s">
        <v>519</v>
      </c>
      <c r="C21" s="484" t="s">
        <v>798</v>
      </c>
    </row>
    <row r="22" spans="1:3" ht="12.75">
      <c r="A22" s="5">
        <v>20</v>
      </c>
      <c r="B22" s="484" t="s">
        <v>520</v>
      </c>
      <c r="C22" s="484" t="s">
        <v>799</v>
      </c>
    </row>
    <row r="23" spans="1:3" ht="12.75">
      <c r="A23" s="5">
        <v>21</v>
      </c>
      <c r="B23" s="484" t="s">
        <v>521</v>
      </c>
      <c r="C23" s="484" t="s">
        <v>800</v>
      </c>
    </row>
    <row r="24" spans="1:3" ht="12.75">
      <c r="A24" s="5">
        <v>22</v>
      </c>
      <c r="B24" s="484" t="s">
        <v>522</v>
      </c>
      <c r="C24" s="484" t="s">
        <v>801</v>
      </c>
    </row>
    <row r="25" spans="1:3" ht="12.75">
      <c r="A25" s="5">
        <v>23</v>
      </c>
      <c r="B25" s="484" t="s">
        <v>523</v>
      </c>
      <c r="C25" s="484" t="s">
        <v>802</v>
      </c>
    </row>
    <row r="26" spans="1:3" ht="12.75">
      <c r="A26" s="5">
        <v>24</v>
      </c>
      <c r="B26" s="484" t="s">
        <v>524</v>
      </c>
      <c r="C26" s="484" t="s">
        <v>803</v>
      </c>
    </row>
    <row r="27" spans="1:3" ht="12.75">
      <c r="A27" s="5">
        <v>25</v>
      </c>
      <c r="B27" s="484" t="s">
        <v>525</v>
      </c>
      <c r="C27" s="484" t="s">
        <v>804</v>
      </c>
    </row>
    <row r="28" spans="1:3" ht="12.75">
      <c r="A28" s="5">
        <v>26</v>
      </c>
      <c r="B28" s="484" t="s">
        <v>526</v>
      </c>
      <c r="C28" s="484" t="s">
        <v>805</v>
      </c>
    </row>
    <row r="29" spans="1:3" ht="12.75">
      <c r="A29" s="5">
        <v>27</v>
      </c>
      <c r="B29" s="484" t="s">
        <v>527</v>
      </c>
      <c r="C29" s="484" t="s">
        <v>806</v>
      </c>
    </row>
    <row r="30" spans="1:3" ht="12.75">
      <c r="A30" s="5">
        <v>28</v>
      </c>
      <c r="B30" s="484" t="s">
        <v>607</v>
      </c>
      <c r="C30" s="484" t="s">
        <v>608</v>
      </c>
    </row>
    <row r="31" spans="1:3" ht="12.75">
      <c r="A31" s="5">
        <v>29</v>
      </c>
      <c r="B31" s="484" t="s">
        <v>609</v>
      </c>
      <c r="C31" s="484" t="s">
        <v>564</v>
      </c>
    </row>
    <row r="32" spans="1:3" ht="12.75">
      <c r="A32" s="5">
        <v>30</v>
      </c>
      <c r="B32" s="484" t="s">
        <v>610</v>
      </c>
      <c r="C32" s="484" t="s">
        <v>552</v>
      </c>
    </row>
    <row r="33" spans="1:3" ht="12.75">
      <c r="A33" s="5">
        <v>31</v>
      </c>
      <c r="B33" s="484" t="s">
        <v>677</v>
      </c>
      <c r="C33" s="484" t="s">
        <v>678</v>
      </c>
    </row>
    <row r="34" spans="1:3" ht="12.75">
      <c r="A34" s="5">
        <v>32</v>
      </c>
      <c r="B34" s="484" t="s">
        <v>679</v>
      </c>
      <c r="C34" s="484" t="s">
        <v>729</v>
      </c>
    </row>
    <row r="35" spans="1:3" ht="12.75">
      <c r="A35" s="5">
        <v>33</v>
      </c>
      <c r="B35" s="484" t="s">
        <v>528</v>
      </c>
      <c r="C35" s="484" t="s">
        <v>529</v>
      </c>
    </row>
    <row r="36" spans="1:3" ht="12.75">
      <c r="A36" s="5">
        <v>34</v>
      </c>
      <c r="B36" s="484" t="s">
        <v>530</v>
      </c>
      <c r="C36" s="484" t="s">
        <v>529</v>
      </c>
    </row>
    <row r="37" spans="1:3" ht="12.75">
      <c r="A37" s="5">
        <v>35</v>
      </c>
      <c r="B37" s="484" t="s">
        <v>531</v>
      </c>
      <c r="C37" s="484" t="s">
        <v>532</v>
      </c>
    </row>
    <row r="38" spans="1:3" ht="12.75">
      <c r="A38" s="5">
        <v>36</v>
      </c>
      <c r="B38" s="484" t="s">
        <v>533</v>
      </c>
      <c r="C38" s="484" t="s">
        <v>534</v>
      </c>
    </row>
    <row r="39" spans="1:3" ht="12.75">
      <c r="A39" s="5">
        <v>37</v>
      </c>
      <c r="B39" s="484" t="s">
        <v>535</v>
      </c>
      <c r="C39" s="484" t="s">
        <v>554</v>
      </c>
    </row>
    <row r="40" spans="1:3" ht="12.75">
      <c r="A40" s="5">
        <v>38</v>
      </c>
      <c r="B40" s="484" t="s">
        <v>536</v>
      </c>
      <c r="C40" s="484" t="s">
        <v>565</v>
      </c>
    </row>
    <row r="41" spans="1:3" ht="12.75">
      <c r="A41" s="5">
        <v>39</v>
      </c>
      <c r="B41" s="484" t="s">
        <v>537</v>
      </c>
      <c r="C41" s="484" t="s">
        <v>566</v>
      </c>
    </row>
    <row r="42" spans="1:3" ht="12.75">
      <c r="A42" s="5">
        <v>40</v>
      </c>
      <c r="B42" s="484" t="s">
        <v>538</v>
      </c>
      <c r="C42" s="484" t="s">
        <v>567</v>
      </c>
    </row>
    <row r="43" spans="1:3" ht="12.75">
      <c r="A43" s="5">
        <v>41</v>
      </c>
      <c r="B43" s="484" t="s">
        <v>539</v>
      </c>
      <c r="C43" s="484" t="s">
        <v>568</v>
      </c>
    </row>
    <row r="44" spans="1:3" ht="12.75">
      <c r="A44" s="5">
        <v>42</v>
      </c>
      <c r="B44" s="484" t="s">
        <v>540</v>
      </c>
      <c r="C44" s="484" t="s">
        <v>807</v>
      </c>
    </row>
    <row r="45" spans="1:3" ht="12.75">
      <c r="A45" s="5">
        <v>43</v>
      </c>
      <c r="B45" s="484" t="s">
        <v>541</v>
      </c>
      <c r="C45" s="484" t="s">
        <v>542</v>
      </c>
    </row>
    <row r="46" spans="1:3" ht="12.75">
      <c r="A46" s="5">
        <v>44</v>
      </c>
      <c r="B46" s="484" t="s">
        <v>543</v>
      </c>
      <c r="C46" s="484" t="s">
        <v>544</v>
      </c>
    </row>
    <row r="47" spans="1:3" ht="12.75">
      <c r="A47" s="5">
        <v>45</v>
      </c>
      <c r="B47" s="484" t="s">
        <v>545</v>
      </c>
      <c r="C47" s="484" t="s">
        <v>546</v>
      </c>
    </row>
    <row r="48" spans="1:3" ht="12.75">
      <c r="A48" s="5">
        <v>46</v>
      </c>
      <c r="B48" s="484" t="s">
        <v>547</v>
      </c>
      <c r="C48" s="484" t="s">
        <v>559</v>
      </c>
    </row>
    <row r="49" spans="1:3" ht="12.75">
      <c r="A49" s="5">
        <v>47</v>
      </c>
      <c r="B49" s="484" t="s">
        <v>548</v>
      </c>
      <c r="C49" s="484" t="s">
        <v>561</v>
      </c>
    </row>
    <row r="50" spans="1:3" ht="12.75">
      <c r="A50" s="5">
        <v>48</v>
      </c>
      <c r="B50" s="484" t="s">
        <v>549</v>
      </c>
      <c r="C50" s="484" t="s">
        <v>808</v>
      </c>
    </row>
    <row r="51" spans="1:3" ht="12.75">
      <c r="A51" s="5">
        <v>49</v>
      </c>
      <c r="B51" s="484" t="s">
        <v>611</v>
      </c>
      <c r="C51" s="484" t="s">
        <v>809</v>
      </c>
    </row>
    <row r="52" spans="1:3" ht="12.75">
      <c r="A52" s="5">
        <v>50</v>
      </c>
      <c r="B52" s="484" t="s">
        <v>550</v>
      </c>
      <c r="C52" s="484" t="s">
        <v>557</v>
      </c>
    </row>
    <row r="53" spans="1:3" ht="12.75">
      <c r="A53" s="5">
        <v>51</v>
      </c>
      <c r="B53" s="484" t="s">
        <v>551</v>
      </c>
      <c r="C53" s="484" t="s">
        <v>563</v>
      </c>
    </row>
    <row r="54" spans="1:3" ht="12.75">
      <c r="A54" s="5">
        <v>52</v>
      </c>
      <c r="B54" s="484" t="s">
        <v>553</v>
      </c>
      <c r="C54" s="484" t="s">
        <v>810</v>
      </c>
    </row>
    <row r="55" spans="1:3" ht="12.75">
      <c r="A55" s="5">
        <v>53</v>
      </c>
      <c r="B55" s="484" t="s">
        <v>612</v>
      </c>
      <c r="C55" s="484" t="s">
        <v>811</v>
      </c>
    </row>
    <row r="56" spans="1:3" ht="12.75">
      <c r="A56" s="5">
        <v>54</v>
      </c>
      <c r="B56" s="484" t="s">
        <v>555</v>
      </c>
      <c r="C56" s="484" t="s">
        <v>812</v>
      </c>
    </row>
    <row r="57" spans="1:3" ht="12.75">
      <c r="A57" s="5">
        <v>55</v>
      </c>
      <c r="B57" s="484" t="s">
        <v>613</v>
      </c>
      <c r="C57" s="484" t="s">
        <v>813</v>
      </c>
    </row>
    <row r="58" spans="1:3" ht="12.75">
      <c r="A58" s="5">
        <v>56</v>
      </c>
      <c r="B58" s="484" t="s">
        <v>614</v>
      </c>
      <c r="C58" s="484" t="s">
        <v>814</v>
      </c>
    </row>
    <row r="59" spans="1:3" ht="12.75">
      <c r="A59" s="5">
        <v>57</v>
      </c>
      <c r="B59" s="484" t="s">
        <v>615</v>
      </c>
      <c r="C59" s="484" t="s">
        <v>815</v>
      </c>
    </row>
    <row r="60" spans="1:3" ht="12.75">
      <c r="A60" s="5">
        <v>58</v>
      </c>
      <c r="B60" s="484" t="s">
        <v>616</v>
      </c>
      <c r="C60" s="484" t="s">
        <v>816</v>
      </c>
    </row>
    <row r="61" spans="1:3" ht="12.75">
      <c r="A61" s="5">
        <v>59</v>
      </c>
      <c r="B61" s="484" t="s">
        <v>556</v>
      </c>
      <c r="C61" s="484" t="s">
        <v>817</v>
      </c>
    </row>
    <row r="62" spans="1:3" ht="12.75">
      <c r="A62" s="5">
        <v>60</v>
      </c>
      <c r="B62" s="484" t="s">
        <v>617</v>
      </c>
      <c r="C62" s="484" t="s">
        <v>818</v>
      </c>
    </row>
    <row r="63" spans="1:3" ht="12.75">
      <c r="A63" s="5">
        <v>61</v>
      </c>
      <c r="B63" s="484" t="s">
        <v>730</v>
      </c>
      <c r="C63" s="484" t="s">
        <v>731</v>
      </c>
    </row>
    <row r="64" spans="1:3" ht="12.75">
      <c r="A64" s="5">
        <v>62</v>
      </c>
      <c r="B64" s="484" t="s">
        <v>558</v>
      </c>
      <c r="C64" s="484" t="s">
        <v>819</v>
      </c>
    </row>
    <row r="65" spans="1:3" ht="12.75">
      <c r="A65" s="5">
        <v>63</v>
      </c>
      <c r="B65" s="485" t="s">
        <v>732</v>
      </c>
      <c r="C65" s="484" t="s">
        <v>820</v>
      </c>
    </row>
    <row r="66" spans="1:3" ht="12.75">
      <c r="A66" s="5">
        <v>64</v>
      </c>
      <c r="B66" s="484" t="s">
        <v>560</v>
      </c>
      <c r="C66" s="484" t="s">
        <v>821</v>
      </c>
    </row>
    <row r="67" spans="1:3" ht="12.75">
      <c r="A67" s="5">
        <v>65</v>
      </c>
      <c r="B67" s="484" t="s">
        <v>562</v>
      </c>
      <c r="C67" s="484" t="s">
        <v>822</v>
      </c>
    </row>
    <row r="68" spans="1:3" ht="12.75">
      <c r="A68" s="5">
        <v>66</v>
      </c>
      <c r="B68" s="486" t="s">
        <v>680</v>
      </c>
      <c r="C68" s="486" t="s">
        <v>823</v>
      </c>
    </row>
    <row r="69" spans="1:3" ht="12.75">
      <c r="A69" s="5">
        <v>67</v>
      </c>
      <c r="B69" s="486" t="s">
        <v>681</v>
      </c>
      <c r="C69" s="486" t="s">
        <v>795</v>
      </c>
    </row>
  </sheetData>
  <sheetProtection/>
  <mergeCells count="1">
    <mergeCell ref="A1:D1"/>
  </mergeCells>
  <hyperlinks>
    <hyperlink ref="B3:C3" location="'AT-1-Gen_Info '!A1" display="AT- 1"/>
    <hyperlink ref="B4:C4" location="'AT-2-S1 BUDGET'!A1" display="AT - 2"/>
    <hyperlink ref="B5:C5" location="AT_2A_fundflow!A1" display="AT - 2 A"/>
    <hyperlink ref="B6:C6" location="'AT-2B_DBT'!A1" display="AT - 2 B"/>
    <hyperlink ref="B7:C7" location="'AT-3'!A1" display="AT - 3"/>
    <hyperlink ref="B8:C8" location="'AT3A_cvrg(Insti)_PY'!A1" display="AT- 3 A"/>
    <hyperlink ref="B9:C9" location="'AT3B_cvrg(Insti)_UPY '!A1" display="AT- 3 B"/>
    <hyperlink ref="B10:C10" location="'AT3C_cvrg(Insti)_UPY '!A1" display="AT-3 C"/>
    <hyperlink ref="B11:C11" location="'AT-4B'!A1" display="AT - 4"/>
    <hyperlink ref="B12:C12" location="'enrolment vs availed_UPY'!A1" display="AT - 4 A"/>
    <hyperlink ref="B13:C13" location="'AT-4B'!A1" display="AT - 4 B"/>
    <hyperlink ref="B14:C14" location="T5_PLAN_vs_PRFM!A1" display="AT - 5"/>
    <hyperlink ref="B15:C15" location="'T5A_PLAN_vs_PRFM '!A1" display="AT - 5 A"/>
    <hyperlink ref="B16:C16" location="'T5B_PLAN_vs_PRFM  (2)'!A1" display="AT - 5 B"/>
    <hyperlink ref="B17:C17" location="'T5C_Drought_PLAN_vs_PRFM '!A1" display="AT - 5 C"/>
    <hyperlink ref="B18:C18" location="'T5D_Drought_PLAN_vs_PRFM  '!A1" display="AT - 5 D"/>
    <hyperlink ref="B19:C19" location="T6_FG_py_Utlsn!A1" display="AT - 6"/>
    <hyperlink ref="B20:C20" location="'T6A_FG_Upy_Utlsn '!A1" display="AT - 6 A"/>
    <hyperlink ref="B21:C21" location="T6B_Pay_FG_FCI_Pry!A1" display="AT - 6 B"/>
    <hyperlink ref="B22:C22" location="T6C_Coarse_Grain!A1" display="AT - 6 C"/>
    <hyperlink ref="B23:C23" location="T7_CC_PY_Utlsn!A1" display="AT - 7"/>
    <hyperlink ref="B24:C24" location="'T7ACC_UPY_Utlsn '!A1" display="AT - 7 A"/>
    <hyperlink ref="B25:C25" location="'AT-8_Hon_CCH_Pry'!A1" display="AT - 8"/>
    <hyperlink ref="B26:C26" location="'AT-8A_Hon_CCH_UPry'!A1" display="AT - 8 A"/>
    <hyperlink ref="B27:C27" location="AT9_TA!A1" display="AT - 9"/>
    <hyperlink ref="B28:C28" location="AT10_MME!A1" display="AT - 10"/>
    <hyperlink ref="B29:C29" location="AT10A_!A1" display="AT - 10 A"/>
    <hyperlink ref="B30:C30" location="'AT-10 B'!A1" display="AT - 10 B"/>
    <hyperlink ref="B31:C31" location="'AT-10 C'!A1" display="AT - 10 C"/>
    <hyperlink ref="B32:C32" location="'AT-10D'!A1" display="AT - 10 D"/>
    <hyperlink ref="B33:C33" location="'AT-10 E'!A1" display="AT - 10 E "/>
    <hyperlink ref="B34:C34" location="'AT-10 F'!A1" display="AT - 10 F"/>
    <hyperlink ref="B35:C35" location="'AT11_KS Year wise'!A1" display="AT - 11"/>
    <hyperlink ref="B36:C36" location="'AT11A_KS-District wise'!A1" display="AT - 11 A"/>
    <hyperlink ref="B37:C37" location="'AT12_KD-New'!A1" display="AT - 12"/>
    <hyperlink ref="B38:C38" location="'AT12A_KD-Replacement'!A1" display="AT - 12 A"/>
    <hyperlink ref="B39:C39" location="'Mode of cooking'!A1" display="AT - 13"/>
    <hyperlink ref="B40:C40" location="'AT-14'!A1" display="AT - 14"/>
    <hyperlink ref="B41:C41" location="'AT-14 A'!A1" display="AT - 14 A"/>
    <hyperlink ref="C42" location="'AT-15'!A1" display="Contribution by community in form of  Tithi Bhojan or any other similar practice"/>
    <hyperlink ref="B42" location="'AT-15'!A1" display="AT - 15"/>
    <hyperlink ref="B43:C43" location="'AT-16'!A1" display="AT - 16"/>
    <hyperlink ref="B44:C44" location="'AT_17_Coverage-RBSK '!A1" display="AT - 17"/>
    <hyperlink ref="B45:C45" location="'AT18_Details_Community '!A1" display="AT - 18"/>
    <hyperlink ref="C46" location="AT_19_Impl_Agency!A1" display="Responsibility of Implementation"/>
    <hyperlink ref="B46" location="AT_19_Impl_Agency!A1" display="AT - 19"/>
    <hyperlink ref="B47:C47" location="'AT_20_CentralCookingagency '!A1" display="AT - 20"/>
    <hyperlink ref="B48:C48" location="'AT-21'!A1" display="AT - 21"/>
    <hyperlink ref="B49:C49" location="'AT-22'!A1" display="AT - 22"/>
    <hyperlink ref="B50:C50" location="'AT-23 MIS'!A1" display="AT - 23"/>
    <hyperlink ref="B51:C51" location="'AT-23A _AMS'!A1" display="AT - 23 A"/>
    <hyperlink ref="B52:C52" location="'AT-24'!A1" display="AT - 24"/>
    <hyperlink ref="B53:C53" location="'AT-25'!A1" display="AT - 25"/>
    <hyperlink ref="B54:C54" location="AT26_NoWD!A1" display="AT - 26"/>
    <hyperlink ref="B55:C55" location="AT26A_NoWD!A1" display="AT - 26 A"/>
    <hyperlink ref="B56:C56" location="AT27_Req_FG_CA_Pry!A1" display="AT - 27"/>
    <hyperlink ref="B57:C57" location="'AT27A_Req_FG_CA_U Pry '!A1" display="AT - 27 A"/>
    <hyperlink ref="B58:C58" location="'AT27B_Req_FG_CA_N CLP'!A1" display="AT - 27 B"/>
    <hyperlink ref="B59:C59" location="'AT27C_Req_FG_Drought -Pry '!A1" display="AT - 27 C"/>
    <hyperlink ref="B60:C60" location="'AT27D_Req_FG_Drought -UPry '!A1" display="AT - 27 D"/>
    <hyperlink ref="B61:C61" location="AT_28_RqmtKitchen!A1" display="AT - 28"/>
    <hyperlink ref="B62:C62" location="'AT-28A_RqmtPlinthArea'!A1" display="AT - 28 A"/>
    <hyperlink ref="B63:C63" location="'AT-28B_Kitchen repair'!A1" display="AT - 28 B"/>
    <hyperlink ref="B64:C64" location="'AT29_Replacement KD '!A1" display="AT - 29"/>
    <hyperlink ref="B65:C65" location="'AT29_A_Replacement KD'!A1" display="AT- 29 A"/>
    <hyperlink ref="B66:C66" location="'AT-30_Coook-cum-Helper'!A1" display="AT - 30"/>
    <hyperlink ref="B67:C67" location="'AT_31_Budget_provision '!A1" display="AT - 31"/>
    <hyperlink ref="B68:C68" location="'AT32_Drought Pry Util'!A1" display="AT - 32"/>
    <hyperlink ref="B69:C69" location="'AT-32A Drought UPry Util'!A1" display="AT - 32 A"/>
  </hyperlinks>
  <printOptions horizontalCentered="1"/>
  <pageMargins left="0.7086614173228347" right="0.7086614173228347" top="0.2362204724409449" bottom="0" header="0.31496062992125984" footer="0.31496062992125984"/>
  <pageSetup fitToHeight="1" fitToWidth="1" horizontalDpi="600" verticalDpi="600" orientation="landscape" paperSize="9" scale="65" r:id="rId1"/>
</worksheet>
</file>

<file path=xl/worksheets/sheet20.xml><?xml version="1.0" encoding="utf-8"?>
<worksheet xmlns="http://schemas.openxmlformats.org/spreadsheetml/2006/main" xmlns:r="http://schemas.openxmlformats.org/officeDocument/2006/relationships">
  <sheetPr>
    <pageSetUpPr fitToPage="1"/>
  </sheetPr>
  <dimension ref="A1:R22"/>
  <sheetViews>
    <sheetView view="pageBreakPreview" zoomScale="110" zoomScaleSheetLayoutView="110" zoomScalePageLayoutView="0" workbookViewId="0" topLeftCell="A4">
      <selection activeCell="F18" sqref="F18"/>
    </sheetView>
  </sheetViews>
  <sheetFormatPr defaultColWidth="9.140625" defaultRowHeight="12.75"/>
  <cols>
    <col min="1" max="1" width="10.7109375" style="108" customWidth="1"/>
    <col min="2" max="2" width="19.57421875" style="108" bestFit="1" customWidth="1"/>
    <col min="3" max="3" width="13.140625" style="108" bestFit="1" customWidth="1"/>
    <col min="4" max="4" width="11.00390625" style="108" bestFit="1" customWidth="1"/>
    <col min="5" max="5" width="9.57421875" style="108" bestFit="1" customWidth="1"/>
    <col min="6" max="6" width="14.28125" style="108" customWidth="1"/>
    <col min="7" max="7" width="13.00390625" style="108" bestFit="1" customWidth="1"/>
    <col min="8" max="8" width="13.140625" style="108" bestFit="1" customWidth="1"/>
    <col min="9" max="9" width="11.00390625" style="108" bestFit="1" customWidth="1"/>
    <col min="10" max="10" width="8.7109375" style="108" customWidth="1"/>
    <col min="11" max="11" width="15.28125" style="108" customWidth="1"/>
    <col min="12" max="12" width="12.8515625" style="108" customWidth="1"/>
    <col min="13" max="16384" width="9.140625" style="108" customWidth="1"/>
  </cols>
  <sheetData>
    <row r="1" spans="4:15" ht="15.75">
      <c r="D1" s="43"/>
      <c r="E1" s="43"/>
      <c r="F1" s="43"/>
      <c r="G1" s="43"/>
      <c r="H1" s="43"/>
      <c r="I1" s="43"/>
      <c r="J1" s="43"/>
      <c r="K1" s="606" t="s">
        <v>58</v>
      </c>
      <c r="L1" s="606"/>
      <c r="M1" s="27"/>
      <c r="N1" s="27"/>
      <c r="O1" s="27"/>
    </row>
    <row r="2" spans="1:15" ht="15">
      <c r="A2" s="674" t="s">
        <v>0</v>
      </c>
      <c r="B2" s="674"/>
      <c r="C2" s="674"/>
      <c r="D2" s="674"/>
      <c r="E2" s="674"/>
      <c r="F2" s="674"/>
      <c r="G2" s="674"/>
      <c r="H2" s="674"/>
      <c r="I2" s="674"/>
      <c r="J2" s="674"/>
      <c r="K2" s="674"/>
      <c r="L2" s="674"/>
      <c r="M2" s="28"/>
      <c r="N2" s="28"/>
      <c r="O2" s="28"/>
    </row>
    <row r="3" spans="1:15" ht="19.5">
      <c r="A3" s="593" t="s">
        <v>824</v>
      </c>
      <c r="B3" s="593"/>
      <c r="C3" s="593"/>
      <c r="D3" s="593"/>
      <c r="E3" s="593"/>
      <c r="F3" s="593"/>
      <c r="G3" s="593"/>
      <c r="H3" s="593"/>
      <c r="I3" s="593"/>
      <c r="J3" s="593"/>
      <c r="K3" s="593"/>
      <c r="L3" s="593"/>
      <c r="M3" s="43"/>
      <c r="N3" s="43"/>
      <c r="O3" s="43"/>
    </row>
    <row r="5" spans="1:12" ht="15.75">
      <c r="A5" s="681" t="s">
        <v>890</v>
      </c>
      <c r="B5" s="681"/>
      <c r="C5" s="681"/>
      <c r="D5" s="681"/>
      <c r="E5" s="681"/>
      <c r="F5" s="681"/>
      <c r="G5" s="681"/>
      <c r="H5" s="681"/>
      <c r="I5" s="681"/>
      <c r="J5" s="681"/>
      <c r="K5" s="681"/>
      <c r="L5" s="681"/>
    </row>
    <row r="6" spans="1:12" ht="15">
      <c r="A6" s="175"/>
      <c r="B6" s="175"/>
      <c r="C6" s="175"/>
      <c r="D6" s="175"/>
      <c r="E6" s="175"/>
      <c r="F6" s="175"/>
      <c r="G6" s="175"/>
      <c r="H6" s="175"/>
      <c r="I6" s="175"/>
      <c r="J6" s="175"/>
      <c r="K6" s="175"/>
      <c r="L6" s="175"/>
    </row>
    <row r="7" spans="1:12" ht="15.75">
      <c r="A7" s="595" t="s">
        <v>464</v>
      </c>
      <c r="B7" s="595"/>
      <c r="F7" s="704" t="s">
        <v>16</v>
      </c>
      <c r="G7" s="704"/>
      <c r="H7" s="704"/>
      <c r="I7" s="704"/>
      <c r="J7" s="704"/>
      <c r="K7" s="704"/>
      <c r="L7" s="704"/>
    </row>
    <row r="8" spans="1:12" ht="15.75">
      <c r="A8" s="10"/>
      <c r="F8" s="189"/>
      <c r="G8" s="159"/>
      <c r="H8" s="159"/>
      <c r="I8" s="678" t="s">
        <v>891</v>
      </c>
      <c r="J8" s="678"/>
      <c r="K8" s="678"/>
      <c r="L8" s="678"/>
    </row>
    <row r="9" spans="1:18" s="10" customFormat="1" ht="15.75">
      <c r="A9" s="587" t="s">
        <v>2</v>
      </c>
      <c r="B9" s="587" t="s">
        <v>3</v>
      </c>
      <c r="C9" s="576" t="s">
        <v>17</v>
      </c>
      <c r="D9" s="577"/>
      <c r="E9" s="577"/>
      <c r="F9" s="577"/>
      <c r="G9" s="577"/>
      <c r="H9" s="576" t="s">
        <v>37</v>
      </c>
      <c r="I9" s="577"/>
      <c r="J9" s="577"/>
      <c r="K9" s="577"/>
      <c r="L9" s="577"/>
      <c r="Q9" s="46"/>
      <c r="R9" s="45"/>
    </row>
    <row r="10" spans="1:12" s="10" customFormat="1" ht="78" customHeight="1">
      <c r="A10" s="587"/>
      <c r="B10" s="587"/>
      <c r="C10" s="112" t="s">
        <v>892</v>
      </c>
      <c r="D10" s="112" t="s">
        <v>893</v>
      </c>
      <c r="E10" s="112" t="s">
        <v>65</v>
      </c>
      <c r="F10" s="112" t="s">
        <v>66</v>
      </c>
      <c r="G10" s="112" t="s">
        <v>351</v>
      </c>
      <c r="H10" s="112" t="s">
        <v>894</v>
      </c>
      <c r="I10" s="112" t="s">
        <v>893</v>
      </c>
      <c r="J10" s="112" t="s">
        <v>65</v>
      </c>
      <c r="K10" s="112" t="s">
        <v>66</v>
      </c>
      <c r="L10" s="112" t="s">
        <v>735</v>
      </c>
    </row>
    <row r="11" spans="1:12" s="179" customFormat="1" ht="26.25" customHeight="1">
      <c r="A11" s="174">
        <v>1</v>
      </c>
      <c r="B11" s="174">
        <v>2</v>
      </c>
      <c r="C11" s="174">
        <v>3</v>
      </c>
      <c r="D11" s="174">
        <v>4</v>
      </c>
      <c r="E11" s="174">
        <v>5</v>
      </c>
      <c r="F11" s="174">
        <v>6</v>
      </c>
      <c r="G11" s="174">
        <v>7</v>
      </c>
      <c r="H11" s="174">
        <v>8</v>
      </c>
      <c r="I11" s="174">
        <v>9</v>
      </c>
      <c r="J11" s="174">
        <v>10</v>
      </c>
      <c r="K11" s="174">
        <v>11</v>
      </c>
      <c r="L11" s="174">
        <v>12</v>
      </c>
    </row>
    <row r="12" spans="1:12" s="190" customFormat="1" ht="26.25" customHeight="1">
      <c r="A12" s="163">
        <v>1</v>
      </c>
      <c r="B12" s="163" t="s">
        <v>468</v>
      </c>
      <c r="C12" s="192">
        <v>401.76</v>
      </c>
      <c r="D12" s="192">
        <v>53.77</v>
      </c>
      <c r="E12" s="192">
        <v>193.8</v>
      </c>
      <c r="F12" s="192">
        <v>239.79</v>
      </c>
      <c r="G12" s="192">
        <f>D12+E12-F12</f>
        <v>7.78000000000003</v>
      </c>
      <c r="H12" s="191">
        <v>267.84</v>
      </c>
      <c r="I12" s="191">
        <v>26.07</v>
      </c>
      <c r="J12" s="191">
        <v>111</v>
      </c>
      <c r="K12" s="191">
        <v>107.24</v>
      </c>
      <c r="L12" s="192">
        <f>I12+J12-K12</f>
        <v>29.83</v>
      </c>
    </row>
    <row r="13" spans="1:12" s="179" customFormat="1" ht="26.25" customHeight="1">
      <c r="A13" s="111" t="s">
        <v>15</v>
      </c>
      <c r="B13" s="111"/>
      <c r="C13" s="185">
        <f>C12</f>
        <v>401.76</v>
      </c>
      <c r="D13" s="185">
        <f aca="true" t="shared" si="0" ref="D13:L13">D12</f>
        <v>53.77</v>
      </c>
      <c r="E13" s="185">
        <f t="shared" si="0"/>
        <v>193.8</v>
      </c>
      <c r="F13" s="185">
        <f t="shared" si="0"/>
        <v>239.79</v>
      </c>
      <c r="G13" s="185">
        <f t="shared" si="0"/>
        <v>7.78000000000003</v>
      </c>
      <c r="H13" s="185">
        <f t="shared" si="0"/>
        <v>267.84</v>
      </c>
      <c r="I13" s="185">
        <f t="shared" si="0"/>
        <v>26.07</v>
      </c>
      <c r="J13" s="185">
        <f t="shared" si="0"/>
        <v>111</v>
      </c>
      <c r="K13" s="185">
        <f t="shared" si="0"/>
        <v>107.24</v>
      </c>
      <c r="L13" s="185">
        <f t="shared" si="0"/>
        <v>29.83</v>
      </c>
    </row>
    <row r="14" spans="1:12" ht="15">
      <c r="A14" s="144"/>
      <c r="B14" s="144"/>
      <c r="C14" s="545">
        <f>C13+H13</f>
        <v>669.5999999999999</v>
      </c>
      <c r="D14" s="545">
        <f>D13+I13</f>
        <v>79.84</v>
      </c>
      <c r="E14" s="545">
        <f>E13+J13</f>
        <v>304.8</v>
      </c>
      <c r="F14" s="545">
        <f>F13+K13</f>
        <v>347.03</v>
      </c>
      <c r="G14" s="545">
        <f>G13+L13</f>
        <v>37.61000000000003</v>
      </c>
      <c r="H14" s="144"/>
      <c r="I14" s="144"/>
      <c r="J14" s="144"/>
      <c r="K14" s="144"/>
      <c r="L14" s="144"/>
    </row>
    <row r="15" spans="1:12" ht="15">
      <c r="A15" s="162" t="s">
        <v>142</v>
      </c>
      <c r="B15" s="144"/>
      <c r="C15" s="144"/>
      <c r="D15" s="144"/>
      <c r="E15" s="144"/>
      <c r="F15" s="144"/>
      <c r="G15" s="144"/>
      <c r="H15" s="144"/>
      <c r="I15" s="144"/>
      <c r="J15" s="144"/>
      <c r="K15" s="144"/>
      <c r="L15" s="144"/>
    </row>
    <row r="16" spans="1:12" ht="15">
      <c r="A16" s="162"/>
      <c r="B16" s="144"/>
      <c r="C16" s="545">
        <f>'T6A_FG_Upy_Utlsn '!C14</f>
        <v>669.5999999999999</v>
      </c>
      <c r="D16" s="545">
        <f>'T6A_FG_Upy_Utlsn '!D14</f>
        <v>53.22</v>
      </c>
      <c r="E16" s="545">
        <f>'T6A_FG_Upy_Utlsn '!E14</f>
        <v>242.3</v>
      </c>
      <c r="F16" s="545">
        <f>'T6A_FG_Upy_Utlsn '!F14</f>
        <v>270.44</v>
      </c>
      <c r="G16" s="545">
        <f>'T6A_FG_Upy_Utlsn '!G14</f>
        <v>25.08</v>
      </c>
      <c r="H16" s="144"/>
      <c r="I16" s="144"/>
      <c r="J16" s="144"/>
      <c r="K16" s="144"/>
      <c r="L16" s="144"/>
    </row>
    <row r="17" spans="1:12" ht="15.75">
      <c r="A17" s="162"/>
      <c r="B17" s="144"/>
      <c r="C17" s="546">
        <f>C14+C16</f>
        <v>1339.1999999999998</v>
      </c>
      <c r="D17" s="546">
        <f>D14+D16</f>
        <v>133.06</v>
      </c>
      <c r="E17" s="546">
        <f>E14+E16</f>
        <v>547.1</v>
      </c>
      <c r="F17" s="546">
        <f>F14+F16</f>
        <v>617.47</v>
      </c>
      <c r="G17" s="546">
        <f>G14+G16</f>
        <v>62.690000000000026</v>
      </c>
      <c r="H17" s="144"/>
      <c r="I17" s="144"/>
      <c r="J17" s="144"/>
      <c r="K17" s="144"/>
      <c r="L17" s="144"/>
    </row>
    <row r="18" spans="1:12" ht="15.75">
      <c r="A18" s="162"/>
      <c r="B18" s="144"/>
      <c r="C18" s="144"/>
      <c r="D18" s="144"/>
      <c r="E18" s="144"/>
      <c r="F18" s="532">
        <f>F17/C17</f>
        <v>0.4610737753882916</v>
      </c>
      <c r="G18" s="144"/>
      <c r="H18" s="144"/>
      <c r="I18" s="144"/>
      <c r="J18" s="144"/>
      <c r="K18" s="144"/>
      <c r="L18" s="144"/>
    </row>
    <row r="19" spans="1:12" ht="15">
      <c r="A19" s="162"/>
      <c r="B19" s="144"/>
      <c r="C19" s="144"/>
      <c r="D19" s="144"/>
      <c r="E19" s="144"/>
      <c r="F19" s="144"/>
      <c r="G19" s="144"/>
      <c r="H19" s="144"/>
      <c r="I19" s="144"/>
      <c r="J19" s="144"/>
      <c r="K19" s="144"/>
      <c r="L19" s="144"/>
    </row>
    <row r="20" spans="1:12" ht="15.75">
      <c r="A20" s="162"/>
      <c r="B20" s="144"/>
      <c r="C20" s="144"/>
      <c r="D20" s="10" t="s">
        <v>980</v>
      </c>
      <c r="E20" s="144"/>
      <c r="F20" s="144"/>
      <c r="G20" s="144"/>
      <c r="H20" s="144"/>
      <c r="I20" s="10" t="s">
        <v>588</v>
      </c>
      <c r="J20" s="144"/>
      <c r="K20" s="144"/>
      <c r="L20" s="144"/>
    </row>
    <row r="21" spans="1:12" ht="15.75">
      <c r="A21" s="10"/>
      <c r="B21" s="10"/>
      <c r="C21" s="10"/>
      <c r="D21" s="10" t="s">
        <v>981</v>
      </c>
      <c r="E21" s="10"/>
      <c r="F21" s="10"/>
      <c r="G21" s="10"/>
      <c r="H21" s="10"/>
      <c r="I21" s="10" t="s">
        <v>466</v>
      </c>
      <c r="J21" s="10"/>
      <c r="K21" s="10"/>
      <c r="L21" s="10"/>
    </row>
    <row r="22" spans="1:12" ht="15">
      <c r="A22" s="674"/>
      <c r="B22" s="674"/>
      <c r="C22" s="674"/>
      <c r="D22" s="674"/>
      <c r="E22" s="674"/>
      <c r="F22" s="674"/>
      <c r="G22" s="674"/>
      <c r="H22" s="674"/>
      <c r="I22" s="674"/>
      <c r="J22" s="674"/>
      <c r="K22" s="674"/>
      <c r="L22" s="674"/>
    </row>
  </sheetData>
  <sheetProtection/>
  <mergeCells count="12">
    <mergeCell ref="K1:L1"/>
    <mergeCell ref="A3:L3"/>
    <mergeCell ref="A2:L2"/>
    <mergeCell ref="A5:L5"/>
    <mergeCell ref="A7:B7"/>
    <mergeCell ref="A22:L22"/>
    <mergeCell ref="F7:L7"/>
    <mergeCell ref="A9:A10"/>
    <mergeCell ref="B9:B10"/>
    <mergeCell ref="C9:G9"/>
    <mergeCell ref="H9:L9"/>
    <mergeCell ref="I8:L8"/>
  </mergeCells>
  <printOptions horizontalCentered="1"/>
  <pageMargins left="0.55" right="0.56" top="0.81" bottom="0" header="0.31496062992125984" footer="0.31496062992125984"/>
  <pageSetup fitToHeight="1" fitToWidth="1" horizontalDpi="600" verticalDpi="600" orientation="landscape" paperSize="9" scale="90" r:id="rId1"/>
  <rowBreaks count="1" manualBreakCount="1">
    <brk id="21" max="255" man="1"/>
  </rowBreaks>
</worksheet>
</file>

<file path=xl/worksheets/sheet21.xml><?xml version="1.0" encoding="utf-8"?>
<worksheet xmlns="http://schemas.openxmlformats.org/spreadsheetml/2006/main" xmlns:r="http://schemas.openxmlformats.org/officeDocument/2006/relationships">
  <sheetPr>
    <pageSetUpPr fitToPage="1"/>
  </sheetPr>
  <dimension ref="A1:S25"/>
  <sheetViews>
    <sheetView view="pageBreakPreview" zoomScaleSheetLayoutView="100" zoomScalePageLayoutView="0" workbookViewId="0" topLeftCell="A1">
      <selection activeCell="A1" sqref="A1"/>
    </sheetView>
  </sheetViews>
  <sheetFormatPr defaultColWidth="9.140625" defaultRowHeight="12.75"/>
  <cols>
    <col min="1" max="1" width="12.8515625" style="108" customWidth="1"/>
    <col min="2" max="2" width="18.7109375" style="108" bestFit="1" customWidth="1"/>
    <col min="3" max="3" width="11.57421875" style="108" customWidth="1"/>
    <col min="4" max="4" width="10.421875" style="108" customWidth="1"/>
    <col min="5" max="5" width="8.28125" style="108" bestFit="1" customWidth="1"/>
    <col min="6" max="6" width="12.00390625" style="108" customWidth="1"/>
    <col min="7" max="7" width="12.421875" style="108" bestFit="1" customWidth="1"/>
    <col min="8" max="8" width="12.28125" style="108" bestFit="1" customWidth="1"/>
    <col min="9" max="9" width="10.57421875" style="108" bestFit="1" customWidth="1"/>
    <col min="10" max="10" width="8.28125" style="108" bestFit="1" customWidth="1"/>
    <col min="11" max="11" width="13.140625" style="108" customWidth="1"/>
    <col min="12" max="12" width="11.8515625" style="108" bestFit="1" customWidth="1"/>
    <col min="13" max="13" width="9.140625" style="108" hidden="1" customWidth="1"/>
    <col min="14" max="16384" width="9.140625" style="108" customWidth="1"/>
  </cols>
  <sheetData>
    <row r="1" spans="4:16" ht="15.75">
      <c r="D1" s="43"/>
      <c r="E1" s="43"/>
      <c r="F1" s="43"/>
      <c r="G1" s="43"/>
      <c r="H1" s="43"/>
      <c r="I1" s="43"/>
      <c r="J1" s="43"/>
      <c r="K1" s="606" t="s">
        <v>67</v>
      </c>
      <c r="L1" s="606"/>
      <c r="M1" s="606"/>
      <c r="N1" s="606"/>
      <c r="O1" s="27"/>
      <c r="P1" s="27"/>
    </row>
    <row r="2" spans="1:16" ht="15">
      <c r="A2" s="674" t="s">
        <v>0</v>
      </c>
      <c r="B2" s="674"/>
      <c r="C2" s="674"/>
      <c r="D2" s="674"/>
      <c r="E2" s="674"/>
      <c r="F2" s="674"/>
      <c r="G2" s="674"/>
      <c r="H2" s="674"/>
      <c r="I2" s="674"/>
      <c r="J2" s="674"/>
      <c r="K2" s="674"/>
      <c r="L2" s="674"/>
      <c r="M2" s="28"/>
      <c r="N2" s="28"/>
      <c r="O2" s="28"/>
      <c r="P2" s="28"/>
    </row>
    <row r="3" spans="1:16" ht="15.75">
      <c r="A3" s="592" t="s">
        <v>824</v>
      </c>
      <c r="B3" s="592"/>
      <c r="C3" s="592"/>
      <c r="D3" s="592"/>
      <c r="E3" s="592"/>
      <c r="F3" s="592"/>
      <c r="G3" s="592"/>
      <c r="H3" s="592"/>
      <c r="I3" s="592"/>
      <c r="J3" s="592"/>
      <c r="K3" s="592"/>
      <c r="L3" s="592"/>
      <c r="M3" s="43"/>
      <c r="N3" s="43"/>
      <c r="O3" s="43"/>
      <c r="P3" s="43"/>
    </row>
    <row r="5" spans="1:12" ht="15.75">
      <c r="A5" s="681" t="s">
        <v>895</v>
      </c>
      <c r="B5" s="681"/>
      <c r="C5" s="681"/>
      <c r="D5" s="681"/>
      <c r="E5" s="681"/>
      <c r="F5" s="681"/>
      <c r="G5" s="681"/>
      <c r="H5" s="681"/>
      <c r="I5" s="681"/>
      <c r="J5" s="681"/>
      <c r="K5" s="681"/>
      <c r="L5" s="681"/>
    </row>
    <row r="6" spans="1:12" ht="15">
      <c r="A6" s="175"/>
      <c r="B6" s="175"/>
      <c r="C6" s="175"/>
      <c r="D6" s="175"/>
      <c r="E6" s="175"/>
      <c r="F6" s="175"/>
      <c r="G6" s="175"/>
      <c r="H6" s="175"/>
      <c r="I6" s="175"/>
      <c r="J6" s="175"/>
      <c r="K6" s="175"/>
      <c r="L6" s="175"/>
    </row>
    <row r="7" spans="1:12" ht="15.75">
      <c r="A7" s="595" t="s">
        <v>464</v>
      </c>
      <c r="B7" s="595"/>
      <c r="F7" s="704" t="s">
        <v>16</v>
      </c>
      <c r="G7" s="704"/>
      <c r="H7" s="704"/>
      <c r="I7" s="704"/>
      <c r="J7" s="704"/>
      <c r="K7" s="704"/>
      <c r="L7" s="704"/>
    </row>
    <row r="8" spans="1:12" ht="15.75">
      <c r="A8" s="10"/>
      <c r="F8" s="189"/>
      <c r="G8" s="159"/>
      <c r="H8" s="159"/>
      <c r="I8" s="678" t="s">
        <v>891</v>
      </c>
      <c r="J8" s="678"/>
      <c r="K8" s="678"/>
      <c r="L8" s="678"/>
    </row>
    <row r="9" spans="1:19" s="10" customFormat="1" ht="15.75">
      <c r="A9" s="587" t="s">
        <v>2</v>
      </c>
      <c r="B9" s="587" t="s">
        <v>3</v>
      </c>
      <c r="C9" s="576" t="s">
        <v>17</v>
      </c>
      <c r="D9" s="577"/>
      <c r="E9" s="577"/>
      <c r="F9" s="577"/>
      <c r="G9" s="577"/>
      <c r="H9" s="576" t="s">
        <v>37</v>
      </c>
      <c r="I9" s="577"/>
      <c r="J9" s="577"/>
      <c r="K9" s="577"/>
      <c r="L9" s="577"/>
      <c r="R9" s="46"/>
      <c r="S9" s="45"/>
    </row>
    <row r="10" spans="1:12" s="10" customFormat="1" ht="94.5">
      <c r="A10" s="587"/>
      <c r="B10" s="587"/>
      <c r="C10" s="112" t="s">
        <v>892</v>
      </c>
      <c r="D10" s="112" t="s">
        <v>893</v>
      </c>
      <c r="E10" s="112" t="s">
        <v>65</v>
      </c>
      <c r="F10" s="112" t="s">
        <v>66</v>
      </c>
      <c r="G10" s="112" t="s">
        <v>353</v>
      </c>
      <c r="H10" s="112" t="s">
        <v>892</v>
      </c>
      <c r="I10" s="112" t="s">
        <v>893</v>
      </c>
      <c r="J10" s="112" t="s">
        <v>65</v>
      </c>
      <c r="K10" s="112" t="s">
        <v>66</v>
      </c>
      <c r="L10" s="112" t="s">
        <v>354</v>
      </c>
    </row>
    <row r="11" spans="1:12" s="181" customFormat="1" ht="24" customHeight="1">
      <c r="A11" s="174">
        <v>1</v>
      </c>
      <c r="B11" s="174">
        <v>2</v>
      </c>
      <c r="C11" s="174">
        <v>3</v>
      </c>
      <c r="D11" s="174">
        <v>4</v>
      </c>
      <c r="E11" s="174">
        <v>5</v>
      </c>
      <c r="F11" s="174">
        <v>6</v>
      </c>
      <c r="G11" s="174">
        <v>7</v>
      </c>
      <c r="H11" s="174">
        <v>8</v>
      </c>
      <c r="I11" s="174">
        <v>9</v>
      </c>
      <c r="J11" s="174">
        <v>10</v>
      </c>
      <c r="K11" s="174">
        <v>11</v>
      </c>
      <c r="L11" s="174">
        <v>12</v>
      </c>
    </row>
    <row r="12" spans="1:12" s="193" customFormat="1" ht="24" customHeight="1">
      <c r="A12" s="163">
        <v>1</v>
      </c>
      <c r="B12" s="164" t="s">
        <v>468</v>
      </c>
      <c r="C12" s="192">
        <v>401.76</v>
      </c>
      <c r="D12" s="192">
        <v>35.84</v>
      </c>
      <c r="E12" s="192">
        <v>164.9</v>
      </c>
      <c r="F12" s="192">
        <v>195.55</v>
      </c>
      <c r="G12" s="192">
        <f>D12+E12-F12</f>
        <v>5.189999999999998</v>
      </c>
      <c r="H12" s="191">
        <v>267.84</v>
      </c>
      <c r="I12" s="191">
        <v>17.38</v>
      </c>
      <c r="J12" s="191">
        <v>77.4</v>
      </c>
      <c r="K12" s="191">
        <v>74.89</v>
      </c>
      <c r="L12" s="192">
        <f>I12+J12-K12</f>
        <v>19.89</v>
      </c>
    </row>
    <row r="13" spans="1:12" s="181" customFormat="1" ht="24" customHeight="1">
      <c r="A13" s="111" t="s">
        <v>15</v>
      </c>
      <c r="B13" s="180"/>
      <c r="C13" s="185">
        <f>C12</f>
        <v>401.76</v>
      </c>
      <c r="D13" s="185">
        <f aca="true" t="shared" si="0" ref="D13:L13">D12</f>
        <v>35.84</v>
      </c>
      <c r="E13" s="185">
        <f t="shared" si="0"/>
        <v>164.9</v>
      </c>
      <c r="F13" s="185">
        <f t="shared" si="0"/>
        <v>195.55</v>
      </c>
      <c r="G13" s="185">
        <f t="shared" si="0"/>
        <v>5.189999999999998</v>
      </c>
      <c r="H13" s="185">
        <f t="shared" si="0"/>
        <v>267.84</v>
      </c>
      <c r="I13" s="185">
        <f t="shared" si="0"/>
        <v>17.38</v>
      </c>
      <c r="J13" s="185">
        <f t="shared" si="0"/>
        <v>77.4</v>
      </c>
      <c r="K13" s="185">
        <f t="shared" si="0"/>
        <v>74.89</v>
      </c>
      <c r="L13" s="185">
        <f t="shared" si="0"/>
        <v>19.89</v>
      </c>
    </row>
    <row r="14" spans="1:12" ht="15">
      <c r="A14" s="144"/>
      <c r="B14" s="144"/>
      <c r="C14" s="545">
        <f>C13+H13</f>
        <v>669.5999999999999</v>
      </c>
      <c r="D14" s="545">
        <f>D13+I13</f>
        <v>53.22</v>
      </c>
      <c r="E14" s="545">
        <f>E13+J13</f>
        <v>242.3</v>
      </c>
      <c r="F14" s="545">
        <f>F13+K13</f>
        <v>270.44</v>
      </c>
      <c r="G14" s="545">
        <f>G13+L13</f>
        <v>25.08</v>
      </c>
      <c r="H14" s="144"/>
      <c r="I14" s="144"/>
      <c r="J14" s="144"/>
      <c r="K14" s="144"/>
      <c r="L14" s="144"/>
    </row>
    <row r="15" spans="1:12" ht="15">
      <c r="A15" s="162" t="s">
        <v>142</v>
      </c>
      <c r="B15" s="144"/>
      <c r="C15" s="144"/>
      <c r="D15" s="144"/>
      <c r="E15" s="144"/>
      <c r="F15" s="144"/>
      <c r="G15" s="144"/>
      <c r="H15" s="144"/>
      <c r="I15" s="144"/>
      <c r="J15" s="144"/>
      <c r="K15" s="144"/>
      <c r="L15" s="144"/>
    </row>
    <row r="16" spans="1:12" ht="15">
      <c r="A16" s="162"/>
      <c r="B16" s="144"/>
      <c r="C16" s="144"/>
      <c r="D16" s="144"/>
      <c r="E16" s="144"/>
      <c r="F16" s="144"/>
      <c r="G16" s="144"/>
      <c r="H16" s="144"/>
      <c r="I16" s="144"/>
      <c r="J16" s="144"/>
      <c r="K16" s="144"/>
      <c r="L16" s="144"/>
    </row>
    <row r="17" spans="1:12" ht="15">
      <c r="A17" s="162"/>
      <c r="B17" s="144"/>
      <c r="C17" s="144"/>
      <c r="D17" s="144"/>
      <c r="E17" s="144"/>
      <c r="F17" s="144"/>
      <c r="G17" s="144"/>
      <c r="H17" s="144"/>
      <c r="I17" s="144"/>
      <c r="J17" s="144"/>
      <c r="K17" s="144"/>
      <c r="L17" s="144"/>
    </row>
    <row r="18" spans="1:12" ht="15">
      <c r="A18" s="162"/>
      <c r="B18" s="144"/>
      <c r="C18" s="144"/>
      <c r="D18" s="144"/>
      <c r="E18" s="144"/>
      <c r="F18" s="144"/>
      <c r="G18" s="144"/>
      <c r="H18" s="144"/>
      <c r="I18" s="144"/>
      <c r="J18" s="144"/>
      <c r="K18" s="144"/>
      <c r="L18" s="144"/>
    </row>
    <row r="19" spans="1:12" ht="15">
      <c r="A19" s="162"/>
      <c r="B19" s="144"/>
      <c r="C19" s="144"/>
      <c r="D19" s="144"/>
      <c r="E19" s="144"/>
      <c r="F19" s="144"/>
      <c r="G19" s="144"/>
      <c r="H19" s="144"/>
      <c r="I19" s="144"/>
      <c r="J19" s="144"/>
      <c r="K19" s="144"/>
      <c r="L19" s="144"/>
    </row>
    <row r="20" spans="1:12" ht="15">
      <c r="A20" s="162"/>
      <c r="B20" s="144"/>
      <c r="C20" s="144"/>
      <c r="D20" s="144"/>
      <c r="E20" s="144"/>
      <c r="F20" s="144"/>
      <c r="G20" s="144"/>
      <c r="H20" s="144"/>
      <c r="I20" s="144"/>
      <c r="J20" s="144"/>
      <c r="K20" s="144"/>
      <c r="L20" s="144"/>
    </row>
    <row r="21" spans="1:12" ht="15">
      <c r="A21" s="162"/>
      <c r="B21" s="144"/>
      <c r="C21" s="144"/>
      <c r="D21" s="144"/>
      <c r="E21" s="144"/>
      <c r="F21" s="144"/>
      <c r="G21" s="144"/>
      <c r="H21" s="144"/>
      <c r="I21" s="144"/>
      <c r="J21" s="144"/>
      <c r="K21" s="144"/>
      <c r="L21" s="144"/>
    </row>
    <row r="22" spans="1:12" ht="15">
      <c r="A22" s="162"/>
      <c r="B22" s="144"/>
      <c r="C22" s="144"/>
      <c r="D22" s="144"/>
      <c r="E22" s="144"/>
      <c r="F22" s="144"/>
      <c r="G22" s="144"/>
      <c r="H22" s="144"/>
      <c r="I22" s="144"/>
      <c r="J22" s="144"/>
      <c r="K22" s="144"/>
      <c r="L22" s="144"/>
    </row>
    <row r="23" spans="1:12" ht="15.75">
      <c r="A23" s="10"/>
      <c r="B23" s="10"/>
      <c r="C23" s="10"/>
      <c r="D23" s="10" t="s">
        <v>980</v>
      </c>
      <c r="E23" s="10"/>
      <c r="F23" s="10"/>
      <c r="G23" s="10"/>
      <c r="H23" s="10"/>
      <c r="I23" s="10" t="s">
        <v>588</v>
      </c>
      <c r="J23" s="10"/>
      <c r="K23" s="10"/>
      <c r="L23" s="10"/>
    </row>
    <row r="24" spans="1:12" ht="15.75">
      <c r="A24" s="10"/>
      <c r="B24" s="10"/>
      <c r="C24" s="10"/>
      <c r="D24" s="10" t="s">
        <v>981</v>
      </c>
      <c r="E24" s="10"/>
      <c r="F24" s="10"/>
      <c r="G24" s="10"/>
      <c r="H24" s="10"/>
      <c r="I24" s="10" t="s">
        <v>466</v>
      </c>
      <c r="J24" s="10"/>
      <c r="K24" s="10"/>
      <c r="L24" s="10"/>
    </row>
    <row r="25" spans="1:12" ht="15">
      <c r="A25" s="674"/>
      <c r="B25" s="674"/>
      <c r="C25" s="674"/>
      <c r="D25" s="674"/>
      <c r="E25" s="674"/>
      <c r="F25" s="674"/>
      <c r="G25" s="674"/>
      <c r="H25" s="674"/>
      <c r="I25" s="674"/>
      <c r="J25" s="674"/>
      <c r="K25" s="674"/>
      <c r="L25" s="674"/>
    </row>
  </sheetData>
  <sheetProtection/>
  <mergeCells count="12">
    <mergeCell ref="K1:N1"/>
    <mergeCell ref="F7:L7"/>
    <mergeCell ref="A7:B7"/>
    <mergeCell ref="A2:L2"/>
    <mergeCell ref="A3:L3"/>
    <mergeCell ref="A5:L5"/>
    <mergeCell ref="I8:L8"/>
    <mergeCell ref="A25:L25"/>
    <mergeCell ref="A9:A10"/>
    <mergeCell ref="B9:B10"/>
    <mergeCell ref="C9:G9"/>
    <mergeCell ref="H9:L9"/>
  </mergeCells>
  <printOptions horizontalCentered="1"/>
  <pageMargins left="0.51" right="0.48" top="0.88" bottom="0" header="0.31496062992125984" footer="0.31496062992125984"/>
  <pageSetup fitToHeight="1" fitToWidth="1" horizontalDpi="600" verticalDpi="600" orientation="landscape" paperSize="9" scale="97" r:id="rId1"/>
  <rowBreaks count="1" manualBreakCount="1">
    <brk id="24" max="255" man="1"/>
  </rowBreaks>
</worksheet>
</file>

<file path=xl/worksheets/sheet22.xml><?xml version="1.0" encoding="utf-8"?>
<worksheet xmlns="http://schemas.openxmlformats.org/spreadsheetml/2006/main" xmlns:r="http://schemas.openxmlformats.org/officeDocument/2006/relationships">
  <sheetPr>
    <pageSetUpPr fitToPage="1"/>
  </sheetPr>
  <dimension ref="A1:O25"/>
  <sheetViews>
    <sheetView view="pageBreakPreview" zoomScaleSheetLayoutView="100" zoomScalePageLayoutView="0" workbookViewId="0" topLeftCell="A6">
      <selection activeCell="A20" sqref="A20"/>
    </sheetView>
  </sheetViews>
  <sheetFormatPr defaultColWidth="9.140625" defaultRowHeight="12.75"/>
  <cols>
    <col min="1" max="1" width="8.421875" style="194" customWidth="1"/>
    <col min="2" max="2" width="18.8515625" style="194" bestFit="1" customWidth="1"/>
    <col min="3" max="3" width="18.7109375" style="194" customWidth="1"/>
    <col min="4" max="4" width="14.28125" style="194" customWidth="1"/>
    <col min="5" max="5" width="15.8515625" style="194" customWidth="1"/>
    <col min="6" max="6" width="9.8515625" style="194" customWidth="1"/>
    <col min="7" max="7" width="9.8515625" style="194" bestFit="1" customWidth="1"/>
    <col min="8" max="8" width="9.140625" style="194" customWidth="1"/>
    <col min="9" max="9" width="9.8515625" style="194" bestFit="1" customWidth="1"/>
    <col min="10" max="10" width="14.28125" style="195" customWidth="1"/>
    <col min="11" max="11" width="14.8515625" style="194" customWidth="1"/>
    <col min="12" max="12" width="13.7109375" style="194" customWidth="1"/>
    <col min="13" max="13" width="17.140625" style="194" customWidth="1"/>
    <col min="14" max="16384" width="9.140625" style="194" customWidth="1"/>
  </cols>
  <sheetData>
    <row r="1" spans="11:13" ht="15">
      <c r="K1" s="680" t="s">
        <v>193</v>
      </c>
      <c r="L1" s="680"/>
      <c r="M1" s="680"/>
    </row>
    <row r="3" spans="2:11" ht="15.75">
      <c r="B3" s="712" t="s">
        <v>0</v>
      </c>
      <c r="C3" s="712"/>
      <c r="D3" s="712"/>
      <c r="E3" s="712"/>
      <c r="F3" s="712"/>
      <c r="G3" s="712"/>
      <c r="H3" s="712"/>
      <c r="I3" s="712"/>
      <c r="J3" s="712"/>
      <c r="K3" s="712"/>
    </row>
    <row r="4" spans="2:11" ht="18">
      <c r="B4" s="713" t="s">
        <v>824</v>
      </c>
      <c r="C4" s="713"/>
      <c r="D4" s="713"/>
      <c r="E4" s="713"/>
      <c r="F4" s="713"/>
      <c r="G4" s="713"/>
      <c r="H4" s="713"/>
      <c r="I4" s="713"/>
      <c r="J4" s="713"/>
      <c r="K4" s="713"/>
    </row>
    <row r="6" spans="1:11" ht="15.75">
      <c r="A6" s="84" t="s">
        <v>896</v>
      </c>
      <c r="B6" s="84"/>
      <c r="C6" s="84"/>
      <c r="D6" s="84"/>
      <c r="E6" s="84"/>
      <c r="F6" s="84"/>
      <c r="G6" s="84"/>
      <c r="H6" s="84"/>
      <c r="I6" s="84"/>
      <c r="J6" s="91"/>
      <c r="K6" s="84"/>
    </row>
    <row r="7" spans="1:11" ht="15.75">
      <c r="A7" s="84"/>
      <c r="B7" s="84"/>
      <c r="C7" s="84"/>
      <c r="D7" s="84"/>
      <c r="E7" s="84"/>
      <c r="F7" s="84"/>
      <c r="G7" s="84"/>
      <c r="H7" s="84"/>
      <c r="I7" s="84"/>
      <c r="J7" s="91"/>
      <c r="K7" s="84"/>
    </row>
    <row r="8" spans="1:11" ht="15.75">
      <c r="A8" s="84"/>
      <c r="B8" s="84"/>
      <c r="C8" s="84"/>
      <c r="D8" s="84"/>
      <c r="E8" s="84"/>
      <c r="F8" s="84"/>
      <c r="G8" s="84"/>
      <c r="H8" s="84"/>
      <c r="I8" s="84"/>
      <c r="J8" s="91"/>
      <c r="K8" s="84"/>
    </row>
    <row r="9" spans="1:13" ht="15.75">
      <c r="A9" s="595" t="s">
        <v>464</v>
      </c>
      <c r="B9" s="595"/>
      <c r="C9" s="50"/>
      <c r="D9" s="50"/>
      <c r="E9" s="50"/>
      <c r="F9" s="50"/>
      <c r="G9" s="50"/>
      <c r="H9" s="50"/>
      <c r="L9" s="717" t="s">
        <v>174</v>
      </c>
      <c r="M9" s="717"/>
    </row>
    <row r="10" spans="3:13" ht="15.75">
      <c r="C10" s="50"/>
      <c r="D10" s="50"/>
      <c r="E10" s="50"/>
      <c r="F10" s="50"/>
      <c r="G10" s="672" t="s">
        <v>897</v>
      </c>
      <c r="H10" s="672"/>
      <c r="I10" s="672"/>
      <c r="J10" s="672"/>
      <c r="K10" s="672"/>
      <c r="L10" s="672"/>
      <c r="M10" s="672"/>
    </row>
    <row r="11" spans="1:13" ht="15">
      <c r="A11" s="706" t="s">
        <v>19</v>
      </c>
      <c r="B11" s="709" t="s">
        <v>3</v>
      </c>
      <c r="C11" s="705" t="s">
        <v>898</v>
      </c>
      <c r="D11" s="705" t="s">
        <v>893</v>
      </c>
      <c r="E11" s="705" t="s">
        <v>207</v>
      </c>
      <c r="F11" s="705" t="s">
        <v>206</v>
      </c>
      <c r="G11" s="705"/>
      <c r="H11" s="705" t="s">
        <v>171</v>
      </c>
      <c r="I11" s="705"/>
      <c r="J11" s="714" t="s">
        <v>423</v>
      </c>
      <c r="K11" s="705" t="s">
        <v>173</v>
      </c>
      <c r="L11" s="705" t="s">
        <v>396</v>
      </c>
      <c r="M11" s="705" t="s">
        <v>221</v>
      </c>
    </row>
    <row r="12" spans="1:13" ht="15">
      <c r="A12" s="707"/>
      <c r="B12" s="709"/>
      <c r="C12" s="705"/>
      <c r="D12" s="705"/>
      <c r="E12" s="705"/>
      <c r="F12" s="705"/>
      <c r="G12" s="705"/>
      <c r="H12" s="705"/>
      <c r="I12" s="705"/>
      <c r="J12" s="715"/>
      <c r="K12" s="705"/>
      <c r="L12" s="705"/>
      <c r="M12" s="705"/>
    </row>
    <row r="13" spans="1:13" ht="36" customHeight="1">
      <c r="A13" s="708"/>
      <c r="B13" s="709"/>
      <c r="C13" s="705"/>
      <c r="D13" s="705"/>
      <c r="E13" s="705"/>
      <c r="F13" s="196" t="s">
        <v>172</v>
      </c>
      <c r="G13" s="196" t="s">
        <v>222</v>
      </c>
      <c r="H13" s="196" t="s">
        <v>172</v>
      </c>
      <c r="I13" s="196" t="s">
        <v>222</v>
      </c>
      <c r="J13" s="716"/>
      <c r="K13" s="705"/>
      <c r="L13" s="705"/>
      <c r="M13" s="705"/>
    </row>
    <row r="14" spans="1:13" ht="15.75">
      <c r="A14" s="197">
        <v>1</v>
      </c>
      <c r="B14" s="197">
        <v>2</v>
      </c>
      <c r="C14" s="197">
        <v>3</v>
      </c>
      <c r="D14" s="197">
        <v>4</v>
      </c>
      <c r="E14" s="197">
        <v>5</v>
      </c>
      <c r="F14" s="197">
        <v>6</v>
      </c>
      <c r="G14" s="197">
        <v>7</v>
      </c>
      <c r="H14" s="197">
        <v>8</v>
      </c>
      <c r="I14" s="197">
        <v>9</v>
      </c>
      <c r="J14" s="198"/>
      <c r="K14" s="197">
        <v>10</v>
      </c>
      <c r="L14" s="199">
        <v>11</v>
      </c>
      <c r="M14" s="199">
        <v>12</v>
      </c>
    </row>
    <row r="15" spans="1:15" ht="25.5" customHeight="1">
      <c r="A15" s="200">
        <v>1</v>
      </c>
      <c r="B15" s="51" t="s">
        <v>468</v>
      </c>
      <c r="C15" s="514">
        <v>31.26</v>
      </c>
      <c r="D15" s="215">
        <v>92.31</v>
      </c>
      <c r="E15" s="215">
        <v>18.76</v>
      </c>
      <c r="F15" s="215">
        <v>549</v>
      </c>
      <c r="G15" s="215">
        <v>14.95</v>
      </c>
      <c r="H15" s="215">
        <v>549</v>
      </c>
      <c r="I15" s="215">
        <v>14.95</v>
      </c>
      <c r="J15" s="373">
        <f>G15-I15</f>
        <v>0</v>
      </c>
      <c r="K15" s="215">
        <f>(D15+E15)-I15</f>
        <v>96.12</v>
      </c>
      <c r="L15" s="215" t="s">
        <v>474</v>
      </c>
      <c r="M15" s="215" t="s">
        <v>474</v>
      </c>
      <c r="N15" s="202"/>
      <c r="O15" s="202"/>
    </row>
    <row r="16" spans="1:15" ht="25.5" customHeight="1">
      <c r="A16" s="201" t="s">
        <v>83</v>
      </c>
      <c r="B16" s="51"/>
      <c r="C16" s="216">
        <f>C15</f>
        <v>31.26</v>
      </c>
      <c r="D16" s="534">
        <f aca="true" t="shared" si="0" ref="D16:M16">D15</f>
        <v>92.31</v>
      </c>
      <c r="E16" s="216">
        <f t="shared" si="0"/>
        <v>18.76</v>
      </c>
      <c r="F16" s="216">
        <f t="shared" si="0"/>
        <v>549</v>
      </c>
      <c r="G16" s="216">
        <f t="shared" si="0"/>
        <v>14.95</v>
      </c>
      <c r="H16" s="216">
        <f t="shared" si="0"/>
        <v>549</v>
      </c>
      <c r="I16" s="216">
        <f t="shared" si="0"/>
        <v>14.95</v>
      </c>
      <c r="J16" s="216">
        <f t="shared" si="0"/>
        <v>0</v>
      </c>
      <c r="K16" s="534">
        <f t="shared" si="0"/>
        <v>96.12</v>
      </c>
      <c r="L16" s="216" t="str">
        <f t="shared" si="0"/>
        <v>Nil</v>
      </c>
      <c r="M16" s="216" t="str">
        <f t="shared" si="0"/>
        <v>Nil</v>
      </c>
      <c r="N16" s="202"/>
      <c r="O16" s="202"/>
    </row>
    <row r="17" spans="5:10" ht="15.75">
      <c r="E17" s="547">
        <f>D16+E16</f>
        <v>111.07000000000001</v>
      </c>
      <c r="I17" s="537">
        <f>I16/C16</f>
        <v>0.47824696097248875</v>
      </c>
      <c r="J17" s="710"/>
    </row>
    <row r="18" ht="15">
      <c r="J18" s="711"/>
    </row>
    <row r="19" ht="15">
      <c r="J19" s="711"/>
    </row>
    <row r="20" ht="15">
      <c r="J20" s="711"/>
    </row>
    <row r="24" spans="1:14" ht="15.75">
      <c r="A24" s="10"/>
      <c r="B24" s="108"/>
      <c r="C24" s="108"/>
      <c r="D24" s="10" t="s">
        <v>980</v>
      </c>
      <c r="E24" s="108"/>
      <c r="F24" s="108"/>
      <c r="G24" s="108"/>
      <c r="H24" s="108"/>
      <c r="I24" s="108"/>
      <c r="J24" s="10" t="s">
        <v>588</v>
      </c>
      <c r="K24" s="108"/>
      <c r="L24" s="108"/>
      <c r="M24" s="108"/>
      <c r="N24" s="108"/>
    </row>
    <row r="25" spans="4:10" ht="15.75">
      <c r="D25" s="10" t="s">
        <v>981</v>
      </c>
      <c r="J25" s="10" t="s">
        <v>466</v>
      </c>
    </row>
  </sheetData>
  <sheetProtection/>
  <mergeCells count="18">
    <mergeCell ref="J17:J20"/>
    <mergeCell ref="A9:B9"/>
    <mergeCell ref="K1:M1"/>
    <mergeCell ref="B3:K3"/>
    <mergeCell ref="B4:K4"/>
    <mergeCell ref="C11:C13"/>
    <mergeCell ref="J11:J13"/>
    <mergeCell ref="L9:M9"/>
    <mergeCell ref="G10:M10"/>
    <mergeCell ref="F11:G12"/>
    <mergeCell ref="H11:I12"/>
    <mergeCell ref="K11:K13"/>
    <mergeCell ref="D11:D13"/>
    <mergeCell ref="E11:E13"/>
    <mergeCell ref="A11:A13"/>
    <mergeCell ref="M11:M13"/>
    <mergeCell ref="L11:L13"/>
    <mergeCell ref="B11:B13"/>
  </mergeCells>
  <printOptions horizontalCentered="1"/>
  <pageMargins left="0.5" right="0.39" top="0.76" bottom="0" header="0.31496062992125984" footer="0.31496062992125984"/>
  <pageSetup fitToHeight="1" fitToWidth="1" horizontalDpi="600" verticalDpi="600" orientation="landscape" paperSize="9" scale="80" r:id="rId1"/>
</worksheet>
</file>

<file path=xl/worksheets/sheet23.xml><?xml version="1.0" encoding="utf-8"?>
<worksheet xmlns="http://schemas.openxmlformats.org/spreadsheetml/2006/main" xmlns:r="http://schemas.openxmlformats.org/officeDocument/2006/relationships">
  <sheetPr>
    <pageSetUpPr fitToPage="1"/>
  </sheetPr>
  <dimension ref="A1:S25"/>
  <sheetViews>
    <sheetView view="pageBreakPreview" zoomScaleSheetLayoutView="100" zoomScalePageLayoutView="0" workbookViewId="0" topLeftCell="A8">
      <selection activeCell="F23" sqref="F23:F24"/>
    </sheetView>
  </sheetViews>
  <sheetFormatPr defaultColWidth="9.140625" defaultRowHeight="12.75"/>
  <cols>
    <col min="1" max="1" width="5.7109375" style="108" customWidth="1"/>
    <col min="2" max="2" width="18.8515625" style="108" bestFit="1" customWidth="1"/>
    <col min="3" max="3" width="10.57421875" style="108" customWidth="1"/>
    <col min="4" max="4" width="12.00390625" style="108" customWidth="1"/>
    <col min="5" max="5" width="8.7109375" style="108" customWidth="1"/>
    <col min="6" max="6" width="18.140625" style="108" customWidth="1"/>
    <col min="7" max="7" width="15.8515625" style="108" customWidth="1"/>
    <col min="8" max="8" width="12.421875" style="108" customWidth="1"/>
    <col min="9" max="9" width="12.140625" style="108" customWidth="1"/>
    <col min="10" max="10" width="11.8515625" style="108" customWidth="1"/>
    <col min="11" max="11" width="16.8515625" style="108" customWidth="1"/>
    <col min="12" max="12" width="15.8515625" style="108" customWidth="1"/>
    <col min="13" max="13" width="2.421875" style="108" customWidth="1"/>
    <col min="14" max="16384" width="9.140625" style="108" customWidth="1"/>
  </cols>
  <sheetData>
    <row r="1" spans="4:16" ht="15.75">
      <c r="D1" s="43"/>
      <c r="E1" s="43"/>
      <c r="F1" s="43"/>
      <c r="G1" s="43"/>
      <c r="H1" s="43"/>
      <c r="I1" s="43"/>
      <c r="J1" s="43"/>
      <c r="K1" s="43"/>
      <c r="L1" s="718" t="s">
        <v>424</v>
      </c>
      <c r="M1" s="718"/>
      <c r="N1" s="718"/>
      <c r="O1" s="27"/>
      <c r="P1" s="27"/>
    </row>
    <row r="2" spans="1:16" ht="15">
      <c r="A2" s="674" t="s">
        <v>0</v>
      </c>
      <c r="B2" s="674"/>
      <c r="C2" s="674"/>
      <c r="D2" s="674"/>
      <c r="E2" s="674"/>
      <c r="F2" s="674"/>
      <c r="G2" s="674"/>
      <c r="H2" s="674"/>
      <c r="I2" s="674"/>
      <c r="J2" s="674"/>
      <c r="K2" s="674"/>
      <c r="L2" s="674"/>
      <c r="M2" s="28"/>
      <c r="N2" s="28"/>
      <c r="O2" s="28"/>
      <c r="P2" s="28"/>
    </row>
    <row r="3" spans="1:16" ht="19.5">
      <c r="A3" s="593" t="s">
        <v>824</v>
      </c>
      <c r="B3" s="593"/>
      <c r="C3" s="593"/>
      <c r="D3" s="593"/>
      <c r="E3" s="593"/>
      <c r="F3" s="593"/>
      <c r="G3" s="593"/>
      <c r="H3" s="593"/>
      <c r="I3" s="593"/>
      <c r="J3" s="593"/>
      <c r="K3" s="593"/>
      <c r="L3" s="593"/>
      <c r="M3" s="43"/>
      <c r="N3" s="43"/>
      <c r="O3" s="43"/>
      <c r="P3" s="43"/>
    </row>
    <row r="5" spans="1:12" ht="15.75">
      <c r="A5" s="681" t="s">
        <v>899</v>
      </c>
      <c r="B5" s="681"/>
      <c r="C5" s="681"/>
      <c r="D5" s="681"/>
      <c r="E5" s="681"/>
      <c r="F5" s="681"/>
      <c r="G5" s="681"/>
      <c r="H5" s="681"/>
      <c r="I5" s="681"/>
      <c r="J5" s="681"/>
      <c r="K5" s="681"/>
      <c r="L5" s="681"/>
    </row>
    <row r="6" spans="1:12" ht="15">
      <c r="A6" s="175"/>
      <c r="B6" s="175"/>
      <c r="C6" s="175"/>
      <c r="D6" s="175"/>
      <c r="E6" s="175"/>
      <c r="F6" s="175"/>
      <c r="G6" s="175"/>
      <c r="H6" s="175"/>
      <c r="I6" s="175"/>
      <c r="J6" s="175"/>
      <c r="K6" s="175"/>
      <c r="L6" s="175"/>
    </row>
    <row r="7" spans="1:12" ht="15.75">
      <c r="A7" s="43" t="s">
        <v>464</v>
      </c>
      <c r="B7" s="43"/>
      <c r="F7" s="704" t="s">
        <v>16</v>
      </c>
      <c r="G7" s="704"/>
      <c r="H7" s="704"/>
      <c r="I7" s="704"/>
      <c r="J7" s="704"/>
      <c r="K7" s="704"/>
      <c r="L7" s="704"/>
    </row>
    <row r="8" spans="1:12" ht="15.75">
      <c r="A8" s="10"/>
      <c r="F8" s="189"/>
      <c r="G8" s="159"/>
      <c r="H8" s="159"/>
      <c r="I8" s="678" t="s">
        <v>891</v>
      </c>
      <c r="J8" s="678"/>
      <c r="K8" s="678"/>
      <c r="L8" s="678"/>
    </row>
    <row r="9" spans="1:19" s="10" customFormat="1" ht="15.75">
      <c r="A9" s="587" t="s">
        <v>2</v>
      </c>
      <c r="B9" s="587" t="s">
        <v>3</v>
      </c>
      <c r="C9" s="576" t="s">
        <v>20</v>
      </c>
      <c r="D9" s="577"/>
      <c r="E9" s="577"/>
      <c r="F9" s="577"/>
      <c r="G9" s="577"/>
      <c r="H9" s="576" t="s">
        <v>21</v>
      </c>
      <c r="I9" s="577"/>
      <c r="J9" s="577"/>
      <c r="K9" s="577"/>
      <c r="L9" s="577"/>
      <c r="R9" s="46"/>
      <c r="S9" s="45"/>
    </row>
    <row r="10" spans="1:12" s="10" customFormat="1" ht="78.75">
      <c r="A10" s="587"/>
      <c r="B10" s="587"/>
      <c r="C10" s="112" t="s">
        <v>892</v>
      </c>
      <c r="D10" s="112" t="s">
        <v>893</v>
      </c>
      <c r="E10" s="112" t="s">
        <v>65</v>
      </c>
      <c r="F10" s="112" t="s">
        <v>66</v>
      </c>
      <c r="G10" s="112" t="s">
        <v>353</v>
      </c>
      <c r="H10" s="112" t="s">
        <v>892</v>
      </c>
      <c r="I10" s="112" t="s">
        <v>893</v>
      </c>
      <c r="J10" s="112" t="s">
        <v>65</v>
      </c>
      <c r="K10" s="112" t="s">
        <v>66</v>
      </c>
      <c r="L10" s="112" t="s">
        <v>354</v>
      </c>
    </row>
    <row r="11" spans="1:12" s="10" customFormat="1" ht="15.75">
      <c r="A11" s="112">
        <v>1</v>
      </c>
      <c r="B11" s="112">
        <v>2</v>
      </c>
      <c r="C11" s="112">
        <v>3</v>
      </c>
      <c r="D11" s="112">
        <v>4</v>
      </c>
      <c r="E11" s="112">
        <v>5</v>
      </c>
      <c r="F11" s="112">
        <v>6</v>
      </c>
      <c r="G11" s="112">
        <v>7</v>
      </c>
      <c r="H11" s="112">
        <v>8</v>
      </c>
      <c r="I11" s="112">
        <v>9</v>
      </c>
      <c r="J11" s="112">
        <v>10</v>
      </c>
      <c r="K11" s="112">
        <v>11</v>
      </c>
      <c r="L11" s="112">
        <v>12</v>
      </c>
    </row>
    <row r="12" spans="1:12" ht="24.75" customHeight="1">
      <c r="A12" s="163">
        <v>1</v>
      </c>
      <c r="B12" s="204" t="s">
        <v>468</v>
      </c>
      <c r="C12" s="701" t="s">
        <v>473</v>
      </c>
      <c r="D12" s="702"/>
      <c r="E12" s="702"/>
      <c r="F12" s="702"/>
      <c r="G12" s="702"/>
      <c r="H12" s="702"/>
      <c r="I12" s="702"/>
      <c r="J12" s="703"/>
      <c r="K12" s="165"/>
      <c r="L12" s="163"/>
    </row>
    <row r="13" spans="1:12" ht="24.75" customHeight="1">
      <c r="A13" s="111" t="s">
        <v>15</v>
      </c>
      <c r="B13" s="163"/>
      <c r="C13" s="163"/>
      <c r="D13" s="163"/>
      <c r="E13" s="163"/>
      <c r="F13" s="163"/>
      <c r="G13" s="163"/>
      <c r="H13" s="165"/>
      <c r="I13" s="165"/>
      <c r="J13" s="165"/>
      <c r="K13" s="165"/>
      <c r="L13" s="163"/>
    </row>
    <row r="14" spans="1:12" ht="15">
      <c r="A14" s="144" t="s">
        <v>352</v>
      </c>
      <c r="B14" s="144"/>
      <c r="C14" s="144"/>
      <c r="D14" s="144"/>
      <c r="E14" s="144"/>
      <c r="F14" s="144"/>
      <c r="G14" s="144"/>
      <c r="H14" s="144"/>
      <c r="I14" s="144"/>
      <c r="J14" s="144"/>
      <c r="K14" s="144"/>
      <c r="L14" s="144"/>
    </row>
    <row r="15" spans="1:12" ht="15">
      <c r="A15" s="162" t="s">
        <v>142</v>
      </c>
      <c r="B15" s="144"/>
      <c r="C15" s="144"/>
      <c r="D15" s="144"/>
      <c r="E15" s="144"/>
      <c r="F15" s="144"/>
      <c r="G15" s="144"/>
      <c r="H15" s="144"/>
      <c r="I15" s="144"/>
      <c r="J15" s="144"/>
      <c r="K15" s="144"/>
      <c r="L15" s="144"/>
    </row>
    <row r="16" spans="1:12" ht="15">
      <c r="A16" s="162"/>
      <c r="B16" s="144"/>
      <c r="C16" s="144"/>
      <c r="D16" s="144"/>
      <c r="E16" s="144"/>
      <c r="F16" s="144"/>
      <c r="G16" s="144"/>
      <c r="H16" s="144"/>
      <c r="I16" s="144"/>
      <c r="J16" s="144"/>
      <c r="K16" s="144"/>
      <c r="L16" s="144"/>
    </row>
    <row r="17" spans="1:12" ht="15">
      <c r="A17" s="162"/>
      <c r="B17" s="144"/>
      <c r="C17" s="144"/>
      <c r="D17" s="144"/>
      <c r="E17" s="144"/>
      <c r="F17" s="144"/>
      <c r="G17" s="144"/>
      <c r="H17" s="144"/>
      <c r="I17" s="144"/>
      <c r="J17" s="144"/>
      <c r="K17" s="144"/>
      <c r="L17" s="144"/>
    </row>
    <row r="18" spans="1:12" ht="15">
      <c r="A18" s="162"/>
      <c r="B18" s="144"/>
      <c r="C18" s="144"/>
      <c r="D18" s="144"/>
      <c r="E18" s="144"/>
      <c r="F18" s="144"/>
      <c r="G18" s="144"/>
      <c r="H18" s="144"/>
      <c r="I18" s="144"/>
      <c r="J18" s="144"/>
      <c r="K18" s="144"/>
      <c r="L18" s="144"/>
    </row>
    <row r="19" spans="1:12" ht="15">
      <c r="A19" s="162"/>
      <c r="B19" s="144"/>
      <c r="C19" s="144"/>
      <c r="D19" s="144"/>
      <c r="E19" s="144"/>
      <c r="F19" s="144"/>
      <c r="G19" s="144"/>
      <c r="H19" s="144"/>
      <c r="I19" s="144"/>
      <c r="J19" s="144"/>
      <c r="K19" s="144"/>
      <c r="L19" s="144"/>
    </row>
    <row r="20" spans="1:12" ht="15">
      <c r="A20" s="162"/>
      <c r="B20" s="144"/>
      <c r="C20" s="144"/>
      <c r="D20" s="144"/>
      <c r="E20" s="144"/>
      <c r="F20" s="144"/>
      <c r="G20" s="144"/>
      <c r="H20" s="144"/>
      <c r="I20" s="144"/>
      <c r="J20" s="144"/>
      <c r="K20" s="144"/>
      <c r="L20" s="144"/>
    </row>
    <row r="21" spans="1:12" ht="15">
      <c r="A21" s="162"/>
      <c r="B21" s="144"/>
      <c r="C21" s="144"/>
      <c r="D21" s="144"/>
      <c r="E21" s="144"/>
      <c r="F21" s="144"/>
      <c r="G21" s="144"/>
      <c r="H21" s="144"/>
      <c r="I21" s="144"/>
      <c r="J21" s="144"/>
      <c r="K21" s="144"/>
      <c r="L21" s="144"/>
    </row>
    <row r="22" spans="1:12" ht="15.75">
      <c r="A22" s="10"/>
      <c r="B22" s="10"/>
      <c r="C22" s="10"/>
      <c r="D22" s="10"/>
      <c r="E22" s="10"/>
      <c r="F22" s="10"/>
      <c r="G22" s="10"/>
      <c r="H22" s="10"/>
      <c r="I22" s="10"/>
      <c r="J22" s="10"/>
      <c r="K22" s="10"/>
      <c r="L22" s="10"/>
    </row>
    <row r="23" spans="1:12" ht="15.75">
      <c r="A23" s="10"/>
      <c r="B23" s="10"/>
      <c r="C23" s="10"/>
      <c r="D23" s="10"/>
      <c r="E23" s="10"/>
      <c r="F23" s="10" t="s">
        <v>980</v>
      </c>
      <c r="G23" s="10"/>
      <c r="H23" s="10"/>
      <c r="I23" s="10"/>
      <c r="J23" s="10" t="s">
        <v>588</v>
      </c>
      <c r="K23" s="10"/>
      <c r="L23" s="10"/>
    </row>
    <row r="24" spans="1:10" ht="15.75">
      <c r="A24" s="10"/>
      <c r="F24" s="10" t="s">
        <v>981</v>
      </c>
      <c r="J24" s="10" t="s">
        <v>466</v>
      </c>
    </row>
    <row r="25" spans="1:12" ht="15">
      <c r="A25" s="674"/>
      <c r="B25" s="674"/>
      <c r="C25" s="674"/>
      <c r="D25" s="674"/>
      <c r="E25" s="674"/>
      <c r="F25" s="674"/>
      <c r="G25" s="674"/>
      <c r="H25" s="674"/>
      <c r="I25" s="674"/>
      <c r="J25" s="674"/>
      <c r="K25" s="674"/>
      <c r="L25" s="674"/>
    </row>
  </sheetData>
  <sheetProtection/>
  <mergeCells count="12">
    <mergeCell ref="H9:L9"/>
    <mergeCell ref="C12:J12"/>
    <mergeCell ref="L1:N1"/>
    <mergeCell ref="A2:L2"/>
    <mergeCell ref="A3:L3"/>
    <mergeCell ref="A5:L5"/>
    <mergeCell ref="F7:L7"/>
    <mergeCell ref="A25:L25"/>
    <mergeCell ref="I8:L8"/>
    <mergeCell ref="A9:A10"/>
    <mergeCell ref="B9:B10"/>
    <mergeCell ref="C9:G9"/>
  </mergeCells>
  <printOptions horizontalCentered="1"/>
  <pageMargins left="0.7086614173228347" right="0.7086614173228347" top="0.93" bottom="0" header="0.31496062992125984" footer="0.31496062992125984"/>
  <pageSetup fitToHeight="1" fitToWidth="1" horizontalDpi="600" verticalDpi="600" orientation="landscape" paperSize="9" scale="84" r:id="rId1"/>
  <rowBreaks count="1" manualBreakCount="1">
    <brk id="24" max="255" man="1"/>
  </rowBreaks>
</worksheet>
</file>

<file path=xl/worksheets/sheet24.xml><?xml version="1.0" encoding="utf-8"?>
<worksheet xmlns="http://schemas.openxmlformats.org/spreadsheetml/2006/main" xmlns:r="http://schemas.openxmlformats.org/officeDocument/2006/relationships">
  <sheetPr>
    <pageSetUpPr fitToPage="1"/>
  </sheetPr>
  <dimension ref="A1:U25"/>
  <sheetViews>
    <sheetView view="pageBreakPreview" zoomScaleSheetLayoutView="100" zoomScalePageLayoutView="0" workbookViewId="0" topLeftCell="A6">
      <selection activeCell="E17" sqref="E17"/>
    </sheetView>
  </sheetViews>
  <sheetFormatPr defaultColWidth="9.140625" defaultRowHeight="12.75"/>
  <cols>
    <col min="1" max="1" width="11.57421875" style="108" customWidth="1"/>
    <col min="2" max="2" width="18.8515625" style="108" bestFit="1" customWidth="1"/>
    <col min="3" max="3" width="8.57421875" style="108" bestFit="1" customWidth="1"/>
    <col min="4" max="4" width="9.421875" style="108" customWidth="1"/>
    <col min="5" max="5" width="10.28125" style="108" customWidth="1"/>
    <col min="6" max="6" width="8.28125" style="108" customWidth="1"/>
    <col min="7" max="7" width="8.421875" style="108" customWidth="1"/>
    <col min="8" max="8" width="8.00390625" style="108" customWidth="1"/>
    <col min="9" max="9" width="8.57421875" style="108" bestFit="1" customWidth="1"/>
    <col min="10" max="10" width="8.8515625" style="108" customWidth="1"/>
    <col min="11" max="11" width="8.28125" style="108" bestFit="1" customWidth="1"/>
    <col min="12" max="12" width="8.57421875" style="108" bestFit="1" customWidth="1"/>
    <col min="13" max="13" width="8.7109375" style="108" customWidth="1"/>
    <col min="14" max="14" width="8.28125" style="108" customWidth="1"/>
    <col min="15" max="15" width="13.140625" style="108" bestFit="1" customWidth="1"/>
    <col min="16" max="17" width="15.140625" style="108" bestFit="1" customWidth="1"/>
    <col min="18" max="16384" width="9.140625" style="108" customWidth="1"/>
  </cols>
  <sheetData>
    <row r="1" spans="8:21" ht="15.75">
      <c r="H1" s="43"/>
      <c r="I1" s="43"/>
      <c r="J1" s="43"/>
      <c r="K1" s="43"/>
      <c r="L1" s="43"/>
      <c r="M1" s="43"/>
      <c r="N1" s="43"/>
      <c r="O1" s="43"/>
      <c r="P1" s="606" t="s">
        <v>59</v>
      </c>
      <c r="Q1" s="606"/>
      <c r="T1" s="27"/>
      <c r="U1" s="27"/>
    </row>
    <row r="2" spans="1:21" ht="15">
      <c r="A2" s="674" t="s">
        <v>0</v>
      </c>
      <c r="B2" s="674"/>
      <c r="C2" s="674"/>
      <c r="D2" s="674"/>
      <c r="E2" s="674"/>
      <c r="F2" s="674"/>
      <c r="G2" s="674"/>
      <c r="H2" s="674"/>
      <c r="I2" s="674"/>
      <c r="J2" s="674"/>
      <c r="K2" s="674"/>
      <c r="L2" s="674"/>
      <c r="M2" s="674"/>
      <c r="N2" s="674"/>
      <c r="O2" s="674"/>
      <c r="P2" s="674"/>
      <c r="Q2" s="674"/>
      <c r="R2" s="28"/>
      <c r="S2" s="28"/>
      <c r="T2" s="28"/>
      <c r="U2" s="28"/>
    </row>
    <row r="3" spans="1:21" ht="19.5">
      <c r="A3" s="593" t="s">
        <v>824</v>
      </c>
      <c r="B3" s="593"/>
      <c r="C3" s="593"/>
      <c r="D3" s="593"/>
      <c r="E3" s="593"/>
      <c r="F3" s="593"/>
      <c r="G3" s="593"/>
      <c r="H3" s="593"/>
      <c r="I3" s="593"/>
      <c r="J3" s="593"/>
      <c r="K3" s="593"/>
      <c r="L3" s="593"/>
      <c r="M3" s="593"/>
      <c r="N3" s="593"/>
      <c r="O3" s="593"/>
      <c r="P3" s="593"/>
      <c r="Q3" s="593"/>
      <c r="R3" s="43"/>
      <c r="S3" s="43"/>
      <c r="T3" s="43"/>
      <c r="U3" s="43"/>
    </row>
    <row r="5" spans="1:17" ht="15">
      <c r="A5" s="205"/>
      <c r="B5" s="205"/>
      <c r="C5" s="205"/>
      <c r="D5" s="205"/>
      <c r="E5" s="140"/>
      <c r="F5" s="140"/>
      <c r="G5" s="140"/>
      <c r="H5" s="140"/>
      <c r="I5" s="140"/>
      <c r="J5" s="140"/>
      <c r="K5" s="140"/>
      <c r="L5" s="140"/>
      <c r="M5" s="140"/>
      <c r="N5" s="205"/>
      <c r="O5" s="205"/>
      <c r="P5" s="140"/>
      <c r="Q5" s="144"/>
    </row>
    <row r="6" spans="1:17" ht="15.75">
      <c r="A6" s="681" t="s">
        <v>900</v>
      </c>
      <c r="B6" s="681"/>
      <c r="C6" s="681"/>
      <c r="D6" s="681"/>
      <c r="E6" s="681"/>
      <c r="F6" s="681"/>
      <c r="G6" s="681"/>
      <c r="H6" s="681"/>
      <c r="I6" s="681"/>
      <c r="J6" s="681"/>
      <c r="K6" s="681"/>
      <c r="L6" s="681"/>
      <c r="M6" s="681"/>
      <c r="N6" s="681"/>
      <c r="O6" s="681"/>
      <c r="P6" s="681"/>
      <c r="Q6" s="681"/>
    </row>
    <row r="9" spans="1:19" ht="15.75">
      <c r="A9" s="595" t="s">
        <v>464</v>
      </c>
      <c r="B9" s="595"/>
      <c r="Q9" s="206" t="s">
        <v>18</v>
      </c>
      <c r="R9" s="121"/>
      <c r="S9" s="144"/>
    </row>
    <row r="10" spans="1:17" ht="15.75">
      <c r="A10" s="10"/>
      <c r="N10" s="678" t="s">
        <v>891</v>
      </c>
      <c r="O10" s="678"/>
      <c r="P10" s="678"/>
      <c r="Q10" s="678"/>
    </row>
    <row r="11" spans="1:17" ht="34.5" customHeight="1">
      <c r="A11" s="574" t="s">
        <v>2</v>
      </c>
      <c r="B11" s="574" t="s">
        <v>3</v>
      </c>
      <c r="C11" s="587" t="s">
        <v>901</v>
      </c>
      <c r="D11" s="587"/>
      <c r="E11" s="587"/>
      <c r="F11" s="587" t="s">
        <v>902</v>
      </c>
      <c r="G11" s="587"/>
      <c r="H11" s="587"/>
      <c r="I11" s="624" t="s">
        <v>357</v>
      </c>
      <c r="J11" s="625"/>
      <c r="K11" s="722"/>
      <c r="L11" s="624" t="s">
        <v>85</v>
      </c>
      <c r="M11" s="625"/>
      <c r="N11" s="722"/>
      <c r="O11" s="719" t="s">
        <v>903</v>
      </c>
      <c r="P11" s="720"/>
      <c r="Q11" s="721"/>
    </row>
    <row r="12" spans="1:17" ht="33.75" customHeight="1">
      <c r="A12" s="575"/>
      <c r="B12" s="575"/>
      <c r="C12" s="112" t="s">
        <v>103</v>
      </c>
      <c r="D12" s="112" t="s">
        <v>736</v>
      </c>
      <c r="E12" s="188" t="s">
        <v>15</v>
      </c>
      <c r="F12" s="112" t="s">
        <v>103</v>
      </c>
      <c r="G12" s="112" t="s">
        <v>736</v>
      </c>
      <c r="H12" s="188" t="s">
        <v>15</v>
      </c>
      <c r="I12" s="112" t="s">
        <v>103</v>
      </c>
      <c r="J12" s="112" t="s">
        <v>736</v>
      </c>
      <c r="K12" s="188" t="s">
        <v>15</v>
      </c>
      <c r="L12" s="112" t="s">
        <v>103</v>
      </c>
      <c r="M12" s="112" t="s">
        <v>736</v>
      </c>
      <c r="N12" s="188" t="s">
        <v>15</v>
      </c>
      <c r="O12" s="112" t="s">
        <v>217</v>
      </c>
      <c r="P12" s="112" t="s">
        <v>737</v>
      </c>
      <c r="Q12" s="112" t="s">
        <v>104</v>
      </c>
    </row>
    <row r="13" spans="1:17" s="117" customFormat="1" ht="15">
      <c r="A13" s="207">
        <v>1</v>
      </c>
      <c r="B13" s="207">
        <v>2</v>
      </c>
      <c r="C13" s="207">
        <v>3</v>
      </c>
      <c r="D13" s="207">
        <v>4</v>
      </c>
      <c r="E13" s="207">
        <v>5</v>
      </c>
      <c r="F13" s="207">
        <v>6</v>
      </c>
      <c r="G13" s="207">
        <v>7</v>
      </c>
      <c r="H13" s="207">
        <v>8</v>
      </c>
      <c r="I13" s="207">
        <v>9</v>
      </c>
      <c r="J13" s="207">
        <v>10</v>
      </c>
      <c r="K13" s="207">
        <v>11</v>
      </c>
      <c r="L13" s="207">
        <v>12</v>
      </c>
      <c r="M13" s="207">
        <v>13</v>
      </c>
      <c r="N13" s="207">
        <v>14</v>
      </c>
      <c r="O13" s="207">
        <v>15</v>
      </c>
      <c r="P13" s="207">
        <v>16</v>
      </c>
      <c r="Q13" s="207">
        <v>17</v>
      </c>
    </row>
    <row r="14" spans="1:17" ht="22.5" customHeight="1">
      <c r="A14" s="118">
        <v>1</v>
      </c>
      <c r="B14" s="163" t="s">
        <v>468</v>
      </c>
      <c r="C14" s="192">
        <v>299.76</v>
      </c>
      <c r="D14" s="192">
        <v>235.03</v>
      </c>
      <c r="E14" s="192">
        <f>C14+D14</f>
        <v>534.79</v>
      </c>
      <c r="F14" s="192">
        <v>0</v>
      </c>
      <c r="G14" s="192">
        <v>0</v>
      </c>
      <c r="H14" s="192">
        <f>F14+G14</f>
        <v>0</v>
      </c>
      <c r="I14" s="192">
        <v>215.82</v>
      </c>
      <c r="J14" s="192">
        <v>235.03</v>
      </c>
      <c r="K14" s="192">
        <f>I14+J14</f>
        <v>450.85</v>
      </c>
      <c r="L14" s="192">
        <v>217.5</v>
      </c>
      <c r="M14" s="192">
        <v>222.18</v>
      </c>
      <c r="N14" s="192">
        <f>L14+M14</f>
        <v>439.68</v>
      </c>
      <c r="O14" s="192">
        <f>F14+I14-L14</f>
        <v>-1.6800000000000068</v>
      </c>
      <c r="P14" s="211">
        <f>G14+J14-M14</f>
        <v>12.849999999999994</v>
      </c>
      <c r="Q14" s="192">
        <f>H14+K14-N14</f>
        <v>11.170000000000016</v>
      </c>
    </row>
    <row r="15" spans="1:17" ht="22.5" customHeight="1">
      <c r="A15" s="110"/>
      <c r="B15" s="111" t="s">
        <v>15</v>
      </c>
      <c r="C15" s="185">
        <f>C14</f>
        <v>299.76</v>
      </c>
      <c r="D15" s="185">
        <f aca="true" t="shared" si="0" ref="D15:Q15">D14</f>
        <v>235.03</v>
      </c>
      <c r="E15" s="185">
        <f t="shared" si="0"/>
        <v>534.79</v>
      </c>
      <c r="F15" s="185">
        <f t="shared" si="0"/>
        <v>0</v>
      </c>
      <c r="G15" s="185">
        <f t="shared" si="0"/>
        <v>0</v>
      </c>
      <c r="H15" s="185">
        <f t="shared" si="0"/>
        <v>0</v>
      </c>
      <c r="I15" s="185">
        <f t="shared" si="0"/>
        <v>215.82</v>
      </c>
      <c r="J15" s="185">
        <f t="shared" si="0"/>
        <v>235.03</v>
      </c>
      <c r="K15" s="185">
        <f t="shared" si="0"/>
        <v>450.85</v>
      </c>
      <c r="L15" s="185">
        <f t="shared" si="0"/>
        <v>217.5</v>
      </c>
      <c r="M15" s="185">
        <f t="shared" si="0"/>
        <v>222.18</v>
      </c>
      <c r="N15" s="185">
        <f t="shared" si="0"/>
        <v>439.68</v>
      </c>
      <c r="O15" s="185">
        <f t="shared" si="0"/>
        <v>-1.6800000000000068</v>
      </c>
      <c r="P15" s="185">
        <f t="shared" si="0"/>
        <v>12.849999999999994</v>
      </c>
      <c r="Q15" s="185">
        <f t="shared" si="0"/>
        <v>11.170000000000016</v>
      </c>
    </row>
    <row r="16" spans="1:17" ht="15.75">
      <c r="A16" s="130"/>
      <c r="B16" s="45"/>
      <c r="C16" s="536">
        <f>'T7ACC_UPY_Utlsn '!C14</f>
        <v>299.75</v>
      </c>
      <c r="D16" s="536">
        <f>'T7ACC_UPY_Utlsn '!D14</f>
        <v>235.03</v>
      </c>
      <c r="E16" s="536">
        <f>'T7ACC_UPY_Utlsn '!E14</f>
        <v>534.78</v>
      </c>
      <c r="F16" s="536">
        <f>'T7ACC_UPY_Utlsn '!F14</f>
        <v>0</v>
      </c>
      <c r="G16" s="536">
        <f>'T7ACC_UPY_Utlsn '!G14</f>
        <v>0</v>
      </c>
      <c r="H16" s="536">
        <f>'T7ACC_UPY_Utlsn '!H14</f>
        <v>0</v>
      </c>
      <c r="I16" s="536">
        <f>'T7ACC_UPY_Utlsn '!I14</f>
        <v>143.88</v>
      </c>
      <c r="J16" s="536">
        <f>'T7ACC_UPY_Utlsn '!J14</f>
        <v>235.03</v>
      </c>
      <c r="K16" s="536">
        <f>'T7ACC_UPY_Utlsn '!K14</f>
        <v>378.90999999999997</v>
      </c>
      <c r="L16" s="536">
        <f>'T7ACC_UPY_Utlsn '!L14</f>
        <v>217.18</v>
      </c>
      <c r="M16" s="536">
        <f>'T7ACC_UPY_Utlsn '!M14</f>
        <v>148.12</v>
      </c>
      <c r="N16" s="536">
        <f>'T7ACC_UPY_Utlsn '!N14</f>
        <v>365.3</v>
      </c>
      <c r="O16" s="545">
        <f>'T7ACC_UPY_Utlsn '!O14</f>
        <v>-73.30000000000001</v>
      </c>
      <c r="P16" s="545">
        <f>'T7ACC_UPY_Utlsn '!P14</f>
        <v>86.91</v>
      </c>
      <c r="Q16" s="545">
        <f>'T7ACC_UPY_Utlsn '!Q14</f>
        <v>13.609999999999957</v>
      </c>
    </row>
    <row r="17" spans="1:17" ht="15.75">
      <c r="A17" s="144"/>
      <c r="B17" s="144"/>
      <c r="C17" s="535">
        <f>C15+C16</f>
        <v>599.51</v>
      </c>
      <c r="D17" s="535">
        <f aca="true" t="shared" si="1" ref="D17:N17">D15+D16</f>
        <v>470.06</v>
      </c>
      <c r="E17" s="535">
        <f t="shared" si="1"/>
        <v>1069.57</v>
      </c>
      <c r="F17" s="535">
        <f t="shared" si="1"/>
        <v>0</v>
      </c>
      <c r="G17" s="535">
        <f t="shared" si="1"/>
        <v>0</v>
      </c>
      <c r="H17" s="535">
        <f t="shared" si="1"/>
        <v>0</v>
      </c>
      <c r="I17" s="535">
        <f t="shared" si="1"/>
        <v>359.7</v>
      </c>
      <c r="J17" s="535">
        <f t="shared" si="1"/>
        <v>470.06</v>
      </c>
      <c r="K17" s="535">
        <f t="shared" si="1"/>
        <v>829.76</v>
      </c>
      <c r="L17" s="535">
        <f t="shared" si="1"/>
        <v>434.68</v>
      </c>
      <c r="M17" s="535">
        <f t="shared" si="1"/>
        <v>370.3</v>
      </c>
      <c r="N17" s="535">
        <f t="shared" si="1"/>
        <v>804.98</v>
      </c>
      <c r="O17" s="546">
        <f>O15+O16</f>
        <v>-74.98000000000002</v>
      </c>
      <c r="P17" s="546">
        <f>P15+P16</f>
        <v>99.75999999999999</v>
      </c>
      <c r="Q17" s="546">
        <f>Q15+Q16</f>
        <v>24.779999999999973</v>
      </c>
    </row>
    <row r="18" spans="1:17" ht="15">
      <c r="A18" s="723" t="s">
        <v>738</v>
      </c>
      <c r="B18" s="723"/>
      <c r="C18" s="723"/>
      <c r="D18" s="723"/>
      <c r="E18" s="723"/>
      <c r="F18" s="723"/>
      <c r="G18" s="723"/>
      <c r="H18" s="723"/>
      <c r="I18" s="723"/>
      <c r="J18" s="723"/>
      <c r="K18" s="723"/>
      <c r="L18" s="723"/>
      <c r="M18" s="723"/>
      <c r="N18" s="723"/>
      <c r="O18" s="723"/>
      <c r="P18" s="723"/>
      <c r="Q18" s="723"/>
    </row>
    <row r="19" spans="1:17" ht="15.75">
      <c r="A19" s="208"/>
      <c r="B19" s="208"/>
      <c r="C19" s="208"/>
      <c r="D19" s="208"/>
      <c r="E19" s="208"/>
      <c r="F19" s="208"/>
      <c r="G19" s="208"/>
      <c r="H19" s="208"/>
      <c r="I19" s="208"/>
      <c r="J19" s="208"/>
      <c r="K19" s="208"/>
      <c r="L19" s="208"/>
      <c r="M19" s="208"/>
      <c r="N19" s="537">
        <f>N17/E17</f>
        <v>0.7526202118608414</v>
      </c>
      <c r="O19" s="208"/>
      <c r="P19" s="208"/>
      <c r="Q19" s="537">
        <f>Q17/E17</f>
        <v>0.023168189085333333</v>
      </c>
    </row>
    <row r="20" spans="1:17" ht="15">
      <c r="A20" s="208"/>
      <c r="B20" s="208"/>
      <c r="C20" s="208"/>
      <c r="D20" s="208"/>
      <c r="E20" s="208"/>
      <c r="F20" s="208"/>
      <c r="G20" s="208"/>
      <c r="H20" s="208"/>
      <c r="I20" s="208"/>
      <c r="J20" s="208"/>
      <c r="K20" s="208"/>
      <c r="L20" s="208"/>
      <c r="M20" s="208"/>
      <c r="N20" s="208"/>
      <c r="O20" s="208"/>
      <c r="P20" s="208"/>
      <c r="Q20" s="208"/>
    </row>
    <row r="21" spans="1:17" ht="15">
      <c r="A21" s="208"/>
      <c r="B21" s="208"/>
      <c r="C21" s="208"/>
      <c r="D21" s="208"/>
      <c r="E21" s="208"/>
      <c r="F21" s="208"/>
      <c r="G21" s="208"/>
      <c r="H21" s="208"/>
      <c r="I21" s="208"/>
      <c r="J21" s="208"/>
      <c r="K21" s="208"/>
      <c r="L21" s="208"/>
      <c r="M21" s="208"/>
      <c r="N21" s="208"/>
      <c r="O21" s="208"/>
      <c r="P21" s="208"/>
      <c r="Q21" s="208"/>
    </row>
    <row r="22" spans="1:17" ht="15">
      <c r="A22" s="208"/>
      <c r="B22" s="208"/>
      <c r="C22" s="208"/>
      <c r="D22" s="208"/>
      <c r="E22" s="208"/>
      <c r="F22" s="208"/>
      <c r="G22" s="208"/>
      <c r="H22" s="208"/>
      <c r="I22" s="208"/>
      <c r="J22" s="208"/>
      <c r="K22" s="208"/>
      <c r="L22" s="208"/>
      <c r="M22" s="208"/>
      <c r="N22" s="208"/>
      <c r="O22" s="208"/>
      <c r="P22" s="208"/>
      <c r="Q22" s="208"/>
    </row>
    <row r="23" spans="1:17" ht="15">
      <c r="A23" s="208"/>
      <c r="B23" s="208"/>
      <c r="C23" s="208"/>
      <c r="D23" s="208"/>
      <c r="E23" s="208"/>
      <c r="F23" s="208"/>
      <c r="G23" s="208"/>
      <c r="H23" s="208"/>
      <c r="I23" s="208"/>
      <c r="J23" s="208"/>
      <c r="K23" s="208"/>
      <c r="L23" s="208"/>
      <c r="M23" s="208"/>
      <c r="N23" s="208"/>
      <c r="O23" s="208"/>
      <c r="P23" s="208"/>
      <c r="Q23" s="208"/>
    </row>
    <row r="24" spans="1:17" ht="15.75">
      <c r="A24" s="208"/>
      <c r="B24" s="208"/>
      <c r="C24" s="208"/>
      <c r="D24" s="208"/>
      <c r="E24" s="208"/>
      <c r="F24" s="208"/>
      <c r="G24" s="208"/>
      <c r="H24" s="10" t="s">
        <v>980</v>
      </c>
      <c r="I24" s="208"/>
      <c r="J24" s="208"/>
      <c r="K24" s="208"/>
      <c r="L24" s="208"/>
      <c r="M24" s="208"/>
      <c r="N24" s="208"/>
      <c r="O24" s="10" t="s">
        <v>588</v>
      </c>
      <c r="P24" s="208"/>
      <c r="Q24" s="208"/>
    </row>
    <row r="25" spans="1:17" ht="15.75">
      <c r="A25" s="209"/>
      <c r="B25" s="210"/>
      <c r="C25" s="210"/>
      <c r="D25" s="210"/>
      <c r="E25" s="210"/>
      <c r="F25" s="210"/>
      <c r="G25" s="210"/>
      <c r="H25" s="10" t="s">
        <v>981</v>
      </c>
      <c r="I25" s="210"/>
      <c r="J25" s="210"/>
      <c r="K25" s="210"/>
      <c r="L25" s="210"/>
      <c r="M25" s="210"/>
      <c r="N25" s="210"/>
      <c r="O25" s="10" t="s">
        <v>466</v>
      </c>
      <c r="P25" s="210"/>
      <c r="Q25" s="210"/>
    </row>
  </sheetData>
  <sheetProtection/>
  <mergeCells count="14">
    <mergeCell ref="A11:A12"/>
    <mergeCell ref="B11:B12"/>
    <mergeCell ref="I11:K11"/>
    <mergeCell ref="A9:B9"/>
    <mergeCell ref="O11:Q11"/>
    <mergeCell ref="L11:N11"/>
    <mergeCell ref="C11:E11"/>
    <mergeCell ref="F11:H11"/>
    <mergeCell ref="A18:Q18"/>
    <mergeCell ref="P1:Q1"/>
    <mergeCell ref="A2:Q2"/>
    <mergeCell ref="A3:Q3"/>
    <mergeCell ref="N10:Q10"/>
    <mergeCell ref="A6:Q6"/>
  </mergeCells>
  <printOptions horizontalCentered="1"/>
  <pageMargins left="0.54" right="0.42" top="0.67" bottom="0" header="0.31496062992125984" footer="0.31496062992125984"/>
  <pageSetup fitToHeight="1" fitToWidth="1" horizontalDpi="600" verticalDpi="600" orientation="landscape" paperSize="9" scale="78" r:id="rId1"/>
</worksheet>
</file>

<file path=xl/worksheets/sheet25.xml><?xml version="1.0" encoding="utf-8"?>
<worksheet xmlns="http://schemas.openxmlformats.org/spreadsheetml/2006/main" xmlns:r="http://schemas.openxmlformats.org/officeDocument/2006/relationships">
  <sheetPr>
    <pageSetUpPr fitToPage="1"/>
  </sheetPr>
  <dimension ref="A1:U24"/>
  <sheetViews>
    <sheetView view="pageBreakPreview" zoomScaleSheetLayoutView="100" zoomScalePageLayoutView="0" workbookViewId="0" topLeftCell="J7">
      <selection activeCell="Q23" sqref="Q23"/>
    </sheetView>
  </sheetViews>
  <sheetFormatPr defaultColWidth="9.140625" defaultRowHeight="12.75"/>
  <cols>
    <col min="1" max="1" width="9.7109375" style="108" customWidth="1"/>
    <col min="2" max="2" width="18.7109375" style="108" bestFit="1" customWidth="1"/>
    <col min="3" max="3" width="9.57421875" style="108" bestFit="1" customWidth="1"/>
    <col min="4" max="4" width="9.8515625" style="108" customWidth="1"/>
    <col min="5" max="5" width="8.57421875" style="108" bestFit="1" customWidth="1"/>
    <col min="6" max="6" width="9.28125" style="108" customWidth="1"/>
    <col min="7" max="7" width="8.7109375" style="108" customWidth="1"/>
    <col min="8" max="8" width="7.57421875" style="108" customWidth="1"/>
    <col min="9" max="9" width="8.7109375" style="108" bestFit="1" customWidth="1"/>
    <col min="10" max="10" width="9.28125" style="108" customWidth="1"/>
    <col min="11" max="11" width="8.57421875" style="108" customWidth="1"/>
    <col min="12" max="12" width="9.28125" style="108" bestFit="1" customWidth="1"/>
    <col min="13" max="13" width="9.28125" style="108" customWidth="1"/>
    <col min="14" max="14" width="8.57421875" style="108" bestFit="1" customWidth="1"/>
    <col min="15" max="15" width="12.57421875" style="108" customWidth="1"/>
    <col min="16" max="16" width="14.421875" style="108" customWidth="1"/>
    <col min="17" max="17" width="15.28125" style="108" bestFit="1" customWidth="1"/>
    <col min="18" max="16384" width="9.140625" style="108" customWidth="1"/>
  </cols>
  <sheetData>
    <row r="1" spans="8:21" ht="15.75">
      <c r="H1" s="43"/>
      <c r="I1" s="43"/>
      <c r="J1" s="43"/>
      <c r="K1" s="43"/>
      <c r="L1" s="43"/>
      <c r="M1" s="43"/>
      <c r="N1" s="43"/>
      <c r="O1" s="43"/>
      <c r="P1" s="606" t="s">
        <v>84</v>
      </c>
      <c r="Q1" s="606"/>
      <c r="R1" s="674"/>
      <c r="T1" s="27"/>
      <c r="U1" s="27"/>
    </row>
    <row r="2" spans="1:21" ht="15">
      <c r="A2" s="674" t="s">
        <v>0</v>
      </c>
      <c r="B2" s="674"/>
      <c r="C2" s="674"/>
      <c r="D2" s="674"/>
      <c r="E2" s="674"/>
      <c r="F2" s="674"/>
      <c r="G2" s="674"/>
      <c r="H2" s="674"/>
      <c r="I2" s="674"/>
      <c r="J2" s="674"/>
      <c r="K2" s="674"/>
      <c r="L2" s="674"/>
      <c r="M2" s="674"/>
      <c r="N2" s="674"/>
      <c r="O2" s="674"/>
      <c r="P2" s="674"/>
      <c r="Q2" s="674"/>
      <c r="R2" s="674"/>
      <c r="S2" s="28"/>
      <c r="T2" s="28"/>
      <c r="U2" s="28"/>
    </row>
    <row r="3" spans="1:21" ht="19.5">
      <c r="A3" s="593" t="s">
        <v>824</v>
      </c>
      <c r="B3" s="593"/>
      <c r="C3" s="593"/>
      <c r="D3" s="593"/>
      <c r="E3" s="593"/>
      <c r="F3" s="593"/>
      <c r="G3" s="593"/>
      <c r="H3" s="593"/>
      <c r="I3" s="593"/>
      <c r="J3" s="593"/>
      <c r="K3" s="593"/>
      <c r="L3" s="593"/>
      <c r="M3" s="593"/>
      <c r="N3" s="593"/>
      <c r="O3" s="593"/>
      <c r="P3" s="593"/>
      <c r="Q3" s="593"/>
      <c r="R3" s="674"/>
      <c r="S3" s="43"/>
      <c r="T3" s="43"/>
      <c r="U3" s="43"/>
    </row>
    <row r="4" ht="15">
      <c r="R4" s="674"/>
    </row>
    <row r="5" spans="1:18" ht="15">
      <c r="A5" s="205"/>
      <c r="B5" s="205"/>
      <c r="C5" s="205"/>
      <c r="D5" s="205"/>
      <c r="E5" s="140"/>
      <c r="F5" s="140"/>
      <c r="G5" s="140"/>
      <c r="H5" s="140"/>
      <c r="I5" s="140"/>
      <c r="J5" s="140"/>
      <c r="K5" s="140"/>
      <c r="L5" s="140"/>
      <c r="M5" s="140"/>
      <c r="N5" s="205"/>
      <c r="O5" s="205"/>
      <c r="P5" s="140"/>
      <c r="Q5" s="144"/>
      <c r="R5" s="674"/>
    </row>
    <row r="6" spans="2:18" ht="15.75">
      <c r="B6" s="44"/>
      <c r="C6" s="44"/>
      <c r="D6" s="594" t="s">
        <v>904</v>
      </c>
      <c r="E6" s="594"/>
      <c r="F6" s="594"/>
      <c r="G6" s="594"/>
      <c r="H6" s="594"/>
      <c r="I6" s="594"/>
      <c r="J6" s="594"/>
      <c r="K6" s="594"/>
      <c r="L6" s="594"/>
      <c r="M6" s="594"/>
      <c r="N6" s="594"/>
      <c r="O6" s="594"/>
      <c r="R6" s="674"/>
    </row>
    <row r="7" ht="15">
      <c r="R7" s="674"/>
    </row>
    <row r="8" spans="1:18" ht="15.75">
      <c r="A8" s="43" t="s">
        <v>464</v>
      </c>
      <c r="B8" s="43"/>
      <c r="Q8" s="206" t="s">
        <v>18</v>
      </c>
      <c r="R8" s="674"/>
    </row>
    <row r="9" spans="1:19" ht="15.75">
      <c r="A9" s="10"/>
      <c r="N9" s="678" t="s">
        <v>891</v>
      </c>
      <c r="O9" s="678"/>
      <c r="P9" s="678"/>
      <c r="Q9" s="678"/>
      <c r="R9" s="674"/>
      <c r="S9" s="144"/>
    </row>
    <row r="10" spans="1:18" ht="33" customHeight="1">
      <c r="A10" s="574" t="s">
        <v>2</v>
      </c>
      <c r="B10" s="574" t="s">
        <v>3</v>
      </c>
      <c r="C10" s="587" t="s">
        <v>901</v>
      </c>
      <c r="D10" s="587"/>
      <c r="E10" s="587"/>
      <c r="F10" s="587" t="s">
        <v>902</v>
      </c>
      <c r="G10" s="587"/>
      <c r="H10" s="587"/>
      <c r="I10" s="624" t="s">
        <v>357</v>
      </c>
      <c r="J10" s="625"/>
      <c r="K10" s="722"/>
      <c r="L10" s="624" t="s">
        <v>85</v>
      </c>
      <c r="M10" s="625"/>
      <c r="N10" s="722"/>
      <c r="O10" s="719" t="s">
        <v>903</v>
      </c>
      <c r="P10" s="720"/>
      <c r="Q10" s="721"/>
      <c r="R10" s="674"/>
    </row>
    <row r="11" spans="1:17" ht="51.75" customHeight="1">
      <c r="A11" s="575"/>
      <c r="B11" s="575"/>
      <c r="C11" s="112" t="s">
        <v>103</v>
      </c>
      <c r="D11" s="112" t="s">
        <v>736</v>
      </c>
      <c r="E11" s="188" t="s">
        <v>15</v>
      </c>
      <c r="F11" s="112" t="s">
        <v>103</v>
      </c>
      <c r="G11" s="112" t="s">
        <v>736</v>
      </c>
      <c r="H11" s="188" t="s">
        <v>15</v>
      </c>
      <c r="I11" s="112" t="s">
        <v>103</v>
      </c>
      <c r="J11" s="112" t="s">
        <v>736</v>
      </c>
      <c r="K11" s="188" t="s">
        <v>15</v>
      </c>
      <c r="L11" s="112" t="s">
        <v>103</v>
      </c>
      <c r="M11" s="112" t="s">
        <v>736</v>
      </c>
      <c r="N11" s="188" t="s">
        <v>15</v>
      </c>
      <c r="O11" s="112" t="s">
        <v>217</v>
      </c>
      <c r="P11" s="112" t="s">
        <v>737</v>
      </c>
      <c r="Q11" s="112" t="s">
        <v>104</v>
      </c>
    </row>
    <row r="12" spans="1:17" s="117" customFormat="1" ht="15">
      <c r="A12" s="207">
        <v>1</v>
      </c>
      <c r="B12" s="207">
        <v>2</v>
      </c>
      <c r="C12" s="207">
        <v>3</v>
      </c>
      <c r="D12" s="207">
        <v>4</v>
      </c>
      <c r="E12" s="207">
        <v>5</v>
      </c>
      <c r="F12" s="207">
        <v>6</v>
      </c>
      <c r="G12" s="207">
        <v>7</v>
      </c>
      <c r="H12" s="207">
        <v>8</v>
      </c>
      <c r="I12" s="207">
        <v>9</v>
      </c>
      <c r="J12" s="207">
        <v>10</v>
      </c>
      <c r="K12" s="207">
        <v>11</v>
      </c>
      <c r="L12" s="207">
        <v>12</v>
      </c>
      <c r="M12" s="207">
        <v>13</v>
      </c>
      <c r="N12" s="207">
        <v>14</v>
      </c>
      <c r="O12" s="207">
        <v>15</v>
      </c>
      <c r="P12" s="207">
        <v>16</v>
      </c>
      <c r="Q12" s="207">
        <v>17</v>
      </c>
    </row>
    <row r="13" spans="1:17" s="190" customFormat="1" ht="24.75" customHeight="1">
      <c r="A13" s="163">
        <v>1</v>
      </c>
      <c r="B13" s="163" t="s">
        <v>468</v>
      </c>
      <c r="C13" s="192">
        <v>299.75</v>
      </c>
      <c r="D13" s="192">
        <v>235.03</v>
      </c>
      <c r="E13" s="192">
        <f>C13+D13</f>
        <v>534.78</v>
      </c>
      <c r="F13" s="192">
        <v>0</v>
      </c>
      <c r="G13" s="192">
        <v>0</v>
      </c>
      <c r="H13" s="192">
        <f>F13+G13</f>
        <v>0</v>
      </c>
      <c r="I13" s="192">
        <v>143.88</v>
      </c>
      <c r="J13" s="192">
        <v>235.03</v>
      </c>
      <c r="K13" s="192">
        <f>I13+J13</f>
        <v>378.90999999999997</v>
      </c>
      <c r="L13" s="192">
        <v>217.18</v>
      </c>
      <c r="M13" s="192">
        <v>148.12</v>
      </c>
      <c r="N13" s="192">
        <f>L13+M13</f>
        <v>365.3</v>
      </c>
      <c r="O13" s="192">
        <f>F13+I13-L13</f>
        <v>-73.30000000000001</v>
      </c>
      <c r="P13" s="211">
        <f>G13+J13-M13</f>
        <v>86.91</v>
      </c>
      <c r="Q13" s="192">
        <f>H13+K13-N13</f>
        <v>13.609999999999957</v>
      </c>
    </row>
    <row r="14" spans="1:17" s="190" customFormat="1" ht="24.75" customHeight="1">
      <c r="A14" s="111"/>
      <c r="B14" s="111" t="s">
        <v>15</v>
      </c>
      <c r="C14" s="185">
        <f>C13</f>
        <v>299.75</v>
      </c>
      <c r="D14" s="185">
        <f aca="true" t="shared" si="0" ref="D14:Q14">D13</f>
        <v>235.03</v>
      </c>
      <c r="E14" s="185">
        <f t="shared" si="0"/>
        <v>534.78</v>
      </c>
      <c r="F14" s="185">
        <f t="shared" si="0"/>
        <v>0</v>
      </c>
      <c r="G14" s="185">
        <f t="shared" si="0"/>
        <v>0</v>
      </c>
      <c r="H14" s="185">
        <f t="shared" si="0"/>
        <v>0</v>
      </c>
      <c r="I14" s="185">
        <f t="shared" si="0"/>
        <v>143.88</v>
      </c>
      <c r="J14" s="185">
        <f t="shared" si="0"/>
        <v>235.03</v>
      </c>
      <c r="K14" s="185">
        <f t="shared" si="0"/>
        <v>378.90999999999997</v>
      </c>
      <c r="L14" s="185">
        <f t="shared" si="0"/>
        <v>217.18</v>
      </c>
      <c r="M14" s="185">
        <f t="shared" si="0"/>
        <v>148.12</v>
      </c>
      <c r="N14" s="185">
        <f t="shared" si="0"/>
        <v>365.3</v>
      </c>
      <c r="O14" s="185">
        <f t="shared" si="0"/>
        <v>-73.30000000000001</v>
      </c>
      <c r="P14" s="185">
        <f t="shared" si="0"/>
        <v>86.91</v>
      </c>
      <c r="Q14" s="185">
        <f t="shared" si="0"/>
        <v>13.609999999999957</v>
      </c>
    </row>
    <row r="15" spans="1:17" ht="15.75">
      <c r="A15" s="130"/>
      <c r="B15" s="45"/>
      <c r="C15" s="45"/>
      <c r="D15" s="45"/>
      <c r="E15" s="144"/>
      <c r="F15" s="144"/>
      <c r="G15" s="144"/>
      <c r="H15" s="144"/>
      <c r="I15" s="144"/>
      <c r="J15" s="144"/>
      <c r="K15" s="144"/>
      <c r="L15" s="144"/>
      <c r="M15" s="144"/>
      <c r="N15" s="144"/>
      <c r="O15" s="144"/>
      <c r="P15" s="144"/>
      <c r="Q15" s="144"/>
    </row>
    <row r="16" spans="1:15" ht="15">
      <c r="A16" s="144"/>
      <c r="B16" s="144"/>
      <c r="C16" s="144"/>
      <c r="D16" s="144"/>
      <c r="E16" s="144"/>
      <c r="F16" s="144"/>
      <c r="G16" s="144"/>
      <c r="H16" s="144"/>
      <c r="I16" s="144"/>
      <c r="J16" s="144"/>
      <c r="K16" s="144"/>
      <c r="L16" s="144"/>
      <c r="M16" s="144"/>
      <c r="N16" s="144"/>
      <c r="O16" s="144"/>
    </row>
    <row r="17" spans="1:17" ht="15">
      <c r="A17" s="723" t="s">
        <v>738</v>
      </c>
      <c r="B17" s="723"/>
      <c r="C17" s="723"/>
      <c r="D17" s="723"/>
      <c r="E17" s="723"/>
      <c r="F17" s="723"/>
      <c r="G17" s="723"/>
      <c r="H17" s="723"/>
      <c r="I17" s="723"/>
      <c r="J17" s="723"/>
      <c r="K17" s="723"/>
      <c r="L17" s="723"/>
      <c r="M17" s="723"/>
      <c r="N17" s="723"/>
      <c r="O17" s="723"/>
      <c r="P17" s="723"/>
      <c r="Q17" s="723"/>
    </row>
    <row r="18" spans="1:17" ht="15">
      <c r="A18" s="208"/>
      <c r="B18" s="208"/>
      <c r="C18" s="208"/>
      <c r="D18" s="208"/>
      <c r="E18" s="208"/>
      <c r="F18" s="208"/>
      <c r="G18" s="208"/>
      <c r="H18" s="208"/>
      <c r="I18" s="208"/>
      <c r="J18" s="208"/>
      <c r="K18" s="208"/>
      <c r="L18" s="208"/>
      <c r="M18" s="208"/>
      <c r="N18" s="208"/>
      <c r="O18" s="208"/>
      <c r="P18" s="208"/>
      <c r="Q18" s="208"/>
    </row>
    <row r="19" spans="1:17" ht="15">
      <c r="A19" s="208"/>
      <c r="B19" s="208"/>
      <c r="C19" s="208"/>
      <c r="D19" s="208"/>
      <c r="E19" s="208"/>
      <c r="F19" s="208"/>
      <c r="G19" s="208"/>
      <c r="H19" s="208"/>
      <c r="I19" s="208"/>
      <c r="J19" s="208"/>
      <c r="K19" s="208"/>
      <c r="L19" s="208"/>
      <c r="M19" s="208"/>
      <c r="N19" s="208"/>
      <c r="O19" s="208"/>
      <c r="P19" s="208"/>
      <c r="Q19" s="208"/>
    </row>
    <row r="20" spans="1:17" ht="15">
      <c r="A20" s="208"/>
      <c r="B20" s="208"/>
      <c r="C20" s="208"/>
      <c r="D20" s="208"/>
      <c r="E20" s="208"/>
      <c r="F20" s="208"/>
      <c r="G20" s="208"/>
      <c r="H20" s="208"/>
      <c r="I20" s="208"/>
      <c r="J20" s="208"/>
      <c r="K20" s="208"/>
      <c r="L20" s="208"/>
      <c r="M20" s="208"/>
      <c r="N20" s="208"/>
      <c r="O20" s="208"/>
      <c r="P20" s="208"/>
      <c r="Q20" s="208"/>
    </row>
    <row r="21" spans="1:17" ht="15">
      <c r="A21" s="208"/>
      <c r="B21" s="208"/>
      <c r="C21" s="208"/>
      <c r="D21" s="208"/>
      <c r="E21" s="208"/>
      <c r="F21" s="208"/>
      <c r="G21" s="208"/>
      <c r="H21" s="208"/>
      <c r="I21" s="208"/>
      <c r="J21" s="208"/>
      <c r="K21" s="208"/>
      <c r="L21" s="208"/>
      <c r="M21" s="208"/>
      <c r="N21" s="208"/>
      <c r="O21" s="208"/>
      <c r="P21" s="208"/>
      <c r="Q21" s="208"/>
    </row>
    <row r="22" spans="1:17" ht="15">
      <c r="A22" s="208"/>
      <c r="B22" s="208"/>
      <c r="C22" s="208"/>
      <c r="D22" s="208"/>
      <c r="E22" s="208"/>
      <c r="F22" s="208"/>
      <c r="G22" s="208"/>
      <c r="H22" s="208"/>
      <c r="I22" s="208"/>
      <c r="J22" s="208"/>
      <c r="K22" s="208"/>
      <c r="L22" s="208"/>
      <c r="M22" s="208"/>
      <c r="N22" s="208"/>
      <c r="O22" s="208"/>
      <c r="P22" s="208"/>
      <c r="Q22" s="208"/>
    </row>
    <row r="23" spans="1:17" ht="15.75">
      <c r="A23" s="208"/>
      <c r="B23" s="208"/>
      <c r="C23" s="208"/>
      <c r="D23" s="208"/>
      <c r="E23" s="208"/>
      <c r="F23" s="208"/>
      <c r="G23" s="208"/>
      <c r="H23" s="10" t="s">
        <v>980</v>
      </c>
      <c r="I23" s="208"/>
      <c r="J23" s="208"/>
      <c r="K23" s="208"/>
      <c r="L23" s="208"/>
      <c r="M23" s="208"/>
      <c r="N23" s="208"/>
      <c r="O23" s="10" t="s">
        <v>588</v>
      </c>
      <c r="P23" s="208"/>
      <c r="Q23" s="208"/>
    </row>
    <row r="24" spans="1:17" ht="15.75">
      <c r="A24" s="209"/>
      <c r="B24" s="210"/>
      <c r="C24" s="210"/>
      <c r="D24" s="210"/>
      <c r="E24" s="210"/>
      <c r="F24" s="210"/>
      <c r="G24" s="210"/>
      <c r="H24" s="10" t="s">
        <v>981</v>
      </c>
      <c r="I24" s="210"/>
      <c r="J24" s="210"/>
      <c r="K24" s="210"/>
      <c r="L24" s="210"/>
      <c r="M24" s="210"/>
      <c r="N24" s="210"/>
      <c r="O24" s="10" t="s">
        <v>466</v>
      </c>
      <c r="P24" s="210"/>
      <c r="Q24" s="210"/>
    </row>
  </sheetData>
  <sheetProtection/>
  <mergeCells count="14">
    <mergeCell ref="R1:R10"/>
    <mergeCell ref="I10:K10"/>
    <mergeCell ref="L10:N10"/>
    <mergeCell ref="O10:Q10"/>
    <mergeCell ref="A17:Q17"/>
    <mergeCell ref="P1:Q1"/>
    <mergeCell ref="A2:Q2"/>
    <mergeCell ref="A3:Q3"/>
    <mergeCell ref="N9:Q9"/>
    <mergeCell ref="D6:O6"/>
    <mergeCell ref="A10:A11"/>
    <mergeCell ref="B10:B11"/>
    <mergeCell ref="C10:E10"/>
    <mergeCell ref="F10:H10"/>
  </mergeCells>
  <printOptions horizontalCentered="1"/>
  <pageMargins left="0.54" right="0.5" top="0.82" bottom="0" header="0.31496062992125984" footer="0.31496062992125984"/>
  <pageSetup fitToHeight="1" fitToWidth="1" horizontalDpi="600" verticalDpi="600" orientation="landscape" paperSize="9" scale="77" r:id="rId1"/>
</worksheet>
</file>

<file path=xl/worksheets/sheet26.xml><?xml version="1.0" encoding="utf-8"?>
<worksheet xmlns="http://schemas.openxmlformats.org/spreadsheetml/2006/main" xmlns:r="http://schemas.openxmlformats.org/officeDocument/2006/relationships">
  <sheetPr>
    <pageSetUpPr fitToPage="1"/>
  </sheetPr>
  <dimension ref="A1:V25"/>
  <sheetViews>
    <sheetView view="pageBreakPreview" zoomScale="80" zoomScaleSheetLayoutView="80" zoomScalePageLayoutView="0" workbookViewId="0" topLeftCell="C6">
      <selection activeCell="D18" sqref="D18"/>
    </sheetView>
  </sheetViews>
  <sheetFormatPr defaultColWidth="9.140625" defaultRowHeight="12.75"/>
  <cols>
    <col min="1" max="1" width="9.140625" style="108" customWidth="1"/>
    <col min="2" max="2" width="15.7109375" style="108" customWidth="1"/>
    <col min="3" max="3" width="14.7109375" style="108" customWidth="1"/>
    <col min="4" max="4" width="11.140625" style="108" customWidth="1"/>
    <col min="5" max="5" width="12.421875" style="108" customWidth="1"/>
    <col min="6" max="6" width="12.00390625" style="108" customWidth="1"/>
    <col min="7" max="7" width="11.140625" style="108" customWidth="1"/>
    <col min="8" max="19" width="9.140625" style="108" customWidth="1"/>
    <col min="20" max="20" width="12.28125" style="108" customWidth="1"/>
    <col min="21" max="21" width="11.140625" style="108" customWidth="1"/>
    <col min="22" max="22" width="13.8515625" style="108" customWidth="1"/>
    <col min="23" max="16384" width="9.140625" style="108" customWidth="1"/>
  </cols>
  <sheetData>
    <row r="1" spans="17:19" ht="15">
      <c r="Q1" s="680" t="s">
        <v>60</v>
      </c>
      <c r="R1" s="680"/>
      <c r="S1" s="680"/>
    </row>
    <row r="3" spans="1:17" ht="15">
      <c r="A3" s="674" t="s">
        <v>0</v>
      </c>
      <c r="B3" s="674"/>
      <c r="C3" s="674"/>
      <c r="D3" s="674"/>
      <c r="E3" s="674"/>
      <c r="F3" s="674"/>
      <c r="G3" s="674"/>
      <c r="H3" s="674"/>
      <c r="I3" s="674"/>
      <c r="J3" s="674"/>
      <c r="K3" s="674"/>
      <c r="L3" s="674"/>
      <c r="M3" s="674"/>
      <c r="N3" s="674"/>
      <c r="O3" s="674"/>
      <c r="P3" s="674"/>
      <c r="Q3" s="674"/>
    </row>
    <row r="4" spans="1:17" ht="19.5">
      <c r="A4" s="724" t="s">
        <v>824</v>
      </c>
      <c r="B4" s="724"/>
      <c r="C4" s="724"/>
      <c r="D4" s="724"/>
      <c r="E4" s="724"/>
      <c r="F4" s="724"/>
      <c r="G4" s="724"/>
      <c r="H4" s="724"/>
      <c r="I4" s="724"/>
      <c r="J4" s="724"/>
      <c r="K4" s="724"/>
      <c r="L4" s="724"/>
      <c r="M4" s="724"/>
      <c r="N4" s="724"/>
      <c r="O4" s="724"/>
      <c r="P4" s="724"/>
      <c r="Q4" s="43"/>
    </row>
    <row r="5" spans="1:21" ht="15.75">
      <c r="A5" s="43"/>
      <c r="B5" s="43"/>
      <c r="C5" s="54"/>
      <c r="D5" s="43"/>
      <c r="E5" s="43"/>
      <c r="F5" s="43"/>
      <c r="G5" s="43"/>
      <c r="H5" s="43"/>
      <c r="I5" s="43"/>
      <c r="J5" s="43"/>
      <c r="K5" s="43"/>
      <c r="L5" s="43"/>
      <c r="M5" s="43"/>
      <c r="N5" s="43"/>
      <c r="O5" s="43"/>
      <c r="P5" s="43"/>
      <c r="Q5" s="43"/>
      <c r="U5" s="43"/>
    </row>
    <row r="6" ht="15.75">
      <c r="A6" s="43" t="s">
        <v>464</v>
      </c>
    </row>
    <row r="8" spans="1:19" ht="15.75">
      <c r="A8" s="594" t="s">
        <v>905</v>
      </c>
      <c r="B8" s="594"/>
      <c r="C8" s="594"/>
      <c r="D8" s="594"/>
      <c r="E8" s="594"/>
      <c r="F8" s="594"/>
      <c r="G8" s="594"/>
      <c r="H8" s="594"/>
      <c r="I8" s="594"/>
      <c r="J8" s="594"/>
      <c r="K8" s="594"/>
      <c r="L8" s="594"/>
      <c r="M8" s="594"/>
      <c r="N8" s="594"/>
      <c r="O8" s="594"/>
      <c r="P8" s="594"/>
      <c r="Q8" s="594"/>
      <c r="R8" s="594"/>
      <c r="S8" s="594"/>
    </row>
    <row r="9" spans="1:21" ht="15.75">
      <c r="A9" s="30"/>
      <c r="B9" s="25"/>
      <c r="C9" s="25"/>
      <c r="D9" s="25"/>
      <c r="E9" s="25"/>
      <c r="F9" s="25"/>
      <c r="G9" s="25"/>
      <c r="H9" s="25"/>
      <c r="I9" s="25"/>
      <c r="J9" s="25"/>
      <c r="K9" s="25"/>
      <c r="L9" s="25"/>
      <c r="M9" s="25"/>
      <c r="N9" s="25"/>
      <c r="O9" s="25"/>
      <c r="P9" s="728" t="s">
        <v>208</v>
      </c>
      <c r="Q9" s="728"/>
      <c r="R9" s="728"/>
      <c r="S9" s="728"/>
      <c r="U9" s="25"/>
    </row>
    <row r="10" spans="16:19" ht="15">
      <c r="P10" s="678" t="s">
        <v>891</v>
      </c>
      <c r="Q10" s="678"/>
      <c r="R10" s="678"/>
      <c r="S10" s="678"/>
    </row>
    <row r="11" spans="1:22" ht="36.75" customHeight="1">
      <c r="A11" s="726" t="s">
        <v>19</v>
      </c>
      <c r="B11" s="574" t="s">
        <v>188</v>
      </c>
      <c r="C11" s="574" t="s">
        <v>355</v>
      </c>
      <c r="D11" s="574" t="s">
        <v>356</v>
      </c>
      <c r="E11" s="589" t="s">
        <v>906</v>
      </c>
      <c r="F11" s="589"/>
      <c r="G11" s="589"/>
      <c r="H11" s="576" t="s">
        <v>902</v>
      </c>
      <c r="I11" s="577"/>
      <c r="J11" s="578"/>
      <c r="K11" s="624" t="s">
        <v>358</v>
      </c>
      <c r="L11" s="625"/>
      <c r="M11" s="722"/>
      <c r="N11" s="684" t="s">
        <v>143</v>
      </c>
      <c r="O11" s="725"/>
      <c r="P11" s="682"/>
      <c r="Q11" s="587" t="s">
        <v>907</v>
      </c>
      <c r="R11" s="587"/>
      <c r="S11" s="587"/>
      <c r="T11" s="574" t="s">
        <v>230</v>
      </c>
      <c r="U11" s="574" t="s">
        <v>412</v>
      </c>
      <c r="V11" s="574" t="s">
        <v>359</v>
      </c>
    </row>
    <row r="12" spans="1:22" ht="84" customHeight="1">
      <c r="A12" s="727"/>
      <c r="B12" s="575"/>
      <c r="C12" s="575"/>
      <c r="D12" s="575"/>
      <c r="E12" s="112" t="s">
        <v>163</v>
      </c>
      <c r="F12" s="112" t="s">
        <v>189</v>
      </c>
      <c r="G12" s="112" t="s">
        <v>15</v>
      </c>
      <c r="H12" s="112" t="s">
        <v>163</v>
      </c>
      <c r="I12" s="112" t="s">
        <v>189</v>
      </c>
      <c r="J12" s="112" t="s">
        <v>15</v>
      </c>
      <c r="K12" s="112" t="s">
        <v>163</v>
      </c>
      <c r="L12" s="112" t="s">
        <v>189</v>
      </c>
      <c r="M12" s="112" t="s">
        <v>15</v>
      </c>
      <c r="N12" s="112" t="s">
        <v>163</v>
      </c>
      <c r="O12" s="112" t="s">
        <v>189</v>
      </c>
      <c r="P12" s="112" t="s">
        <v>15</v>
      </c>
      <c r="Q12" s="112" t="s">
        <v>218</v>
      </c>
      <c r="R12" s="112" t="s">
        <v>200</v>
      </c>
      <c r="S12" s="112" t="s">
        <v>201</v>
      </c>
      <c r="T12" s="575"/>
      <c r="U12" s="575"/>
      <c r="V12" s="575"/>
    </row>
    <row r="13" spans="1:22" s="10" customFormat="1" ht="15.75">
      <c r="A13" s="111">
        <v>1</v>
      </c>
      <c r="B13" s="174">
        <v>2</v>
      </c>
      <c r="C13" s="110">
        <v>3</v>
      </c>
      <c r="D13" s="174">
        <v>4</v>
      </c>
      <c r="E13" s="174">
        <v>5</v>
      </c>
      <c r="F13" s="110">
        <v>6</v>
      </c>
      <c r="G13" s="174">
        <v>7</v>
      </c>
      <c r="H13" s="174">
        <v>8</v>
      </c>
      <c r="I13" s="110">
        <v>9</v>
      </c>
      <c r="J13" s="174">
        <v>10</v>
      </c>
      <c r="K13" s="174">
        <v>11</v>
      </c>
      <c r="L13" s="110">
        <v>12</v>
      </c>
      <c r="M13" s="174">
        <v>13</v>
      </c>
      <c r="N13" s="174">
        <v>14</v>
      </c>
      <c r="O13" s="110">
        <v>15</v>
      </c>
      <c r="P13" s="174">
        <v>16</v>
      </c>
      <c r="Q13" s="174">
        <v>17</v>
      </c>
      <c r="R13" s="110">
        <v>18</v>
      </c>
      <c r="S13" s="174">
        <v>19</v>
      </c>
      <c r="T13" s="174">
        <v>20</v>
      </c>
      <c r="U13" s="110">
        <v>21</v>
      </c>
      <c r="V13" s="174">
        <v>22</v>
      </c>
    </row>
    <row r="14" spans="1:22" s="190" customFormat="1" ht="26.25" customHeight="1">
      <c r="A14" s="163">
        <v>1</v>
      </c>
      <c r="B14" s="217" t="s">
        <v>468</v>
      </c>
      <c r="C14" s="163">
        <v>484</v>
      </c>
      <c r="D14" s="163">
        <v>484</v>
      </c>
      <c r="E14" s="192">
        <v>48.4</v>
      </c>
      <c r="F14" s="192">
        <v>96.8</v>
      </c>
      <c r="G14" s="192">
        <f>E14+F14</f>
        <v>145.2</v>
      </c>
      <c r="H14" s="163">
        <v>0</v>
      </c>
      <c r="I14" s="163">
        <v>0</v>
      </c>
      <c r="J14" s="163">
        <f>H14+I14</f>
        <v>0</v>
      </c>
      <c r="K14" s="192">
        <v>29.02</v>
      </c>
      <c r="L14" s="192">
        <v>96.8</v>
      </c>
      <c r="M14" s="163">
        <f>K14+L14</f>
        <v>125.82</v>
      </c>
      <c r="N14" s="192">
        <v>38.46</v>
      </c>
      <c r="O14" s="192">
        <v>89.41</v>
      </c>
      <c r="P14" s="192">
        <f>N14+O14</f>
        <v>127.87</v>
      </c>
      <c r="Q14" s="192">
        <f>H14+K14-N14</f>
        <v>-9.440000000000001</v>
      </c>
      <c r="R14" s="163">
        <f>I14+L14-O14</f>
        <v>7.390000000000001</v>
      </c>
      <c r="S14" s="192">
        <f>J14+M14-P14</f>
        <v>-2.0500000000000114</v>
      </c>
      <c r="T14" s="163" t="s">
        <v>478</v>
      </c>
      <c r="U14" s="163">
        <v>484</v>
      </c>
      <c r="V14" s="163">
        <v>484</v>
      </c>
    </row>
    <row r="15" spans="1:22" s="179" customFormat="1" ht="26.25" customHeight="1">
      <c r="A15" s="111" t="s">
        <v>15</v>
      </c>
      <c r="B15" s="111"/>
      <c r="C15" s="111">
        <f>C14</f>
        <v>484</v>
      </c>
      <c r="D15" s="111">
        <f aca="true" t="shared" si="0" ref="D15:V15">D14</f>
        <v>484</v>
      </c>
      <c r="E15" s="185">
        <f t="shared" si="0"/>
        <v>48.4</v>
      </c>
      <c r="F15" s="185">
        <f t="shared" si="0"/>
        <v>96.8</v>
      </c>
      <c r="G15" s="185">
        <f t="shared" si="0"/>
        <v>145.2</v>
      </c>
      <c r="H15" s="111">
        <f t="shared" si="0"/>
        <v>0</v>
      </c>
      <c r="I15" s="111">
        <f t="shared" si="0"/>
        <v>0</v>
      </c>
      <c r="J15" s="111">
        <f t="shared" si="0"/>
        <v>0</v>
      </c>
      <c r="K15" s="185">
        <f t="shared" si="0"/>
        <v>29.02</v>
      </c>
      <c r="L15" s="185">
        <f t="shared" si="0"/>
        <v>96.8</v>
      </c>
      <c r="M15" s="111">
        <f t="shared" si="0"/>
        <v>125.82</v>
      </c>
      <c r="N15" s="185">
        <f t="shared" si="0"/>
        <v>38.46</v>
      </c>
      <c r="O15" s="185">
        <f t="shared" si="0"/>
        <v>89.41</v>
      </c>
      <c r="P15" s="185">
        <f t="shared" si="0"/>
        <v>127.87</v>
      </c>
      <c r="Q15" s="185">
        <f t="shared" si="0"/>
        <v>-9.440000000000001</v>
      </c>
      <c r="R15" s="111">
        <f t="shared" si="0"/>
        <v>7.390000000000001</v>
      </c>
      <c r="S15" s="185">
        <f t="shared" si="0"/>
        <v>-2.0500000000000114</v>
      </c>
      <c r="T15" s="111" t="str">
        <f t="shared" si="0"/>
        <v>e-transfer</v>
      </c>
      <c r="U15" s="111">
        <f t="shared" si="0"/>
        <v>484</v>
      </c>
      <c r="V15" s="111">
        <f t="shared" si="0"/>
        <v>484</v>
      </c>
    </row>
    <row r="16" spans="3:22" ht="15">
      <c r="C16" s="175">
        <f>'AT-8A_Hon_CCH_UPry'!C14</f>
        <v>322</v>
      </c>
      <c r="D16" s="175">
        <f>'AT-8A_Hon_CCH_UPry'!D14</f>
        <v>322</v>
      </c>
      <c r="E16" s="548">
        <f>'AT-8A_Hon_CCH_UPry'!E14</f>
        <v>32.2</v>
      </c>
      <c r="F16" s="548">
        <f>'AT-8A_Hon_CCH_UPry'!F14</f>
        <v>64.4</v>
      </c>
      <c r="G16" s="548">
        <f>'AT-8A_Hon_CCH_UPry'!G14</f>
        <v>96.60000000000001</v>
      </c>
      <c r="H16" s="175">
        <f>'AT-8A_Hon_CCH_UPry'!H14</f>
        <v>0</v>
      </c>
      <c r="I16" s="175">
        <f>'AT-8A_Hon_CCH_UPry'!I14</f>
        <v>0</v>
      </c>
      <c r="J16" s="175">
        <f>'AT-8A_Hon_CCH_UPry'!J14</f>
        <v>0</v>
      </c>
      <c r="K16" s="175">
        <f>'AT-8A_Hon_CCH_UPry'!K14</f>
        <v>19.34</v>
      </c>
      <c r="L16" s="548">
        <f>'AT-8A_Hon_CCH_UPry'!L14</f>
        <v>64.4</v>
      </c>
      <c r="M16" s="175">
        <f>'AT-8A_Hon_CCH_UPry'!M14</f>
        <v>83.74000000000001</v>
      </c>
      <c r="N16" s="175">
        <f>'AT-8A_Hon_CCH_UPry'!N14</f>
        <v>25.62</v>
      </c>
      <c r="O16" s="175">
        <f>'AT-8A_Hon_CCH_UPry'!O14</f>
        <v>59.61</v>
      </c>
      <c r="P16" s="175">
        <f>'AT-8A_Hon_CCH_UPry'!P14</f>
        <v>85.23</v>
      </c>
      <c r="Q16" s="175">
        <f>'AT-8A_Hon_CCH_UPry'!Q14</f>
        <v>-6.280000000000001</v>
      </c>
      <c r="R16" s="175">
        <f>'AT-8A_Hon_CCH_UPry'!R14</f>
        <v>4.790000000000006</v>
      </c>
      <c r="S16" s="175">
        <f>'AT-8A_Hon_CCH_UPry'!S14</f>
        <v>-1.4899999999999949</v>
      </c>
      <c r="T16" s="175"/>
      <c r="U16" s="175">
        <f>'AT-8A_Hon_CCH_UPry'!U14</f>
        <v>322</v>
      </c>
      <c r="V16" s="175">
        <f>'AT-8A_Hon_CCH_UPry'!V14</f>
        <v>322</v>
      </c>
    </row>
    <row r="17" spans="3:22" ht="15.75">
      <c r="C17" s="25">
        <f>C15+C16</f>
        <v>806</v>
      </c>
      <c r="D17" s="25">
        <f aca="true" t="shared" si="1" ref="D17:V17">D15+D16</f>
        <v>806</v>
      </c>
      <c r="E17" s="551">
        <f t="shared" si="1"/>
        <v>80.6</v>
      </c>
      <c r="F17" s="551">
        <f t="shared" si="1"/>
        <v>161.2</v>
      </c>
      <c r="G17" s="551">
        <f t="shared" si="1"/>
        <v>241.8</v>
      </c>
      <c r="H17" s="25">
        <f t="shared" si="1"/>
        <v>0</v>
      </c>
      <c r="I17" s="25">
        <f t="shared" si="1"/>
        <v>0</v>
      </c>
      <c r="J17" s="25">
        <f t="shared" si="1"/>
        <v>0</v>
      </c>
      <c r="K17" s="25">
        <f t="shared" si="1"/>
        <v>48.36</v>
      </c>
      <c r="L17" s="25">
        <f t="shared" si="1"/>
        <v>161.2</v>
      </c>
      <c r="M17" s="25">
        <f t="shared" si="1"/>
        <v>209.56</v>
      </c>
      <c r="N17" s="25">
        <f t="shared" si="1"/>
        <v>64.08</v>
      </c>
      <c r="O17" s="25">
        <f t="shared" si="1"/>
        <v>149.01999999999998</v>
      </c>
      <c r="P17" s="25">
        <f t="shared" si="1"/>
        <v>213.10000000000002</v>
      </c>
      <c r="Q17" s="25">
        <f t="shared" si="1"/>
        <v>-15.720000000000002</v>
      </c>
      <c r="R17" s="25">
        <f t="shared" si="1"/>
        <v>12.180000000000007</v>
      </c>
      <c r="S17" s="25">
        <f t="shared" si="1"/>
        <v>-3.5400000000000063</v>
      </c>
      <c r="T17" s="25"/>
      <c r="U17" s="25">
        <f t="shared" si="1"/>
        <v>806</v>
      </c>
      <c r="V17" s="25">
        <f t="shared" si="1"/>
        <v>806</v>
      </c>
    </row>
    <row r="18" spans="4:16" ht="15.75">
      <c r="D18" s="556">
        <f>D17/C17</f>
        <v>1</v>
      </c>
      <c r="P18" s="554">
        <f>P17/G17</f>
        <v>0.881306865177833</v>
      </c>
    </row>
    <row r="24" spans="9:16" ht="18">
      <c r="I24" s="10" t="s">
        <v>980</v>
      </c>
      <c r="P24" s="363" t="s">
        <v>588</v>
      </c>
    </row>
    <row r="25" spans="9:16" ht="18">
      <c r="I25" s="10" t="s">
        <v>981</v>
      </c>
      <c r="P25" s="363" t="s">
        <v>466</v>
      </c>
    </row>
  </sheetData>
  <sheetProtection/>
  <mergeCells count="18">
    <mergeCell ref="A4:P4"/>
    <mergeCell ref="B11:B12"/>
    <mergeCell ref="N11:P11"/>
    <mergeCell ref="A11:A12"/>
    <mergeCell ref="V11:V12"/>
    <mergeCell ref="Q1:S1"/>
    <mergeCell ref="A3:Q3"/>
    <mergeCell ref="A8:S8"/>
    <mergeCell ref="P9:S9"/>
    <mergeCell ref="D11:D12"/>
    <mergeCell ref="C11:C12"/>
    <mergeCell ref="K11:M11"/>
    <mergeCell ref="U11:U12"/>
    <mergeCell ref="P10:S10"/>
    <mergeCell ref="T11:T12"/>
    <mergeCell ref="H11:J11"/>
    <mergeCell ref="Q11:S11"/>
    <mergeCell ref="E11:G11"/>
  </mergeCells>
  <printOptions horizontalCentered="1"/>
  <pageMargins left="0.48" right="0.39" top="0.93" bottom="0" header="0.31496062992125984" footer="0.31496062992125984"/>
  <pageSetup fitToHeight="1" fitToWidth="1" horizontalDpi="600" verticalDpi="600" orientation="landscape" paperSize="9" scale="60" r:id="rId1"/>
</worksheet>
</file>

<file path=xl/worksheets/sheet27.xml><?xml version="1.0" encoding="utf-8"?>
<worksheet xmlns="http://schemas.openxmlformats.org/spreadsheetml/2006/main" xmlns:r="http://schemas.openxmlformats.org/officeDocument/2006/relationships">
  <sheetPr>
    <pageSetUpPr fitToPage="1"/>
  </sheetPr>
  <dimension ref="A1:V23"/>
  <sheetViews>
    <sheetView view="pageBreakPreview" zoomScale="85" zoomScaleSheetLayoutView="85" zoomScalePageLayoutView="0" workbookViewId="0" topLeftCell="J6">
      <selection activeCell="T23" sqref="T23"/>
    </sheetView>
  </sheetViews>
  <sheetFormatPr defaultColWidth="9.140625" defaultRowHeight="12.75"/>
  <cols>
    <col min="1" max="1" width="9.140625" style="108" customWidth="1"/>
    <col min="2" max="2" width="14.140625" style="108" customWidth="1"/>
    <col min="3" max="3" width="13.00390625" style="108" customWidth="1"/>
    <col min="4" max="4" width="11.140625" style="108" customWidth="1"/>
    <col min="5" max="5" width="10.7109375" style="108" customWidth="1"/>
    <col min="6" max="6" width="9.00390625" style="108" customWidth="1"/>
    <col min="7" max="7" width="9.8515625" style="108" customWidth="1"/>
    <col min="8" max="9" width="9.140625" style="108" customWidth="1"/>
    <col min="10" max="10" width="8.28125" style="108" customWidth="1"/>
    <col min="11" max="15" width="9.140625" style="108" customWidth="1"/>
    <col min="16" max="16" width="8.57421875" style="108" customWidth="1"/>
    <col min="17" max="19" width="9.140625" style="108" customWidth="1"/>
    <col min="20" max="20" width="11.8515625" style="108" customWidth="1"/>
    <col min="21" max="21" width="11.140625" style="108" customWidth="1"/>
    <col min="22" max="22" width="13.00390625" style="108" customWidth="1"/>
    <col min="23" max="16384" width="9.140625" style="108" customWidth="1"/>
  </cols>
  <sheetData>
    <row r="1" spans="17:19" ht="15">
      <c r="Q1" s="680" t="s">
        <v>190</v>
      </c>
      <c r="R1" s="680"/>
      <c r="S1" s="680"/>
    </row>
    <row r="3" spans="1:17" ht="15">
      <c r="A3" s="674" t="s">
        <v>0</v>
      </c>
      <c r="B3" s="674"/>
      <c r="C3" s="674"/>
      <c r="D3" s="674"/>
      <c r="E3" s="674"/>
      <c r="F3" s="674"/>
      <c r="G3" s="674"/>
      <c r="H3" s="674"/>
      <c r="I3" s="674"/>
      <c r="J3" s="674"/>
      <c r="K3" s="674"/>
      <c r="L3" s="674"/>
      <c r="M3" s="674"/>
      <c r="N3" s="674"/>
      <c r="O3" s="674"/>
      <c r="P3" s="674"/>
      <c r="Q3" s="674"/>
    </row>
    <row r="4" spans="1:17" ht="19.5">
      <c r="A4" s="724" t="s">
        <v>824</v>
      </c>
      <c r="B4" s="724"/>
      <c r="C4" s="724"/>
      <c r="D4" s="724"/>
      <c r="E4" s="724"/>
      <c r="F4" s="724"/>
      <c r="G4" s="724"/>
      <c r="H4" s="724"/>
      <c r="I4" s="724"/>
      <c r="J4" s="724"/>
      <c r="K4" s="724"/>
      <c r="L4" s="724"/>
      <c r="M4" s="724"/>
      <c r="N4" s="724"/>
      <c r="O4" s="724"/>
      <c r="P4" s="724"/>
      <c r="Q4" s="43"/>
    </row>
    <row r="5" ht="15.75">
      <c r="A5" s="43" t="s">
        <v>464</v>
      </c>
    </row>
    <row r="7" spans="1:19" ht="15.75">
      <c r="A7" s="594" t="s">
        <v>425</v>
      </c>
      <c r="B7" s="594"/>
      <c r="C7" s="594"/>
      <c r="D7" s="594"/>
      <c r="E7" s="594"/>
      <c r="F7" s="594"/>
      <c r="G7" s="594"/>
      <c r="H7" s="594"/>
      <c r="I7" s="594"/>
      <c r="J7" s="594"/>
      <c r="K7" s="594"/>
      <c r="L7" s="594"/>
      <c r="M7" s="594"/>
      <c r="N7" s="594"/>
      <c r="O7" s="594"/>
      <c r="P7" s="594"/>
      <c r="Q7" s="594"/>
      <c r="R7" s="594"/>
      <c r="S7" s="594"/>
    </row>
    <row r="8" spans="1:21" ht="15.75">
      <c r="A8" s="30"/>
      <c r="B8" s="25"/>
      <c r="C8" s="25"/>
      <c r="D8" s="25"/>
      <c r="E8" s="25"/>
      <c r="F8" s="25"/>
      <c r="G8" s="25"/>
      <c r="H8" s="25"/>
      <c r="I8" s="25"/>
      <c r="J8" s="25"/>
      <c r="K8" s="25"/>
      <c r="L8" s="25"/>
      <c r="M8" s="25"/>
      <c r="N8" s="25"/>
      <c r="O8" s="25"/>
      <c r="P8" s="728" t="s">
        <v>208</v>
      </c>
      <c r="Q8" s="728"/>
      <c r="R8" s="728"/>
      <c r="S8" s="728"/>
      <c r="U8" s="25"/>
    </row>
    <row r="9" spans="15:19" ht="15">
      <c r="O9" s="678" t="s">
        <v>891</v>
      </c>
      <c r="P9" s="678"/>
      <c r="Q9" s="678"/>
      <c r="R9" s="678"/>
      <c r="S9" s="678"/>
    </row>
    <row r="10" spans="1:22" ht="30.75" customHeight="1">
      <c r="A10" s="726" t="s">
        <v>19</v>
      </c>
      <c r="B10" s="574" t="s">
        <v>188</v>
      </c>
      <c r="C10" s="574" t="s">
        <v>355</v>
      </c>
      <c r="D10" s="574" t="s">
        <v>356</v>
      </c>
      <c r="E10" s="589" t="s">
        <v>906</v>
      </c>
      <c r="F10" s="589"/>
      <c r="G10" s="589"/>
      <c r="H10" s="576" t="s">
        <v>902</v>
      </c>
      <c r="I10" s="577"/>
      <c r="J10" s="578"/>
      <c r="K10" s="624" t="s">
        <v>358</v>
      </c>
      <c r="L10" s="625"/>
      <c r="M10" s="722"/>
      <c r="N10" s="684" t="s">
        <v>143</v>
      </c>
      <c r="O10" s="725"/>
      <c r="P10" s="682"/>
      <c r="Q10" s="587" t="s">
        <v>907</v>
      </c>
      <c r="R10" s="587"/>
      <c r="S10" s="587"/>
      <c r="T10" s="574" t="s">
        <v>230</v>
      </c>
      <c r="U10" s="574" t="s">
        <v>412</v>
      </c>
      <c r="V10" s="574" t="s">
        <v>359</v>
      </c>
    </row>
    <row r="11" spans="1:22" ht="79.5" customHeight="1">
      <c r="A11" s="727"/>
      <c r="B11" s="575"/>
      <c r="C11" s="575"/>
      <c r="D11" s="575"/>
      <c r="E11" s="112" t="s">
        <v>163</v>
      </c>
      <c r="F11" s="112" t="s">
        <v>189</v>
      </c>
      <c r="G11" s="112" t="s">
        <v>15</v>
      </c>
      <c r="H11" s="112" t="s">
        <v>163</v>
      </c>
      <c r="I11" s="112" t="s">
        <v>189</v>
      </c>
      <c r="J11" s="112" t="s">
        <v>15</v>
      </c>
      <c r="K11" s="112" t="s">
        <v>163</v>
      </c>
      <c r="L11" s="112" t="s">
        <v>189</v>
      </c>
      <c r="M11" s="112" t="s">
        <v>15</v>
      </c>
      <c r="N11" s="112" t="s">
        <v>163</v>
      </c>
      <c r="O11" s="112" t="s">
        <v>189</v>
      </c>
      <c r="P11" s="112" t="s">
        <v>15</v>
      </c>
      <c r="Q11" s="112" t="s">
        <v>218</v>
      </c>
      <c r="R11" s="112" t="s">
        <v>200</v>
      </c>
      <c r="S11" s="112" t="s">
        <v>201</v>
      </c>
      <c r="T11" s="575"/>
      <c r="U11" s="575"/>
      <c r="V11" s="575"/>
    </row>
    <row r="12" spans="1:22" s="10" customFormat="1" ht="15.75">
      <c r="A12" s="111">
        <v>1</v>
      </c>
      <c r="B12" s="174">
        <v>2</v>
      </c>
      <c r="C12" s="110">
        <v>3</v>
      </c>
      <c r="D12" s="111">
        <v>4</v>
      </c>
      <c r="E12" s="174">
        <v>5</v>
      </c>
      <c r="F12" s="110">
        <v>6</v>
      </c>
      <c r="G12" s="111">
        <v>7</v>
      </c>
      <c r="H12" s="174">
        <v>8</v>
      </c>
      <c r="I12" s="110">
        <v>9</v>
      </c>
      <c r="J12" s="111">
        <v>10</v>
      </c>
      <c r="K12" s="174">
        <v>11</v>
      </c>
      <c r="L12" s="110">
        <v>12</v>
      </c>
      <c r="M12" s="111">
        <v>13</v>
      </c>
      <c r="N12" s="174">
        <v>14</v>
      </c>
      <c r="O12" s="110">
        <v>15</v>
      </c>
      <c r="P12" s="111">
        <v>16</v>
      </c>
      <c r="Q12" s="174">
        <v>17</v>
      </c>
      <c r="R12" s="110">
        <v>18</v>
      </c>
      <c r="S12" s="111">
        <v>19</v>
      </c>
      <c r="T12" s="174">
        <v>20</v>
      </c>
      <c r="U12" s="111">
        <v>21</v>
      </c>
      <c r="V12" s="174">
        <v>22</v>
      </c>
    </row>
    <row r="13" spans="1:22" s="190" customFormat="1" ht="27.75" customHeight="1">
      <c r="A13" s="163">
        <v>1</v>
      </c>
      <c r="B13" s="217" t="s">
        <v>468</v>
      </c>
      <c r="C13" s="163">
        <v>322</v>
      </c>
      <c r="D13" s="163">
        <v>322</v>
      </c>
      <c r="E13" s="192">
        <v>32.2</v>
      </c>
      <c r="F13" s="192">
        <v>64.4</v>
      </c>
      <c r="G13" s="192">
        <f>E13+F13</f>
        <v>96.60000000000001</v>
      </c>
      <c r="H13" s="163">
        <v>0</v>
      </c>
      <c r="I13" s="163">
        <v>0</v>
      </c>
      <c r="J13" s="163">
        <f>H13+I13</f>
        <v>0</v>
      </c>
      <c r="K13" s="192">
        <v>19.34</v>
      </c>
      <c r="L13" s="192">
        <v>64.4</v>
      </c>
      <c r="M13" s="192">
        <f>K13+L13</f>
        <v>83.74000000000001</v>
      </c>
      <c r="N13" s="192">
        <v>25.62</v>
      </c>
      <c r="O13" s="192">
        <v>59.61</v>
      </c>
      <c r="P13" s="192">
        <f>N13+O13</f>
        <v>85.23</v>
      </c>
      <c r="Q13" s="192">
        <f>H13+K13-N13</f>
        <v>-6.280000000000001</v>
      </c>
      <c r="R13" s="192">
        <f>I13+L13-O13</f>
        <v>4.790000000000006</v>
      </c>
      <c r="S13" s="192">
        <f>J13+M13-P13</f>
        <v>-1.4899999999999949</v>
      </c>
      <c r="T13" s="163" t="s">
        <v>478</v>
      </c>
      <c r="U13" s="163">
        <v>322</v>
      </c>
      <c r="V13" s="163">
        <v>322</v>
      </c>
    </row>
    <row r="14" spans="1:22" s="179" customFormat="1" ht="27.75" customHeight="1">
      <c r="A14" s="111" t="s">
        <v>15</v>
      </c>
      <c r="B14" s="111"/>
      <c r="C14" s="111">
        <f>C13</f>
        <v>322</v>
      </c>
      <c r="D14" s="111">
        <f aca="true" t="shared" si="0" ref="D14:V14">D13</f>
        <v>322</v>
      </c>
      <c r="E14" s="185">
        <f t="shared" si="0"/>
        <v>32.2</v>
      </c>
      <c r="F14" s="185">
        <f t="shared" si="0"/>
        <v>64.4</v>
      </c>
      <c r="G14" s="185">
        <f t="shared" si="0"/>
        <v>96.60000000000001</v>
      </c>
      <c r="H14" s="111">
        <f t="shared" si="0"/>
        <v>0</v>
      </c>
      <c r="I14" s="111">
        <f t="shared" si="0"/>
        <v>0</v>
      </c>
      <c r="J14" s="111">
        <f t="shared" si="0"/>
        <v>0</v>
      </c>
      <c r="K14" s="185">
        <f t="shared" si="0"/>
        <v>19.34</v>
      </c>
      <c r="L14" s="185">
        <f t="shared" si="0"/>
        <v>64.4</v>
      </c>
      <c r="M14" s="185">
        <f t="shared" si="0"/>
        <v>83.74000000000001</v>
      </c>
      <c r="N14" s="185">
        <f t="shared" si="0"/>
        <v>25.62</v>
      </c>
      <c r="O14" s="185">
        <f t="shared" si="0"/>
        <v>59.61</v>
      </c>
      <c r="P14" s="185">
        <f t="shared" si="0"/>
        <v>85.23</v>
      </c>
      <c r="Q14" s="185">
        <f t="shared" si="0"/>
        <v>-6.280000000000001</v>
      </c>
      <c r="R14" s="185">
        <f t="shared" si="0"/>
        <v>4.790000000000006</v>
      </c>
      <c r="S14" s="185">
        <f t="shared" si="0"/>
        <v>-1.4899999999999949</v>
      </c>
      <c r="T14" s="111" t="str">
        <f t="shared" si="0"/>
        <v>e-transfer</v>
      </c>
      <c r="U14" s="111">
        <f t="shared" si="0"/>
        <v>322</v>
      </c>
      <c r="V14" s="111">
        <f t="shared" si="0"/>
        <v>322</v>
      </c>
    </row>
    <row r="22" spans="9:17" ht="18">
      <c r="I22" s="10" t="s">
        <v>980</v>
      </c>
      <c r="Q22" s="363" t="s">
        <v>588</v>
      </c>
    </row>
    <row r="23" spans="9:17" ht="18">
      <c r="I23" s="10" t="s">
        <v>981</v>
      </c>
      <c r="Q23" s="363" t="s">
        <v>466</v>
      </c>
    </row>
  </sheetData>
  <sheetProtection/>
  <mergeCells count="18">
    <mergeCell ref="T10:T11"/>
    <mergeCell ref="V10:V11"/>
    <mergeCell ref="U10:U11"/>
    <mergeCell ref="A10:A11"/>
    <mergeCell ref="B10:B11"/>
    <mergeCell ref="C10:C11"/>
    <mergeCell ref="D10:D11"/>
    <mergeCell ref="E10:G10"/>
    <mergeCell ref="H10:J10"/>
    <mergeCell ref="K10:M10"/>
    <mergeCell ref="N10:P10"/>
    <mergeCell ref="Q10:S10"/>
    <mergeCell ref="Q1:S1"/>
    <mergeCell ref="A3:Q3"/>
    <mergeCell ref="A4:P4"/>
    <mergeCell ref="A7:S7"/>
    <mergeCell ref="P8:S8"/>
    <mergeCell ref="O9:S9"/>
  </mergeCells>
  <printOptions horizontalCentered="1"/>
  <pageMargins left="0.48" right="0.45" top="0.75" bottom="0" header="0.31496062992125984" footer="0.31496062992125984"/>
  <pageSetup fitToHeight="1" fitToWidth="1" horizontalDpi="600" verticalDpi="600" orientation="landscape" paperSize="9" scale="63" r:id="rId1"/>
</worksheet>
</file>

<file path=xl/worksheets/sheet28.xml><?xml version="1.0" encoding="utf-8"?>
<worksheet xmlns="http://schemas.openxmlformats.org/spreadsheetml/2006/main" xmlns:r="http://schemas.openxmlformats.org/officeDocument/2006/relationships">
  <sheetPr>
    <pageSetUpPr fitToPage="1"/>
  </sheetPr>
  <dimension ref="A1:V21"/>
  <sheetViews>
    <sheetView view="pageBreakPreview" zoomScaleSheetLayoutView="100" zoomScalePageLayoutView="0" workbookViewId="0" topLeftCell="A5">
      <selection activeCell="G17" sqref="G17"/>
    </sheetView>
  </sheetViews>
  <sheetFormatPr defaultColWidth="9.140625" defaultRowHeight="12.75"/>
  <cols>
    <col min="1" max="1" width="11.28125" style="108" customWidth="1"/>
    <col min="2" max="2" width="18.8515625" style="108" bestFit="1" customWidth="1"/>
    <col min="3" max="3" width="15.140625" style="108" customWidth="1"/>
    <col min="4" max="4" width="17.8515625" style="108" customWidth="1"/>
    <col min="5" max="6" width="17.421875" style="108" customWidth="1"/>
    <col min="7" max="7" width="24.28125" style="108" customWidth="1"/>
    <col min="8" max="8" width="14.7109375" style="108" bestFit="1" customWidth="1"/>
    <col min="9" max="9" width="36.28125" style="108" customWidth="1"/>
    <col min="10" max="16384" width="9.140625" style="108" customWidth="1"/>
  </cols>
  <sheetData>
    <row r="1" spans="9:10" ht="15">
      <c r="I1" s="26" t="s">
        <v>61</v>
      </c>
      <c r="J1" s="27"/>
    </row>
    <row r="2" spans="4:10" ht="15">
      <c r="D2" s="674" t="s">
        <v>0</v>
      </c>
      <c r="E2" s="674"/>
      <c r="F2" s="674"/>
      <c r="G2" s="674"/>
      <c r="H2" s="28"/>
      <c r="I2" s="28"/>
      <c r="J2" s="28"/>
    </row>
    <row r="3" spans="2:10" ht="19.5">
      <c r="B3" s="175"/>
      <c r="C3" s="593" t="s">
        <v>824</v>
      </c>
      <c r="D3" s="593"/>
      <c r="E3" s="593"/>
      <c r="F3" s="593"/>
      <c r="G3" s="593"/>
      <c r="H3" s="25"/>
      <c r="I3" s="25"/>
      <c r="J3" s="43"/>
    </row>
    <row r="5" spans="1:9" ht="15.75">
      <c r="A5" s="681" t="s">
        <v>908</v>
      </c>
      <c r="B5" s="681"/>
      <c r="C5" s="681"/>
      <c r="D5" s="681"/>
      <c r="E5" s="681"/>
      <c r="F5" s="681"/>
      <c r="G5" s="681"/>
      <c r="H5" s="681"/>
      <c r="I5" s="681"/>
    </row>
    <row r="8" spans="1:9" ht="15.75">
      <c r="A8" s="10" t="s">
        <v>479</v>
      </c>
      <c r="B8" s="10" t="s">
        <v>468</v>
      </c>
      <c r="I8" s="206" t="s">
        <v>18</v>
      </c>
    </row>
    <row r="9" spans="4:22" ht="15">
      <c r="D9" s="672" t="s">
        <v>909</v>
      </c>
      <c r="E9" s="672"/>
      <c r="F9" s="672"/>
      <c r="G9" s="672"/>
      <c r="H9" s="672"/>
      <c r="I9" s="672"/>
      <c r="U9" s="121"/>
      <c r="V9" s="144"/>
    </row>
    <row r="10" spans="1:9" ht="48" customHeight="1">
      <c r="A10" s="112" t="s">
        <v>2</v>
      </c>
      <c r="B10" s="112" t="s">
        <v>3</v>
      </c>
      <c r="C10" s="138" t="s">
        <v>906</v>
      </c>
      <c r="D10" s="138" t="s">
        <v>910</v>
      </c>
      <c r="E10" s="138" t="s">
        <v>105</v>
      </c>
      <c r="F10" s="138" t="s">
        <v>692</v>
      </c>
      <c r="G10" s="138" t="s">
        <v>426</v>
      </c>
      <c r="H10" s="138" t="s">
        <v>143</v>
      </c>
      <c r="I10" s="219" t="s">
        <v>911</v>
      </c>
    </row>
    <row r="11" spans="1:9" s="221" customFormat="1" ht="15">
      <c r="A11" s="220">
        <v>1</v>
      </c>
      <c r="B11" s="207">
        <v>2</v>
      </c>
      <c r="C11" s="220">
        <v>3</v>
      </c>
      <c r="D11" s="207">
        <v>4</v>
      </c>
      <c r="E11" s="220">
        <v>5</v>
      </c>
      <c r="F11" s="220">
        <v>6</v>
      </c>
      <c r="G11" s="207">
        <v>7</v>
      </c>
      <c r="H11" s="220">
        <v>8</v>
      </c>
      <c r="I11" s="220">
        <v>9</v>
      </c>
    </row>
    <row r="12" spans="1:9" s="190" customFormat="1" ht="28.5" customHeight="1">
      <c r="A12" s="163">
        <v>1</v>
      </c>
      <c r="B12" s="163" t="s">
        <v>468</v>
      </c>
      <c r="C12" s="515">
        <v>9.04</v>
      </c>
      <c r="D12" s="552">
        <v>26.83</v>
      </c>
      <c r="E12" s="192">
        <v>5.42</v>
      </c>
      <c r="F12" s="192">
        <v>0</v>
      </c>
      <c r="G12" s="163">
        <v>457</v>
      </c>
      <c r="H12" s="163">
        <v>4.43</v>
      </c>
      <c r="I12" s="192">
        <f>D12+E12-H12</f>
        <v>27.82</v>
      </c>
    </row>
    <row r="13" spans="5:8" ht="15">
      <c r="E13" s="548">
        <f>D12+E12</f>
        <v>32.25</v>
      </c>
      <c r="H13" s="555">
        <f>H12/C12</f>
        <v>0.49004424778761063</v>
      </c>
    </row>
    <row r="14" ht="15">
      <c r="E14" s="555">
        <f>H12/E13</f>
        <v>0.13736434108527132</v>
      </c>
    </row>
    <row r="15" spans="3:8" ht="15">
      <c r="C15" s="367"/>
      <c r="D15" s="367"/>
      <c r="E15" s="367"/>
      <c r="F15" s="367"/>
      <c r="G15" s="367"/>
      <c r="H15" s="367"/>
    </row>
    <row r="16" spans="3:8" ht="15">
      <c r="C16" s="367"/>
      <c r="D16" s="367"/>
      <c r="E16" s="367"/>
      <c r="F16" s="367"/>
      <c r="G16" s="367"/>
      <c r="H16" s="367"/>
    </row>
    <row r="20" spans="5:9" ht="15.75">
      <c r="E20" s="10" t="s">
        <v>980</v>
      </c>
      <c r="F20" s="45"/>
      <c r="G20" s="45"/>
      <c r="H20" s="10" t="s">
        <v>588</v>
      </c>
      <c r="I20" s="144"/>
    </row>
    <row r="21" spans="5:9" ht="15.75">
      <c r="E21" s="10" t="s">
        <v>981</v>
      </c>
      <c r="F21" s="130"/>
      <c r="G21" s="130"/>
      <c r="H21" s="10" t="s">
        <v>466</v>
      </c>
      <c r="I21" s="144"/>
    </row>
  </sheetData>
  <sheetProtection/>
  <mergeCells count="4">
    <mergeCell ref="D9:I9"/>
    <mergeCell ref="A5:I5"/>
    <mergeCell ref="C3:G3"/>
    <mergeCell ref="D2:G2"/>
  </mergeCells>
  <printOptions horizontalCentered="1"/>
  <pageMargins left="0.54" right="0.5" top="0.96" bottom="0" header="0.31496062992125984" footer="0.31496062992125984"/>
  <pageSetup fitToHeight="1" fitToWidth="1" horizontalDpi="600" verticalDpi="600" orientation="landscape" paperSize="9" scale="80" r:id="rId1"/>
  <colBreaks count="1" manualBreakCount="1">
    <brk id="9" max="32" man="1"/>
  </colBreaks>
</worksheet>
</file>

<file path=xl/worksheets/sheet29.xml><?xml version="1.0" encoding="utf-8"?>
<worksheet xmlns="http://schemas.openxmlformats.org/spreadsheetml/2006/main" xmlns:r="http://schemas.openxmlformats.org/officeDocument/2006/relationships">
  <sheetPr>
    <pageSetUpPr fitToPage="1"/>
  </sheetPr>
  <dimension ref="A1:T32"/>
  <sheetViews>
    <sheetView view="pageBreakPreview" zoomScaleSheetLayoutView="100" zoomScalePageLayoutView="0" workbookViewId="0" topLeftCell="A14">
      <selection activeCell="G29" sqref="G29"/>
    </sheetView>
  </sheetViews>
  <sheetFormatPr defaultColWidth="9.140625" defaultRowHeight="12.75"/>
  <cols>
    <col min="1" max="1" width="4.421875" style="108" customWidth="1"/>
    <col min="2" max="2" width="37.28125" style="108" customWidth="1"/>
    <col min="3" max="3" width="13.7109375" style="108" customWidth="1"/>
    <col min="4" max="4" width="15.140625" style="108" customWidth="1"/>
    <col min="5" max="5" width="16.140625" style="108" customWidth="1"/>
    <col min="6" max="6" width="15.8515625" style="108" customWidth="1"/>
    <col min="7" max="7" width="15.00390625" style="108" customWidth="1"/>
    <col min="8" max="8" width="26.57421875" style="108" customWidth="1"/>
    <col min="9" max="16384" width="9.140625" style="108" customWidth="1"/>
  </cols>
  <sheetData>
    <row r="1" spans="4:14" ht="15.75">
      <c r="D1" s="43"/>
      <c r="E1" s="43"/>
      <c r="F1" s="43"/>
      <c r="H1" s="26" t="s">
        <v>62</v>
      </c>
      <c r="I1" s="43"/>
      <c r="M1" s="27"/>
      <c r="N1" s="27"/>
    </row>
    <row r="2" spans="1:14" ht="15">
      <c r="A2" s="674" t="s">
        <v>0</v>
      </c>
      <c r="B2" s="674"/>
      <c r="C2" s="674"/>
      <c r="D2" s="674"/>
      <c r="E2" s="674"/>
      <c r="F2" s="674"/>
      <c r="G2" s="674"/>
      <c r="H2" s="674"/>
      <c r="I2" s="28"/>
      <c r="J2" s="28"/>
      <c r="K2" s="28"/>
      <c r="L2" s="28"/>
      <c r="M2" s="28"/>
      <c r="N2" s="28"/>
    </row>
    <row r="3" spans="1:14" ht="15.75">
      <c r="A3" s="592" t="s">
        <v>824</v>
      </c>
      <c r="B3" s="592"/>
      <c r="C3" s="592"/>
      <c r="D3" s="592"/>
      <c r="E3" s="592"/>
      <c r="F3" s="592"/>
      <c r="G3" s="592"/>
      <c r="H3" s="592"/>
      <c r="I3" s="43"/>
      <c r="J3" s="43"/>
      <c r="K3" s="43"/>
      <c r="L3" s="43"/>
      <c r="M3" s="43"/>
      <c r="N3" s="43"/>
    </row>
    <row r="5" spans="1:8" ht="15.75">
      <c r="A5" s="594" t="s">
        <v>912</v>
      </c>
      <c r="B5" s="674"/>
      <c r="C5" s="674"/>
      <c r="D5" s="674"/>
      <c r="E5" s="674"/>
      <c r="F5" s="674"/>
      <c r="G5" s="674"/>
      <c r="H5" s="674"/>
    </row>
    <row r="7" spans="1:10" s="10" customFormat="1" ht="15.75">
      <c r="A7" s="108"/>
      <c r="B7" s="108"/>
      <c r="C7" s="108"/>
      <c r="D7" s="108"/>
      <c r="E7" s="108"/>
      <c r="F7" s="108"/>
      <c r="G7" s="108"/>
      <c r="H7" s="108"/>
      <c r="I7" s="108"/>
      <c r="J7" s="108"/>
    </row>
    <row r="8" spans="1:9" s="10" customFormat="1" ht="15.75">
      <c r="A8" s="595" t="s">
        <v>464</v>
      </c>
      <c r="B8" s="595"/>
      <c r="C8" s="108"/>
      <c r="D8" s="108"/>
      <c r="E8" s="108"/>
      <c r="F8" s="108"/>
      <c r="G8" s="108"/>
      <c r="H8" s="206" t="s">
        <v>22</v>
      </c>
      <c r="I8" s="108"/>
    </row>
    <row r="9" spans="2:20" s="10" customFormat="1" ht="15.75">
      <c r="B9" s="108"/>
      <c r="C9" s="108"/>
      <c r="D9" s="159"/>
      <c r="E9" s="159"/>
      <c r="G9" s="159" t="s">
        <v>832</v>
      </c>
      <c r="H9" s="159"/>
      <c r="J9" s="159"/>
      <c r="K9" s="159"/>
      <c r="L9" s="159"/>
      <c r="S9" s="46"/>
      <c r="T9" s="45"/>
    </row>
    <row r="10" spans="1:8" s="223" customFormat="1" ht="63">
      <c r="A10" s="222"/>
      <c r="B10" s="112" t="s">
        <v>23</v>
      </c>
      <c r="C10" s="112" t="s">
        <v>913</v>
      </c>
      <c r="D10" s="112" t="s">
        <v>893</v>
      </c>
      <c r="E10" s="112" t="s">
        <v>210</v>
      </c>
      <c r="F10" s="112" t="s">
        <v>211</v>
      </c>
      <c r="G10" s="112" t="s">
        <v>480</v>
      </c>
      <c r="H10" s="112" t="s">
        <v>914</v>
      </c>
    </row>
    <row r="11" spans="1:8" s="223" customFormat="1" ht="15.75">
      <c r="A11" s="224">
        <v>1</v>
      </c>
      <c r="B11" s="112">
        <v>2</v>
      </c>
      <c r="C11" s="141">
        <v>3</v>
      </c>
      <c r="D11" s="141">
        <v>4</v>
      </c>
      <c r="E11" s="141">
        <v>5</v>
      </c>
      <c r="F11" s="141">
        <v>6</v>
      </c>
      <c r="G11" s="141">
        <v>7</v>
      </c>
      <c r="H11" s="141">
        <v>8</v>
      </c>
    </row>
    <row r="12" spans="1:8" ht="15.75">
      <c r="A12" s="225" t="s">
        <v>24</v>
      </c>
      <c r="B12" s="46" t="s">
        <v>25</v>
      </c>
      <c r="C12" s="729">
        <v>4.45</v>
      </c>
      <c r="D12" s="729">
        <v>0</v>
      </c>
      <c r="E12" s="729">
        <v>3.67</v>
      </c>
      <c r="F12" s="729">
        <v>7.92</v>
      </c>
      <c r="G12" s="145"/>
      <c r="H12" s="735"/>
    </row>
    <row r="13" spans="1:8" ht="15">
      <c r="A13" s="226"/>
      <c r="B13" s="121" t="s">
        <v>26</v>
      </c>
      <c r="C13" s="730"/>
      <c r="D13" s="730"/>
      <c r="E13" s="730"/>
      <c r="F13" s="730"/>
      <c r="G13" s="142">
        <v>0</v>
      </c>
      <c r="H13" s="736"/>
    </row>
    <row r="14" spans="1:8" ht="15">
      <c r="A14" s="226"/>
      <c r="B14" s="121" t="s">
        <v>175</v>
      </c>
      <c r="C14" s="730"/>
      <c r="D14" s="730"/>
      <c r="E14" s="730"/>
      <c r="F14" s="730"/>
      <c r="G14" s="142">
        <v>0</v>
      </c>
      <c r="H14" s="736"/>
    </row>
    <row r="15" spans="1:8" s="223" customFormat="1" ht="45">
      <c r="A15" s="227"/>
      <c r="B15" s="218" t="s">
        <v>176</v>
      </c>
      <c r="C15" s="731"/>
      <c r="D15" s="731"/>
      <c r="E15" s="731"/>
      <c r="F15" s="731"/>
      <c r="G15" s="538">
        <v>6.8</v>
      </c>
      <c r="H15" s="737"/>
    </row>
    <row r="16" spans="1:8" s="232" customFormat="1" ht="15.75">
      <c r="A16" s="235"/>
      <c r="B16" s="174" t="s">
        <v>27</v>
      </c>
      <c r="C16" s="236">
        <f>C12</f>
        <v>4.45</v>
      </c>
      <c r="D16" s="236">
        <f>D12</f>
        <v>0</v>
      </c>
      <c r="E16" s="236">
        <f>E12</f>
        <v>3.67</v>
      </c>
      <c r="F16" s="236">
        <f>F12</f>
        <v>7.92</v>
      </c>
      <c r="G16" s="236">
        <f>SUM(G12:G15)</f>
        <v>6.8</v>
      </c>
      <c r="H16" s="236">
        <f>(D16+E16)-G16</f>
        <v>-3.13</v>
      </c>
    </row>
    <row r="17" spans="1:8" s="223" customFormat="1" ht="47.25">
      <c r="A17" s="222" t="s">
        <v>28</v>
      </c>
      <c r="B17" s="188" t="s">
        <v>209</v>
      </c>
      <c r="C17" s="732">
        <v>15</v>
      </c>
      <c r="D17" s="732">
        <v>0</v>
      </c>
      <c r="E17" s="732">
        <v>8</v>
      </c>
      <c r="F17" s="732">
        <v>60</v>
      </c>
      <c r="G17" s="528"/>
      <c r="H17" s="738"/>
    </row>
    <row r="18" spans="1:8" ht="30">
      <c r="A18" s="226"/>
      <c r="B18" s="228" t="s">
        <v>178</v>
      </c>
      <c r="C18" s="733"/>
      <c r="D18" s="733"/>
      <c r="E18" s="733"/>
      <c r="F18" s="733"/>
      <c r="G18" s="192">
        <v>5.81</v>
      </c>
      <c r="H18" s="739"/>
    </row>
    <row r="19" spans="1:8" ht="15">
      <c r="A19" s="226"/>
      <c r="B19" s="218" t="s">
        <v>29</v>
      </c>
      <c r="C19" s="733"/>
      <c r="D19" s="733"/>
      <c r="E19" s="733"/>
      <c r="F19" s="733"/>
      <c r="G19" s="192">
        <v>0.2</v>
      </c>
      <c r="H19" s="739"/>
    </row>
    <row r="20" spans="1:8" ht="15">
      <c r="A20" s="226"/>
      <c r="B20" s="218" t="s">
        <v>179</v>
      </c>
      <c r="C20" s="733"/>
      <c r="D20" s="733"/>
      <c r="E20" s="733"/>
      <c r="F20" s="733"/>
      <c r="G20" s="192">
        <v>2.44</v>
      </c>
      <c r="H20" s="739"/>
    </row>
    <row r="21" spans="1:8" s="223" customFormat="1" ht="30">
      <c r="A21" s="227"/>
      <c r="B21" s="218" t="s">
        <v>30</v>
      </c>
      <c r="C21" s="733"/>
      <c r="D21" s="733"/>
      <c r="E21" s="733"/>
      <c r="F21" s="733"/>
      <c r="G21" s="528">
        <v>0</v>
      </c>
      <c r="H21" s="739"/>
    </row>
    <row r="22" spans="1:8" s="223" customFormat="1" ht="15">
      <c r="A22" s="227"/>
      <c r="B22" s="218" t="s">
        <v>177</v>
      </c>
      <c r="C22" s="733"/>
      <c r="D22" s="733"/>
      <c r="E22" s="733"/>
      <c r="F22" s="733"/>
      <c r="G22" s="528">
        <v>0</v>
      </c>
      <c r="H22" s="739"/>
    </row>
    <row r="23" spans="1:8" s="223" customFormat="1" ht="30">
      <c r="A23" s="227"/>
      <c r="B23" s="218" t="s">
        <v>180</v>
      </c>
      <c r="C23" s="733"/>
      <c r="D23" s="733"/>
      <c r="E23" s="733"/>
      <c r="F23" s="733"/>
      <c r="G23" s="528">
        <v>0</v>
      </c>
      <c r="H23" s="739"/>
    </row>
    <row r="24" spans="1:8" s="223" customFormat="1" ht="30">
      <c r="A24" s="222"/>
      <c r="B24" s="218" t="s">
        <v>181</v>
      </c>
      <c r="C24" s="734"/>
      <c r="D24" s="734"/>
      <c r="E24" s="734"/>
      <c r="F24" s="734"/>
      <c r="G24" s="528">
        <v>0</v>
      </c>
      <c r="H24" s="740"/>
    </row>
    <row r="25" spans="1:8" s="232" customFormat="1" ht="15.75">
      <c r="A25" s="230"/>
      <c r="B25" s="231" t="s">
        <v>27</v>
      </c>
      <c r="C25" s="237">
        <f>C17</f>
        <v>15</v>
      </c>
      <c r="D25" s="237">
        <f>D17</f>
        <v>0</v>
      </c>
      <c r="E25" s="237">
        <f>E17</f>
        <v>8</v>
      </c>
      <c r="F25" s="237">
        <f>F17</f>
        <v>60</v>
      </c>
      <c r="G25" s="238">
        <f>SUM(G17:G24)</f>
        <v>8.45</v>
      </c>
      <c r="H25" s="236">
        <f>(D25+E25)-G25</f>
        <v>-0.4499999999999993</v>
      </c>
    </row>
    <row r="26" spans="1:8" s="179" customFormat="1" ht="16.5" thickBot="1">
      <c r="A26" s="233"/>
      <c r="B26" s="234" t="s">
        <v>31</v>
      </c>
      <c r="C26" s="236">
        <f aca="true" t="shared" si="0" ref="C26:H26">C16+C25</f>
        <v>19.45</v>
      </c>
      <c r="D26" s="236">
        <f t="shared" si="0"/>
        <v>0</v>
      </c>
      <c r="E26" s="236">
        <f t="shared" si="0"/>
        <v>11.67</v>
      </c>
      <c r="F26" s="236">
        <f t="shared" si="0"/>
        <v>67.92</v>
      </c>
      <c r="G26" s="236">
        <f t="shared" si="0"/>
        <v>15.25</v>
      </c>
      <c r="H26" s="236">
        <f t="shared" si="0"/>
        <v>-3.579999999999999</v>
      </c>
    </row>
    <row r="27" spans="1:8" ht="15.75">
      <c r="A27" s="144"/>
      <c r="B27" s="45"/>
      <c r="C27" s="229"/>
      <c r="D27" s="229"/>
      <c r="E27" s="229"/>
      <c r="F27" s="229"/>
      <c r="G27" s="532">
        <f>G26/E26</f>
        <v>1.3067694944301629</v>
      </c>
      <c r="H27" s="144"/>
    </row>
    <row r="28" spans="1:8" ht="15">
      <c r="A28" s="144"/>
      <c r="B28" s="368"/>
      <c r="C28" s="368"/>
      <c r="D28" s="368"/>
      <c r="E28" s="368"/>
      <c r="F28" s="368"/>
      <c r="G28" s="368"/>
      <c r="H28" s="144"/>
    </row>
    <row r="29" spans="1:8" ht="15">
      <c r="A29" s="144"/>
      <c r="B29" s="368"/>
      <c r="C29" s="368"/>
      <c r="D29" s="368"/>
      <c r="E29" s="368"/>
      <c r="F29" s="368"/>
      <c r="G29" s="557">
        <f>G26/C26</f>
        <v>0.7840616966580977</v>
      </c>
      <c r="H29" s="144"/>
    </row>
    <row r="30" spans="1:8" ht="15">
      <c r="A30" s="144"/>
      <c r="B30" s="368"/>
      <c r="C30" s="368"/>
      <c r="D30" s="368"/>
      <c r="E30" s="368"/>
      <c r="F30" s="368"/>
      <c r="G30" s="368"/>
      <c r="H30" s="144"/>
    </row>
    <row r="31" spans="3:7" s="223" customFormat="1" ht="15.75">
      <c r="C31" s="10" t="s">
        <v>980</v>
      </c>
      <c r="G31" s="10" t="s">
        <v>588</v>
      </c>
    </row>
    <row r="32" spans="3:7" s="223" customFormat="1" ht="15.75">
      <c r="C32" s="10" t="s">
        <v>981</v>
      </c>
      <c r="G32" s="10" t="s">
        <v>466</v>
      </c>
    </row>
  </sheetData>
  <sheetProtection/>
  <mergeCells count="14">
    <mergeCell ref="H17:H24"/>
    <mergeCell ref="D17:D24"/>
    <mergeCell ref="E17:E24"/>
    <mergeCell ref="F17:F24"/>
    <mergeCell ref="A2:H2"/>
    <mergeCell ref="A3:H3"/>
    <mergeCell ref="C12:C15"/>
    <mergeCell ref="D12:D15"/>
    <mergeCell ref="F12:F15"/>
    <mergeCell ref="C17:C24"/>
    <mergeCell ref="H12:H15"/>
    <mergeCell ref="A5:H5"/>
    <mergeCell ref="E12:E15"/>
    <mergeCell ref="A8:B8"/>
  </mergeCells>
  <printOptions horizontalCentered="1"/>
  <pageMargins left="0.35" right="0.33" top="0.44" bottom="0" header="0.31496062992125984" footer="0.2"/>
  <pageSetup fitToHeight="1" fitToWidth="1"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B2:H18"/>
  <sheetViews>
    <sheetView view="pageBreakPreview" zoomScale="90" zoomScaleSheetLayoutView="90" zoomScalePageLayoutView="0" workbookViewId="0" topLeftCell="A1">
      <selection activeCell="F32" sqref="F32"/>
    </sheetView>
  </sheetViews>
  <sheetFormatPr defaultColWidth="9.140625" defaultRowHeight="12.75"/>
  <sheetData>
    <row r="2" ht="12.75">
      <c r="B2" s="11"/>
    </row>
    <row r="4" spans="2:8" ht="12.75" customHeight="1">
      <c r="B4" s="559"/>
      <c r="C4" s="559"/>
      <c r="D4" s="559"/>
      <c r="E4" s="559"/>
      <c r="F4" s="559"/>
      <c r="G4" s="559"/>
      <c r="H4" s="559"/>
    </row>
    <row r="5" spans="2:8" ht="12.75" customHeight="1">
      <c r="B5" s="559"/>
      <c r="C5" s="559"/>
      <c r="D5" s="559"/>
      <c r="E5" s="559"/>
      <c r="F5" s="559"/>
      <c r="G5" s="559"/>
      <c r="H5" s="559"/>
    </row>
    <row r="6" spans="2:8" ht="12.75" customHeight="1">
      <c r="B6" s="559"/>
      <c r="C6" s="559"/>
      <c r="D6" s="559"/>
      <c r="E6" s="559"/>
      <c r="F6" s="559"/>
      <c r="G6" s="559"/>
      <c r="H6" s="559"/>
    </row>
    <row r="7" spans="2:8" ht="12.75" customHeight="1">
      <c r="B7" s="559"/>
      <c r="C7" s="559"/>
      <c r="D7" s="559"/>
      <c r="E7" s="559"/>
      <c r="F7" s="559"/>
      <c r="G7" s="559"/>
      <c r="H7" s="559"/>
    </row>
    <row r="8" spans="2:8" ht="12.75" customHeight="1">
      <c r="B8" s="559"/>
      <c r="C8" s="559"/>
      <c r="D8" s="559"/>
      <c r="E8" s="559"/>
      <c r="F8" s="559"/>
      <c r="G8" s="559"/>
      <c r="H8" s="559"/>
    </row>
    <row r="9" spans="2:8" ht="12.75" customHeight="1">
      <c r="B9" s="559"/>
      <c r="C9" s="559"/>
      <c r="D9" s="559"/>
      <c r="E9" s="559"/>
      <c r="F9" s="559"/>
      <c r="G9" s="559"/>
      <c r="H9" s="559"/>
    </row>
    <row r="10" spans="2:8" ht="12.75" customHeight="1">
      <c r="B10" s="559"/>
      <c r="C10" s="559"/>
      <c r="D10" s="559"/>
      <c r="E10" s="559"/>
      <c r="F10" s="559"/>
      <c r="G10" s="559"/>
      <c r="H10" s="559"/>
    </row>
    <row r="11" spans="2:8" ht="12.75" customHeight="1">
      <c r="B11" s="559"/>
      <c r="C11" s="559"/>
      <c r="D11" s="559"/>
      <c r="E11" s="559"/>
      <c r="F11" s="559"/>
      <c r="G11" s="559"/>
      <c r="H11" s="559"/>
    </row>
    <row r="12" spans="2:8" ht="12.75" customHeight="1">
      <c r="B12" s="559"/>
      <c r="C12" s="559"/>
      <c r="D12" s="559"/>
      <c r="E12" s="559"/>
      <c r="F12" s="559"/>
      <c r="G12" s="559"/>
      <c r="H12" s="559"/>
    </row>
    <row r="13" spans="2:8" ht="12.75" customHeight="1">
      <c r="B13" s="559"/>
      <c r="C13" s="559"/>
      <c r="D13" s="559"/>
      <c r="E13" s="559"/>
      <c r="F13" s="559"/>
      <c r="G13" s="559"/>
      <c r="H13" s="559"/>
    </row>
    <row r="14" spans="2:8" ht="12.75">
      <c r="B14" s="559"/>
      <c r="C14" s="559"/>
      <c r="D14" s="559"/>
      <c r="E14" s="559"/>
      <c r="F14" s="559"/>
      <c r="G14" s="559"/>
      <c r="H14" s="559"/>
    </row>
    <row r="15" spans="2:8" ht="12.75">
      <c r="B15" s="559"/>
      <c r="C15" s="559"/>
      <c r="D15" s="559"/>
      <c r="E15" s="559"/>
      <c r="F15" s="559"/>
      <c r="G15" s="559"/>
      <c r="H15" s="559"/>
    </row>
    <row r="16" spans="2:8" ht="12.75">
      <c r="B16" s="559"/>
      <c r="C16" s="559"/>
      <c r="D16" s="559"/>
      <c r="E16" s="559"/>
      <c r="F16" s="559"/>
      <c r="G16" s="559"/>
      <c r="H16" s="559"/>
    </row>
    <row r="17" spans="2:8" ht="12.75">
      <c r="B17" s="559"/>
      <c r="C17" s="559"/>
      <c r="D17" s="559"/>
      <c r="E17" s="559"/>
      <c r="F17" s="559"/>
      <c r="G17" s="559"/>
      <c r="H17" s="559"/>
    </row>
    <row r="18" spans="2:8" ht="12.75">
      <c r="B18" s="559"/>
      <c r="C18" s="559"/>
      <c r="D18" s="559"/>
      <c r="E18" s="559"/>
      <c r="F18" s="559"/>
      <c r="G18" s="559"/>
      <c r="H18" s="559"/>
    </row>
  </sheetData>
  <sheetProtection/>
  <mergeCells count="1">
    <mergeCell ref="B4:H18"/>
  </mergeCells>
  <printOptions horizontalCentered="1"/>
  <pageMargins left="1.17" right="0.7086614173228347" top="1.29" bottom="0" header="1.41" footer="0.31496062992125984"/>
  <pageSetup fitToHeight="1" fitToWidth="1" horizontalDpi="600" verticalDpi="600" orientation="landscape" paperSize="9" r:id="rId2"/>
  <drawing r:id="rId1"/>
</worksheet>
</file>

<file path=xl/worksheets/sheet30.xml><?xml version="1.0" encoding="utf-8"?>
<worksheet xmlns="http://schemas.openxmlformats.org/spreadsheetml/2006/main" xmlns:r="http://schemas.openxmlformats.org/officeDocument/2006/relationships">
  <sheetPr>
    <pageSetUpPr fitToPage="1"/>
  </sheetPr>
  <dimension ref="A1:R24"/>
  <sheetViews>
    <sheetView view="pageBreakPreview" zoomScale="85" zoomScaleSheetLayoutView="85" zoomScalePageLayoutView="0" workbookViewId="0" topLeftCell="B1">
      <selection activeCell="B17" sqref="B17"/>
    </sheetView>
  </sheetViews>
  <sheetFormatPr defaultColWidth="9.140625" defaultRowHeight="12.75"/>
  <cols>
    <col min="1" max="1" width="25.140625" style="12" bestFit="1" customWidth="1"/>
    <col min="2" max="2" width="18.7109375" style="12" bestFit="1" customWidth="1"/>
    <col min="3" max="3" width="41.00390625" style="12" bestFit="1" customWidth="1"/>
    <col min="4" max="4" width="34.00390625" style="12" bestFit="1" customWidth="1"/>
    <col min="5" max="5" width="25.28125" style="12" bestFit="1" customWidth="1"/>
    <col min="6" max="16384" width="9.140625" style="12" customWidth="1"/>
  </cols>
  <sheetData>
    <row r="1" spans="5:6" ht="15">
      <c r="E1" s="26" t="s">
        <v>569</v>
      </c>
      <c r="F1" s="27"/>
    </row>
    <row r="2" spans="2:6" ht="15">
      <c r="B2" s="674" t="s">
        <v>0</v>
      </c>
      <c r="C2" s="674"/>
      <c r="D2" s="674"/>
      <c r="E2" s="28"/>
      <c r="F2" s="28"/>
    </row>
    <row r="3" spans="1:6" ht="20.25">
      <c r="A3" s="698" t="s">
        <v>824</v>
      </c>
      <c r="B3" s="698"/>
      <c r="C3" s="698"/>
      <c r="D3" s="698"/>
      <c r="E3" s="698"/>
      <c r="F3" s="370"/>
    </row>
    <row r="4" ht="10.5" customHeight="1"/>
    <row r="5" spans="1:5" ht="30.75" customHeight="1">
      <c r="A5" s="681" t="s">
        <v>915</v>
      </c>
      <c r="B5" s="681"/>
      <c r="C5" s="681"/>
      <c r="D5" s="681"/>
      <c r="E5" s="681"/>
    </row>
    <row r="6" spans="1:5" ht="15">
      <c r="A6" s="108"/>
      <c r="B6" s="108"/>
      <c r="C6" s="108"/>
      <c r="D6" s="108"/>
      <c r="E6" s="108"/>
    </row>
    <row r="7" spans="1:5" ht="0.75" customHeight="1">
      <c r="A7" s="108"/>
      <c r="B7" s="108"/>
      <c r="C7" s="108"/>
      <c r="D7" s="108"/>
      <c r="E7" s="108"/>
    </row>
    <row r="8" spans="1:5" ht="15.75">
      <c r="A8" s="10" t="s">
        <v>590</v>
      </c>
      <c r="B8" s="108"/>
      <c r="C8" s="108"/>
      <c r="D8" s="108"/>
      <c r="E8" s="108"/>
    </row>
    <row r="9" spans="1:18" ht="15">
      <c r="A9" s="108"/>
      <c r="B9" s="108"/>
      <c r="C9" s="108"/>
      <c r="D9" s="742" t="s">
        <v>891</v>
      </c>
      <c r="E9" s="742"/>
      <c r="Q9" s="14"/>
      <c r="R9" s="15"/>
    </row>
    <row r="10" spans="1:18" ht="26.25" customHeight="1">
      <c r="A10" s="587" t="s">
        <v>2</v>
      </c>
      <c r="B10" s="587" t="s">
        <v>3</v>
      </c>
      <c r="C10" s="743" t="s">
        <v>570</v>
      </c>
      <c r="D10" s="744"/>
      <c r="E10" s="745"/>
      <c r="Q10" s="15"/>
      <c r="R10" s="15"/>
    </row>
    <row r="11" spans="1:5" ht="70.5" customHeight="1">
      <c r="A11" s="587"/>
      <c r="B11" s="587"/>
      <c r="C11" s="112" t="s">
        <v>571</v>
      </c>
      <c r="D11" s="112" t="s">
        <v>572</v>
      </c>
      <c r="E11" s="112" t="s">
        <v>573</v>
      </c>
    </row>
    <row r="12" spans="1:5" s="371" customFormat="1" ht="15.75" customHeight="1">
      <c r="A12" s="220">
        <v>1</v>
      </c>
      <c r="B12" s="207">
        <v>2</v>
      </c>
      <c r="C12" s="220">
        <v>3</v>
      </c>
      <c r="D12" s="207">
        <v>4</v>
      </c>
      <c r="E12" s="220">
        <v>5</v>
      </c>
    </row>
    <row r="13" spans="1:5" ht="18" customHeight="1">
      <c r="A13" s="118">
        <v>1</v>
      </c>
      <c r="B13" s="121" t="s">
        <v>468</v>
      </c>
      <c r="C13" s="163">
        <v>0</v>
      </c>
      <c r="D13" s="163">
        <v>1</v>
      </c>
      <c r="E13" s="163">
        <v>122</v>
      </c>
    </row>
    <row r="14" spans="1:5" ht="74.25" customHeight="1" hidden="1">
      <c r="A14" s="118">
        <v>2</v>
      </c>
      <c r="B14" s="121"/>
      <c r="C14" s="163"/>
      <c r="D14" s="163"/>
      <c r="E14" s="163"/>
    </row>
    <row r="15" spans="1:5" s="11" customFormat="1" ht="15.75">
      <c r="A15" s="110" t="s">
        <v>15</v>
      </c>
      <c r="B15" s="46"/>
      <c r="C15" s="111">
        <f>C13</f>
        <v>0</v>
      </c>
      <c r="D15" s="539">
        <f>D13</f>
        <v>1</v>
      </c>
      <c r="E15" s="111">
        <f>E13</f>
        <v>122</v>
      </c>
    </row>
    <row r="16" spans="1:5" ht="15.75">
      <c r="A16" s="108"/>
      <c r="B16" s="108"/>
      <c r="C16" s="108"/>
      <c r="D16" s="108"/>
      <c r="E16" s="45"/>
    </row>
    <row r="17" spans="1:5" ht="15.75">
      <c r="A17" s="108"/>
      <c r="B17" s="108"/>
      <c r="C17" s="108"/>
      <c r="D17" s="108"/>
      <c r="E17" s="45"/>
    </row>
    <row r="18" spans="1:5" ht="15.75">
      <c r="A18" s="108"/>
      <c r="B18" s="108"/>
      <c r="C18" s="108"/>
      <c r="D18" s="108"/>
      <c r="E18" s="45"/>
    </row>
    <row r="19" spans="1:5" ht="15.75">
      <c r="A19" s="108"/>
      <c r="B19" s="108"/>
      <c r="C19" s="108"/>
      <c r="D19" s="108"/>
      <c r="E19" s="45"/>
    </row>
    <row r="20" spans="1:5" ht="15.75">
      <c r="A20" s="108"/>
      <c r="B20" s="108"/>
      <c r="C20" s="108"/>
      <c r="D20" s="108"/>
      <c r="E20" s="45"/>
    </row>
    <row r="21" spans="1:5" ht="15.75">
      <c r="A21" s="108"/>
      <c r="B21" s="108"/>
      <c r="C21" s="108"/>
      <c r="D21" s="108"/>
      <c r="E21" s="45"/>
    </row>
    <row r="22" spans="1:5" ht="15.75">
      <c r="A22" s="108"/>
      <c r="B22" s="108"/>
      <c r="C22" s="108"/>
      <c r="D22" s="108"/>
      <c r="E22" s="130"/>
    </row>
    <row r="23" spans="1:5" ht="15.75">
      <c r="A23" s="108"/>
      <c r="B23" s="108"/>
      <c r="C23" s="10" t="s">
        <v>980</v>
      </c>
      <c r="D23" s="741" t="s">
        <v>588</v>
      </c>
      <c r="E23" s="741"/>
    </row>
    <row r="24" spans="1:5" ht="15.75">
      <c r="A24" s="108"/>
      <c r="B24" s="108"/>
      <c r="C24" s="10" t="s">
        <v>981</v>
      </c>
      <c r="D24" s="741" t="s">
        <v>466</v>
      </c>
      <c r="E24" s="741"/>
    </row>
  </sheetData>
  <sheetProtection/>
  <mergeCells count="9">
    <mergeCell ref="A3:E3"/>
    <mergeCell ref="B2:D2"/>
    <mergeCell ref="D23:E23"/>
    <mergeCell ref="D24:E24"/>
    <mergeCell ref="A5:E5"/>
    <mergeCell ref="D9:E9"/>
    <mergeCell ref="A10:A11"/>
    <mergeCell ref="B10:B11"/>
    <mergeCell ref="C10:E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2" r:id="rId1"/>
  <colBreaks count="1" manualBreakCount="1">
    <brk id="5" max="32" man="1"/>
  </colBreaks>
</worksheet>
</file>

<file path=xl/worksheets/sheet31.xml><?xml version="1.0" encoding="utf-8"?>
<worksheet xmlns="http://schemas.openxmlformats.org/spreadsheetml/2006/main" xmlns:r="http://schemas.openxmlformats.org/officeDocument/2006/relationships">
  <sheetPr>
    <pageSetUpPr fitToPage="1"/>
  </sheetPr>
  <dimension ref="A1:J19"/>
  <sheetViews>
    <sheetView view="pageBreakPreview" zoomScaleSheetLayoutView="100" zoomScalePageLayoutView="0" workbookViewId="0" topLeftCell="A7">
      <selection activeCell="A12" sqref="A12"/>
    </sheetView>
  </sheetViews>
  <sheetFormatPr defaultColWidth="9.140625" defaultRowHeight="12.75"/>
  <cols>
    <col min="1" max="1" width="8.28125" style="108" customWidth="1"/>
    <col min="2" max="2" width="13.57421875" style="108" customWidth="1"/>
    <col min="3" max="3" width="22.140625" style="108" customWidth="1"/>
    <col min="4" max="5" width="13.57421875" style="108" customWidth="1"/>
    <col min="6" max="7" width="12.8515625" style="108" customWidth="1"/>
    <col min="8" max="8" width="39.140625" style="108" customWidth="1"/>
    <col min="9" max="9" width="15.421875" style="108" customWidth="1"/>
    <col min="10" max="16384" width="9.140625" style="108" customWidth="1"/>
  </cols>
  <sheetData>
    <row r="1" spans="8:9" ht="15" customHeight="1">
      <c r="H1" s="746" t="s">
        <v>621</v>
      </c>
      <c r="I1" s="746"/>
    </row>
    <row r="2" spans="3:10" ht="18">
      <c r="C2" s="669" t="s">
        <v>0</v>
      </c>
      <c r="D2" s="669"/>
      <c r="E2" s="669"/>
      <c r="F2" s="669"/>
      <c r="G2" s="669"/>
      <c r="H2" s="669"/>
      <c r="I2" s="85"/>
      <c r="J2" s="68"/>
    </row>
    <row r="3" spans="2:10" ht="20.25">
      <c r="B3" s="670" t="s">
        <v>824</v>
      </c>
      <c r="C3" s="670"/>
      <c r="D3" s="670"/>
      <c r="E3" s="670"/>
      <c r="F3" s="670"/>
      <c r="G3" s="670"/>
      <c r="H3" s="670"/>
      <c r="I3" s="68"/>
      <c r="J3" s="68"/>
    </row>
    <row r="4" spans="3:10" ht="18">
      <c r="C4" s="244"/>
      <c r="D4" s="244"/>
      <c r="E4" s="244"/>
      <c r="F4" s="244"/>
      <c r="G4" s="244"/>
      <c r="H4" s="244"/>
      <c r="I4" s="244"/>
      <c r="J4" s="68"/>
    </row>
    <row r="5" spans="4:9" ht="20.25" customHeight="1">
      <c r="D5" s="386" t="s">
        <v>916</v>
      </c>
      <c r="E5" s="349"/>
      <c r="F5" s="349"/>
      <c r="G5" s="349"/>
      <c r="H5" s="349"/>
      <c r="I5" s="349"/>
    </row>
    <row r="6" spans="1:9" ht="20.25" customHeight="1">
      <c r="A6" s="10" t="s">
        <v>483</v>
      </c>
      <c r="C6" s="349"/>
      <c r="D6" s="349"/>
      <c r="E6" s="349"/>
      <c r="F6" s="349"/>
      <c r="G6" s="349"/>
      <c r="H6" s="349"/>
      <c r="I6" s="446"/>
    </row>
    <row r="7" spans="1:9" ht="15" customHeight="1">
      <c r="A7" s="750" t="s">
        <v>68</v>
      </c>
      <c r="B7" s="750" t="s">
        <v>32</v>
      </c>
      <c r="C7" s="750" t="s">
        <v>397</v>
      </c>
      <c r="D7" s="750" t="s">
        <v>376</v>
      </c>
      <c r="E7" s="750" t="s">
        <v>375</v>
      </c>
      <c r="F7" s="750"/>
      <c r="G7" s="750"/>
      <c r="H7" s="750" t="s">
        <v>401</v>
      </c>
      <c r="I7" s="747" t="s">
        <v>402</v>
      </c>
    </row>
    <row r="8" spans="1:9" ht="12.75" customHeight="1">
      <c r="A8" s="750"/>
      <c r="B8" s="750"/>
      <c r="C8" s="750"/>
      <c r="D8" s="750"/>
      <c r="E8" s="750" t="s">
        <v>398</v>
      </c>
      <c r="F8" s="750" t="s">
        <v>399</v>
      </c>
      <c r="G8" s="750" t="s">
        <v>400</v>
      </c>
      <c r="H8" s="750"/>
      <c r="I8" s="748"/>
    </row>
    <row r="9" spans="1:9" ht="20.25" customHeight="1">
      <c r="A9" s="750"/>
      <c r="B9" s="750"/>
      <c r="C9" s="750"/>
      <c r="D9" s="750"/>
      <c r="E9" s="750"/>
      <c r="F9" s="750"/>
      <c r="G9" s="750"/>
      <c r="H9" s="750"/>
      <c r="I9" s="748"/>
    </row>
    <row r="10" spans="1:9" ht="81" customHeight="1">
      <c r="A10" s="750"/>
      <c r="B10" s="750"/>
      <c r="C10" s="750"/>
      <c r="D10" s="750"/>
      <c r="E10" s="750"/>
      <c r="F10" s="750"/>
      <c r="G10" s="750"/>
      <c r="H10" s="750"/>
      <c r="I10" s="749"/>
    </row>
    <row r="11" spans="1:9" ht="15.75">
      <c r="A11" s="350">
        <v>1</v>
      </c>
      <c r="B11" s="350">
        <v>2</v>
      </c>
      <c r="C11" s="351">
        <v>3</v>
      </c>
      <c r="D11" s="350">
        <v>4</v>
      </c>
      <c r="E11" s="350">
        <v>5</v>
      </c>
      <c r="F11" s="351">
        <v>6</v>
      </c>
      <c r="G11" s="350">
        <v>7</v>
      </c>
      <c r="H11" s="351">
        <v>8</v>
      </c>
      <c r="I11" s="350">
        <v>9</v>
      </c>
    </row>
    <row r="12" spans="1:9" ht="236.25">
      <c r="A12" s="163">
        <v>1</v>
      </c>
      <c r="B12" s="163" t="s">
        <v>468</v>
      </c>
      <c r="C12" s="516" t="s">
        <v>739</v>
      </c>
      <c r="D12" s="516">
        <v>20</v>
      </c>
      <c r="E12" s="516" t="s">
        <v>494</v>
      </c>
      <c r="F12" s="516" t="s">
        <v>484</v>
      </c>
      <c r="G12" s="516" t="s">
        <v>484</v>
      </c>
      <c r="H12" s="516" t="s">
        <v>918</v>
      </c>
      <c r="I12" s="516" t="s">
        <v>740</v>
      </c>
    </row>
    <row r="18" spans="4:8" ht="15.75">
      <c r="D18" s="10" t="s">
        <v>980</v>
      </c>
      <c r="H18" s="10" t="s">
        <v>588</v>
      </c>
    </row>
    <row r="19" spans="4:8" ht="15.75">
      <c r="D19" s="10" t="s">
        <v>981</v>
      </c>
      <c r="H19" s="10" t="s">
        <v>466</v>
      </c>
    </row>
  </sheetData>
  <sheetProtection/>
  <mergeCells count="13">
    <mergeCell ref="A7:A10"/>
    <mergeCell ref="G8:G10"/>
    <mergeCell ref="H7:H10"/>
    <mergeCell ref="B7:B10"/>
    <mergeCell ref="C7:C10"/>
    <mergeCell ref="E7:G7"/>
    <mergeCell ref="D7:D10"/>
    <mergeCell ref="H1:I1"/>
    <mergeCell ref="C2:H2"/>
    <mergeCell ref="B3:H3"/>
    <mergeCell ref="I7:I10"/>
    <mergeCell ref="E8:E10"/>
    <mergeCell ref="F8:F10"/>
  </mergeCells>
  <printOptions horizontalCentered="1"/>
  <pageMargins left="0.55" right="0.45" top="0.72" bottom="0" header="0.31496062992125984" footer="0.31496062992125984"/>
  <pageSetup fitToHeight="1" fitToWidth="1" horizontalDpi="600" verticalDpi="600" orientation="landscape" paperSize="9" scale="91" r:id="rId1"/>
</worksheet>
</file>

<file path=xl/worksheets/sheet32.xml><?xml version="1.0" encoding="utf-8"?>
<worksheet xmlns="http://schemas.openxmlformats.org/spreadsheetml/2006/main" xmlns:r="http://schemas.openxmlformats.org/officeDocument/2006/relationships">
  <sheetPr>
    <pageSetUpPr fitToPage="1"/>
  </sheetPr>
  <dimension ref="A1:J19"/>
  <sheetViews>
    <sheetView view="pageBreakPreview" zoomScale="115" zoomScaleSheetLayoutView="115" zoomScalePageLayoutView="0" workbookViewId="0" topLeftCell="A3">
      <selection activeCell="D13" sqref="D13"/>
    </sheetView>
  </sheetViews>
  <sheetFormatPr defaultColWidth="9.140625" defaultRowHeight="12.75"/>
  <cols>
    <col min="2" max="2" width="13.57421875" style="0" customWidth="1"/>
    <col min="3" max="4" width="10.421875" style="0" customWidth="1"/>
    <col min="5" max="5" width="10.7109375" style="0" customWidth="1"/>
    <col min="6" max="6" width="11.57421875" style="0" customWidth="1"/>
    <col min="7" max="7" width="9.00390625" style="0" customWidth="1"/>
    <col min="8" max="8" width="24.28125" style="0" customWidth="1"/>
    <col min="9" max="9" width="16.140625" style="0" customWidth="1"/>
    <col min="10" max="10" width="13.7109375" style="0" customWidth="1"/>
  </cols>
  <sheetData>
    <row r="1" spans="1:10" ht="18">
      <c r="A1" s="752" t="s">
        <v>623</v>
      </c>
      <c r="B1" s="752"/>
      <c r="C1" s="752"/>
      <c r="D1" s="752"/>
      <c r="E1" s="752"/>
      <c r="F1" s="752"/>
      <c r="G1" s="752"/>
      <c r="H1" s="752"/>
      <c r="I1" s="752"/>
      <c r="J1" s="752"/>
    </row>
    <row r="2" spans="1:10" ht="21">
      <c r="A2" s="685" t="s">
        <v>824</v>
      </c>
      <c r="B2" s="685"/>
      <c r="C2" s="685"/>
      <c r="D2" s="685"/>
      <c r="E2" s="685"/>
      <c r="F2" s="685"/>
      <c r="G2" s="685"/>
      <c r="H2" s="685"/>
      <c r="I2" s="685"/>
      <c r="J2" s="685"/>
    </row>
    <row r="3" spans="1:9" ht="15">
      <c r="A3" s="59"/>
      <c r="B3" s="59"/>
      <c r="C3" s="59"/>
      <c r="D3" s="59"/>
      <c r="E3" s="59"/>
      <c r="F3" s="59"/>
      <c r="G3" s="59"/>
      <c r="H3" s="59"/>
      <c r="I3" s="59"/>
    </row>
    <row r="4" spans="1:9" ht="18">
      <c r="A4" s="669" t="s">
        <v>622</v>
      </c>
      <c r="B4" s="669"/>
      <c r="C4" s="669"/>
      <c r="D4" s="669"/>
      <c r="E4" s="669"/>
      <c r="F4" s="669"/>
      <c r="G4" s="669"/>
      <c r="H4" s="669"/>
      <c r="I4" s="669"/>
    </row>
    <row r="5" spans="1:9" ht="15">
      <c r="A5" s="60" t="s">
        <v>464</v>
      </c>
      <c r="B5" s="60"/>
      <c r="C5" s="60"/>
      <c r="D5" s="60"/>
      <c r="E5" s="60"/>
      <c r="F5" s="60"/>
      <c r="G5" s="60"/>
      <c r="H5" s="60"/>
      <c r="I5" s="12" t="s">
        <v>873</v>
      </c>
    </row>
    <row r="6" spans="1:10" ht="30" customHeight="1">
      <c r="A6" s="753" t="s">
        <v>2</v>
      </c>
      <c r="B6" s="753" t="s">
        <v>377</v>
      </c>
      <c r="C6" s="690" t="s">
        <v>378</v>
      </c>
      <c r="D6" s="690"/>
      <c r="E6" s="690"/>
      <c r="F6" s="754" t="s">
        <v>381</v>
      </c>
      <c r="G6" s="755"/>
      <c r="H6" s="755"/>
      <c r="I6" s="756"/>
      <c r="J6" s="757" t="s">
        <v>385</v>
      </c>
    </row>
    <row r="7" spans="1:10" ht="60.75" customHeight="1">
      <c r="A7" s="753"/>
      <c r="B7" s="753"/>
      <c r="C7" s="24" t="s">
        <v>94</v>
      </c>
      <c r="D7" s="24" t="s">
        <v>379</v>
      </c>
      <c r="E7" s="24" t="s">
        <v>380</v>
      </c>
      <c r="F7" s="70" t="s">
        <v>382</v>
      </c>
      <c r="G7" s="70" t="s">
        <v>383</v>
      </c>
      <c r="H7" s="70" t="s">
        <v>384</v>
      </c>
      <c r="I7" s="70" t="s">
        <v>42</v>
      </c>
      <c r="J7" s="758"/>
    </row>
    <row r="8" spans="1:10" ht="15">
      <c r="A8" s="61" t="s">
        <v>244</v>
      </c>
      <c r="B8" s="61" t="s">
        <v>245</v>
      </c>
      <c r="C8" s="61" t="s">
        <v>246</v>
      </c>
      <c r="D8" s="61" t="s">
        <v>247</v>
      </c>
      <c r="E8" s="61" t="s">
        <v>248</v>
      </c>
      <c r="F8" s="61" t="s">
        <v>251</v>
      </c>
      <c r="G8" s="61" t="s">
        <v>271</v>
      </c>
      <c r="H8" s="61" t="s">
        <v>272</v>
      </c>
      <c r="I8" s="61" t="s">
        <v>273</v>
      </c>
      <c r="J8" s="61" t="s">
        <v>301</v>
      </c>
    </row>
    <row r="9" spans="1:10" ht="83.25" customHeight="1">
      <c r="A9" s="6">
        <v>1</v>
      </c>
      <c r="B9" s="13">
        <v>1695</v>
      </c>
      <c r="C9" s="13">
        <v>0</v>
      </c>
      <c r="D9" s="13">
        <v>0</v>
      </c>
      <c r="E9" s="13">
        <v>1695</v>
      </c>
      <c r="F9" s="13" t="s">
        <v>494</v>
      </c>
      <c r="G9" s="13" t="s">
        <v>7</v>
      </c>
      <c r="H9" s="517" t="s">
        <v>741</v>
      </c>
      <c r="I9" s="517" t="s">
        <v>919</v>
      </c>
      <c r="J9" s="517" t="s">
        <v>742</v>
      </c>
    </row>
    <row r="16" spans="1:10" ht="12.75" customHeight="1">
      <c r="A16" s="62"/>
      <c r="B16" s="62"/>
      <c r="C16" s="62"/>
      <c r="D16" s="62"/>
      <c r="I16" s="751"/>
      <c r="J16" s="751"/>
    </row>
    <row r="17" spans="1:10" ht="12.75" customHeight="1">
      <c r="A17" s="62"/>
      <c r="B17" s="62"/>
      <c r="C17" s="62"/>
      <c r="D17" s="62"/>
      <c r="I17" s="751"/>
      <c r="J17" s="751"/>
    </row>
    <row r="18" spans="1:10" ht="12.75" customHeight="1">
      <c r="A18" s="62"/>
      <c r="B18" s="62"/>
      <c r="C18" s="62"/>
      <c r="D18" s="62"/>
      <c r="E18" s="10" t="s">
        <v>980</v>
      </c>
      <c r="I18" s="10" t="s">
        <v>588</v>
      </c>
      <c r="J18" s="63"/>
    </row>
    <row r="19" spans="1:10" ht="15.75">
      <c r="A19" s="62"/>
      <c r="C19" s="62"/>
      <c r="D19" s="62"/>
      <c r="E19" s="10" t="s">
        <v>981</v>
      </c>
      <c r="I19" s="10" t="s">
        <v>466</v>
      </c>
      <c r="J19" s="64"/>
    </row>
  </sheetData>
  <sheetProtection/>
  <mergeCells count="10">
    <mergeCell ref="I16:J16"/>
    <mergeCell ref="I17:J17"/>
    <mergeCell ref="A1:J1"/>
    <mergeCell ref="A2:J2"/>
    <mergeCell ref="A4:I4"/>
    <mergeCell ref="A6:A7"/>
    <mergeCell ref="B6:B7"/>
    <mergeCell ref="C6:E6"/>
    <mergeCell ref="F6:I6"/>
    <mergeCell ref="J6:J7"/>
  </mergeCells>
  <printOptions horizontalCentered="1"/>
  <pageMargins left="0.52" right="0.51" top="0.83" bottom="0" header="0.41" footer="0.31496062992125984"/>
  <pageSetup fitToHeight="1" fitToWidth="1" horizontalDpi="600" verticalDpi="600" orientation="landscape" paperSize="9" r:id="rId1"/>
</worksheet>
</file>

<file path=xl/worksheets/sheet33.xml><?xml version="1.0" encoding="utf-8"?>
<worksheet xmlns="http://schemas.openxmlformats.org/spreadsheetml/2006/main" xmlns:r="http://schemas.openxmlformats.org/officeDocument/2006/relationships">
  <sheetPr>
    <pageSetUpPr fitToPage="1"/>
  </sheetPr>
  <dimension ref="A1:K34"/>
  <sheetViews>
    <sheetView view="pageBreakPreview" zoomScaleSheetLayoutView="100" zoomScalePageLayoutView="0" workbookViewId="0" topLeftCell="A7">
      <selection activeCell="E7" sqref="E7"/>
    </sheetView>
  </sheetViews>
  <sheetFormatPr defaultColWidth="9.140625" defaultRowHeight="12.75"/>
  <cols>
    <col min="1" max="1" width="1.8515625" style="65" bestFit="1" customWidth="1"/>
    <col min="2" max="2" width="10.00390625" style="65" customWidth="1"/>
    <col min="3" max="3" width="35.00390625" style="65" customWidth="1"/>
    <col min="4" max="4" width="18.8515625" style="65" customWidth="1"/>
    <col min="5" max="5" width="16.7109375" style="65" customWidth="1"/>
    <col min="6" max="6" width="18.28125" style="65" customWidth="1"/>
    <col min="7" max="7" width="15.57421875" style="65" customWidth="1"/>
    <col min="8" max="8" width="24.00390625" style="65" customWidth="1"/>
    <col min="9" max="9" width="11.7109375" style="65" customWidth="1"/>
    <col min="10" max="10" width="15.00390625" style="65" customWidth="1"/>
    <col min="11" max="11" width="16.00390625" style="65" bestFit="1" customWidth="1"/>
    <col min="12" max="16384" width="9.140625" style="65" customWidth="1"/>
  </cols>
  <sheetData>
    <row r="1" spans="1:10" ht="15.75">
      <c r="A1" s="65" t="s">
        <v>11</v>
      </c>
      <c r="H1" s="335" t="s">
        <v>624</v>
      </c>
      <c r="I1" s="245"/>
      <c r="J1" s="245"/>
    </row>
    <row r="2" spans="1:11" ht="15.75">
      <c r="A2" s="712" t="s">
        <v>0</v>
      </c>
      <c r="B2" s="712"/>
      <c r="C2" s="712"/>
      <c r="D2" s="712"/>
      <c r="E2" s="712"/>
      <c r="F2" s="712"/>
      <c r="G2" s="712"/>
      <c r="H2" s="712"/>
      <c r="I2" s="326"/>
      <c r="J2" s="326"/>
      <c r="K2" s="326"/>
    </row>
    <row r="3" spans="1:11" ht="19.5">
      <c r="A3" s="764" t="s">
        <v>824</v>
      </c>
      <c r="B3" s="764"/>
      <c r="C3" s="764"/>
      <c r="D3" s="764"/>
      <c r="E3" s="764"/>
      <c r="F3" s="764"/>
      <c r="G3" s="764"/>
      <c r="H3" s="764"/>
      <c r="I3" s="390"/>
      <c r="J3" s="390"/>
      <c r="K3" s="390"/>
    </row>
    <row r="5" spans="1:11" ht="15.75">
      <c r="A5" s="765" t="s">
        <v>625</v>
      </c>
      <c r="B5" s="765"/>
      <c r="C5" s="765"/>
      <c r="D5" s="765"/>
      <c r="E5" s="765"/>
      <c r="F5" s="765"/>
      <c r="G5" s="765"/>
      <c r="H5" s="765"/>
      <c r="I5" s="84"/>
      <c r="J5" s="84"/>
      <c r="K5" s="84"/>
    </row>
    <row r="7" spans="1:10" ht="15.75">
      <c r="A7" s="326" t="s">
        <v>464</v>
      </c>
      <c r="B7" s="326"/>
      <c r="C7" s="327"/>
      <c r="D7" s="327"/>
      <c r="E7" s="327"/>
      <c r="F7" s="327"/>
      <c r="G7" s="327"/>
      <c r="H7" s="327"/>
      <c r="I7" s="327"/>
      <c r="J7" s="327"/>
    </row>
    <row r="8" spans="1:10" ht="15.75">
      <c r="A8" s="336"/>
      <c r="B8" s="336"/>
      <c r="C8" s="336"/>
      <c r="D8" s="336"/>
      <c r="E8" s="336"/>
      <c r="F8" s="336"/>
      <c r="G8" s="759" t="s">
        <v>850</v>
      </c>
      <c r="H8" s="759"/>
      <c r="I8" s="336"/>
      <c r="J8" s="336"/>
    </row>
    <row r="9" spans="1:8" s="328" customFormat="1" ht="24.75" customHeight="1">
      <c r="A9" s="329"/>
      <c r="B9" s="762" t="s">
        <v>265</v>
      </c>
      <c r="C9" s="762" t="s">
        <v>266</v>
      </c>
      <c r="D9" s="766" t="s">
        <v>267</v>
      </c>
      <c r="E9" s="767"/>
      <c r="F9" s="767"/>
      <c r="G9" s="768"/>
      <c r="H9" s="762" t="s">
        <v>72</v>
      </c>
    </row>
    <row r="10" spans="1:8" s="328" customFormat="1" ht="15.75">
      <c r="A10" s="330"/>
      <c r="B10" s="763"/>
      <c r="C10" s="763"/>
      <c r="D10" s="337" t="s">
        <v>268</v>
      </c>
      <c r="E10" s="337" t="s">
        <v>269</v>
      </c>
      <c r="F10" s="337" t="s">
        <v>270</v>
      </c>
      <c r="G10" s="337" t="s">
        <v>15</v>
      </c>
      <c r="H10" s="763"/>
    </row>
    <row r="11" spans="1:8" s="328" customFormat="1" ht="15.75">
      <c r="A11" s="330"/>
      <c r="B11" s="338" t="s">
        <v>244</v>
      </c>
      <c r="C11" s="338" t="s">
        <v>245</v>
      </c>
      <c r="D11" s="338" t="s">
        <v>246</v>
      </c>
      <c r="E11" s="338" t="s">
        <v>247</v>
      </c>
      <c r="F11" s="338" t="s">
        <v>248</v>
      </c>
      <c r="G11" s="338" t="s">
        <v>249</v>
      </c>
      <c r="H11" s="338">
        <v>7</v>
      </c>
    </row>
    <row r="12" spans="2:8" s="339" customFormat="1" ht="15.75">
      <c r="B12" s="203" t="s">
        <v>24</v>
      </c>
      <c r="C12" s="387" t="s">
        <v>274</v>
      </c>
      <c r="D12" s="388"/>
      <c r="E12" s="388"/>
      <c r="F12" s="388"/>
      <c r="G12" s="388"/>
      <c r="H12" s="389"/>
    </row>
    <row r="13" spans="2:8" s="339" customFormat="1" ht="15.75">
      <c r="B13" s="203"/>
      <c r="C13" s="340"/>
      <c r="D13" s="203">
        <v>0</v>
      </c>
      <c r="E13" s="203">
        <v>0</v>
      </c>
      <c r="F13" s="203">
        <v>0</v>
      </c>
      <c r="G13" s="203">
        <v>0</v>
      </c>
      <c r="H13" s="340"/>
    </row>
    <row r="14" spans="2:8" s="194" customFormat="1" ht="15.75">
      <c r="B14" s="203" t="s">
        <v>28</v>
      </c>
      <c r="C14" s="387" t="s">
        <v>455</v>
      </c>
      <c r="D14" s="388"/>
      <c r="E14" s="388"/>
      <c r="F14" s="388"/>
      <c r="G14" s="388"/>
      <c r="H14" s="389"/>
    </row>
    <row r="15" spans="1:8" s="194" customFormat="1" ht="15.75">
      <c r="A15" s="333" t="s">
        <v>264</v>
      </c>
      <c r="B15" s="332"/>
      <c r="C15" s="344" t="s">
        <v>485</v>
      </c>
      <c r="D15" s="760">
        <v>1</v>
      </c>
      <c r="E15" s="761"/>
      <c r="F15" s="345">
        <v>0</v>
      </c>
      <c r="G15" s="196">
        <f>D15+E15+F15</f>
        <v>1</v>
      </c>
      <c r="H15" s="200"/>
    </row>
    <row r="16" spans="1:8" s="194" customFormat="1" ht="15.75">
      <c r="A16" s="333"/>
      <c r="B16" s="332"/>
      <c r="C16" s="344" t="s">
        <v>486</v>
      </c>
      <c r="D16" s="760">
        <v>1</v>
      </c>
      <c r="E16" s="761"/>
      <c r="F16" s="345">
        <v>0</v>
      </c>
      <c r="G16" s="196">
        <f aca="true" t="shared" si="0" ref="G16:G24">D16+E16+F16</f>
        <v>1</v>
      </c>
      <c r="H16" s="200"/>
    </row>
    <row r="17" spans="1:8" s="194" customFormat="1" ht="15.75">
      <c r="A17" s="333"/>
      <c r="B17" s="332"/>
      <c r="C17" s="344" t="s">
        <v>487</v>
      </c>
      <c r="D17" s="760">
        <v>1</v>
      </c>
      <c r="E17" s="761"/>
      <c r="F17" s="345">
        <v>0</v>
      </c>
      <c r="G17" s="196">
        <f t="shared" si="0"/>
        <v>1</v>
      </c>
      <c r="H17" s="200"/>
    </row>
    <row r="18" spans="1:8" s="194" customFormat="1" ht="15.75">
      <c r="A18" s="333"/>
      <c r="B18" s="332"/>
      <c r="C18" s="344" t="s">
        <v>488</v>
      </c>
      <c r="D18" s="345">
        <v>0</v>
      </c>
      <c r="E18" s="540">
        <v>3</v>
      </c>
      <c r="F18" s="345">
        <v>0</v>
      </c>
      <c r="G18" s="196">
        <f t="shared" si="0"/>
        <v>3</v>
      </c>
      <c r="H18" s="200"/>
    </row>
    <row r="19" spans="1:8" s="194" customFormat="1" ht="15.75">
      <c r="A19" s="333"/>
      <c r="B19" s="332"/>
      <c r="C19" s="344" t="s">
        <v>489</v>
      </c>
      <c r="D19" s="345">
        <v>0</v>
      </c>
      <c r="E19" s="540">
        <v>20</v>
      </c>
      <c r="F19" s="345">
        <v>0</v>
      </c>
      <c r="G19" s="196">
        <f t="shared" si="0"/>
        <v>20</v>
      </c>
      <c r="H19" s="200"/>
    </row>
    <row r="20" spans="1:8" s="194" customFormat="1" ht="15.75">
      <c r="A20" s="333"/>
      <c r="B20" s="332"/>
      <c r="C20" s="344" t="s">
        <v>490</v>
      </c>
      <c r="D20" s="345">
        <v>0</v>
      </c>
      <c r="E20" s="345">
        <v>1</v>
      </c>
      <c r="F20" s="345">
        <v>0</v>
      </c>
      <c r="G20" s="196">
        <f t="shared" si="0"/>
        <v>1</v>
      </c>
      <c r="H20" s="200"/>
    </row>
    <row r="21" spans="1:8" s="194" customFormat="1" ht="15.75">
      <c r="A21" s="333"/>
      <c r="B21" s="332"/>
      <c r="C21" s="344" t="s">
        <v>491</v>
      </c>
      <c r="D21" s="345">
        <v>1</v>
      </c>
      <c r="E21" s="345">
        <v>1</v>
      </c>
      <c r="F21" s="345">
        <v>0</v>
      </c>
      <c r="G21" s="196">
        <f t="shared" si="0"/>
        <v>2</v>
      </c>
      <c r="H21" s="200"/>
    </row>
    <row r="22" spans="1:8" s="194" customFormat="1" ht="15.75">
      <c r="A22" s="333"/>
      <c r="B22" s="332"/>
      <c r="C22" s="344" t="s">
        <v>492</v>
      </c>
      <c r="D22" s="345">
        <v>0</v>
      </c>
      <c r="E22" s="345">
        <v>7</v>
      </c>
      <c r="F22" s="345">
        <v>0</v>
      </c>
      <c r="G22" s="196">
        <f t="shared" si="0"/>
        <v>7</v>
      </c>
      <c r="H22" s="200"/>
    </row>
    <row r="23" spans="1:8" s="194" customFormat="1" ht="15.75">
      <c r="A23" s="333"/>
      <c r="B23" s="332"/>
      <c r="C23" s="344" t="s">
        <v>728</v>
      </c>
      <c r="D23" s="345">
        <v>0</v>
      </c>
      <c r="E23" s="345">
        <v>7</v>
      </c>
      <c r="F23" s="345">
        <v>0</v>
      </c>
      <c r="G23" s="196">
        <f>D23+E23+F23</f>
        <v>7</v>
      </c>
      <c r="H23" s="200"/>
    </row>
    <row r="24" spans="1:8" s="194" customFormat="1" ht="15.75">
      <c r="A24" s="333"/>
      <c r="B24" s="332"/>
      <c r="C24" s="344" t="s">
        <v>493</v>
      </c>
      <c r="D24" s="345">
        <v>0</v>
      </c>
      <c r="E24" s="345">
        <v>6</v>
      </c>
      <c r="F24" s="345">
        <v>0</v>
      </c>
      <c r="G24" s="196">
        <f t="shared" si="0"/>
        <v>6</v>
      </c>
      <c r="H24" s="200"/>
    </row>
    <row r="25" spans="1:11" s="194" customFormat="1" ht="15.75">
      <c r="A25" s="333"/>
      <c r="B25" s="341"/>
      <c r="C25" s="342"/>
      <c r="D25" s="329"/>
      <c r="E25" s="329"/>
      <c r="F25" s="329"/>
      <c r="G25" s="329"/>
      <c r="H25" s="329"/>
      <c r="I25" s="329"/>
      <c r="J25" s="329"/>
      <c r="K25" s="343"/>
    </row>
    <row r="26" spans="1:11" s="194" customFormat="1" ht="15.75">
      <c r="A26" s="333"/>
      <c r="B26" s="341"/>
      <c r="C26" s="342"/>
      <c r="D26" s="329"/>
      <c r="E26" s="329"/>
      <c r="F26" s="329"/>
      <c r="G26" s="329"/>
      <c r="H26" s="329"/>
      <c r="I26" s="329"/>
      <c r="J26" s="329"/>
      <c r="K26" s="343"/>
    </row>
    <row r="27" spans="1:11" s="194" customFormat="1" ht="15.75">
      <c r="A27" s="333"/>
      <c r="B27" s="341"/>
      <c r="C27" s="342"/>
      <c r="D27" s="329"/>
      <c r="E27" s="329"/>
      <c r="F27" s="329"/>
      <c r="G27" s="329"/>
      <c r="H27" s="329"/>
      <c r="I27" s="329"/>
      <c r="J27" s="329"/>
      <c r="K27" s="343"/>
    </row>
    <row r="28" spans="1:11" s="194" customFormat="1" ht="15.75">
      <c r="A28" s="333"/>
      <c r="B28" s="341"/>
      <c r="C28" s="342"/>
      <c r="D28" s="329"/>
      <c r="E28" s="329"/>
      <c r="F28" s="329"/>
      <c r="G28" s="329"/>
      <c r="H28" s="329"/>
      <c r="I28" s="329"/>
      <c r="J28" s="329"/>
      <c r="K28" s="343"/>
    </row>
    <row r="29" spans="1:11" s="194" customFormat="1" ht="15.75">
      <c r="A29" s="333"/>
      <c r="B29" s="341"/>
      <c r="C29" s="342"/>
      <c r="D29" s="329"/>
      <c r="E29" s="329"/>
      <c r="F29" s="329"/>
      <c r="G29" s="329"/>
      <c r="H29" s="329"/>
      <c r="I29" s="329"/>
      <c r="J29" s="329"/>
      <c r="K29" s="343"/>
    </row>
    <row r="30" spans="1:11" s="194" customFormat="1" ht="15.75">
      <c r="A30" s="333"/>
      <c r="B30" s="341"/>
      <c r="C30" s="342"/>
      <c r="D30" s="329"/>
      <c r="E30" s="329"/>
      <c r="F30" s="329"/>
      <c r="G30" s="329"/>
      <c r="H30" s="329"/>
      <c r="I30" s="329"/>
      <c r="J30" s="329"/>
      <c r="K30" s="343"/>
    </row>
    <row r="31" spans="2:11" ht="15.75">
      <c r="B31" s="328"/>
      <c r="D31" s="10" t="s">
        <v>980</v>
      </c>
      <c r="E31" s="328"/>
      <c r="G31" s="10" t="s">
        <v>588</v>
      </c>
      <c r="H31" s="328"/>
      <c r="K31" s="328"/>
    </row>
    <row r="32" spans="2:11" ht="15.75">
      <c r="B32" s="328"/>
      <c r="C32" s="328"/>
      <c r="D32" s="10" t="s">
        <v>981</v>
      </c>
      <c r="E32" s="328"/>
      <c r="G32" s="10" t="s">
        <v>466</v>
      </c>
      <c r="H32" s="328"/>
      <c r="K32" s="328"/>
    </row>
    <row r="33" spans="9:11" ht="15.75">
      <c r="I33" s="333"/>
      <c r="J33" s="333"/>
      <c r="K33" s="333"/>
    </row>
    <row r="34" spans="9:11" ht="15.75">
      <c r="I34" s="333"/>
      <c r="J34" s="333"/>
      <c r="K34" s="333"/>
    </row>
  </sheetData>
  <sheetProtection/>
  <mergeCells count="11">
    <mergeCell ref="A2:H2"/>
    <mergeCell ref="A3:H3"/>
    <mergeCell ref="A5:H5"/>
    <mergeCell ref="D9:G9"/>
    <mergeCell ref="H9:H10"/>
    <mergeCell ref="G8:H8"/>
    <mergeCell ref="D15:E15"/>
    <mergeCell ref="D16:E16"/>
    <mergeCell ref="D17:E17"/>
    <mergeCell ref="B9:B10"/>
    <mergeCell ref="C9:C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95" r:id="rId1"/>
</worksheet>
</file>

<file path=xl/worksheets/sheet34.xml><?xml version="1.0" encoding="utf-8"?>
<worksheet xmlns="http://schemas.openxmlformats.org/spreadsheetml/2006/main" xmlns:r="http://schemas.openxmlformats.org/officeDocument/2006/relationships">
  <sheetPr>
    <pageSetUpPr fitToPage="1"/>
  </sheetPr>
  <dimension ref="A1:M18"/>
  <sheetViews>
    <sheetView view="pageBreakPreview" zoomScaleSheetLayoutView="100" zoomScalePageLayoutView="0" workbookViewId="0" topLeftCell="A1">
      <selection activeCell="E11" sqref="E11"/>
    </sheetView>
  </sheetViews>
  <sheetFormatPr defaultColWidth="9.140625" defaultRowHeight="12.75"/>
  <cols>
    <col min="1" max="1" width="8.28125" style="0" customWidth="1"/>
    <col min="2" max="2" width="15.57421875" style="0" customWidth="1"/>
    <col min="3" max="3" width="17.28125" style="0" customWidth="1"/>
    <col min="4" max="4" width="21.00390625" style="0" customWidth="1"/>
    <col min="5" max="5" width="21.140625" style="0" customWidth="1"/>
    <col min="6" max="6" width="20.7109375" style="0" customWidth="1"/>
    <col min="7" max="7" width="22.57421875" style="0" customWidth="1"/>
    <col min="8" max="8" width="16.7109375" style="0" customWidth="1"/>
  </cols>
  <sheetData>
    <row r="1" spans="1:7" ht="18">
      <c r="A1" s="669" t="s">
        <v>0</v>
      </c>
      <c r="B1" s="669"/>
      <c r="C1" s="669"/>
      <c r="D1" s="669"/>
      <c r="E1" s="669"/>
      <c r="F1" s="669"/>
      <c r="G1" s="447" t="s">
        <v>693</v>
      </c>
    </row>
    <row r="2" spans="1:7" ht="21">
      <c r="A2" s="685" t="s">
        <v>824</v>
      </c>
      <c r="B2" s="685"/>
      <c r="C2" s="685"/>
      <c r="D2" s="685"/>
      <c r="E2" s="685"/>
      <c r="F2" s="685"/>
      <c r="G2" s="685"/>
    </row>
    <row r="3" spans="1:2" ht="15">
      <c r="A3" s="59"/>
      <c r="B3" s="59"/>
    </row>
    <row r="4" spans="1:7" ht="18" customHeight="1">
      <c r="A4" s="671" t="s">
        <v>694</v>
      </c>
      <c r="B4" s="671"/>
      <c r="C4" s="671"/>
      <c r="D4" s="671"/>
      <c r="E4" s="671"/>
      <c r="F4" s="671"/>
      <c r="G4" s="671"/>
    </row>
    <row r="5" spans="1:2" ht="18">
      <c r="A5" s="150" t="s">
        <v>464</v>
      </c>
      <c r="B5" s="60"/>
    </row>
    <row r="6" spans="1:8" ht="15">
      <c r="A6" s="60"/>
      <c r="B6" s="60"/>
      <c r="F6" s="700" t="s">
        <v>873</v>
      </c>
      <c r="G6" s="700"/>
      <c r="H6" s="700"/>
    </row>
    <row r="7" spans="1:8" ht="59.25" customHeight="1">
      <c r="A7" s="408" t="s">
        <v>2</v>
      </c>
      <c r="B7" s="418" t="s">
        <v>3</v>
      </c>
      <c r="C7" s="409" t="s">
        <v>695</v>
      </c>
      <c r="D7" s="409" t="s">
        <v>696</v>
      </c>
      <c r="E7" s="409" t="s">
        <v>697</v>
      </c>
      <c r="F7" s="409" t="s">
        <v>698</v>
      </c>
      <c r="G7" s="451" t="s">
        <v>920</v>
      </c>
      <c r="H7" s="410" t="s">
        <v>743</v>
      </c>
    </row>
    <row r="8" spans="1:8" s="405" customFormat="1" ht="15">
      <c r="A8" s="61" t="s">
        <v>244</v>
      </c>
      <c r="B8" s="61" t="s">
        <v>245</v>
      </c>
      <c r="C8" s="61" t="s">
        <v>246</v>
      </c>
      <c r="D8" s="61" t="s">
        <v>247</v>
      </c>
      <c r="E8" s="61" t="s">
        <v>248</v>
      </c>
      <c r="F8" s="61" t="s">
        <v>249</v>
      </c>
      <c r="G8" s="452" t="s">
        <v>250</v>
      </c>
      <c r="H8" s="453">
        <v>8</v>
      </c>
    </row>
    <row r="9" spans="1:8" ht="45">
      <c r="A9" s="456">
        <v>1</v>
      </c>
      <c r="B9" s="457" t="s">
        <v>468</v>
      </c>
      <c r="C9" s="458">
        <v>122</v>
      </c>
      <c r="D9" s="458">
        <v>70</v>
      </c>
      <c r="E9" s="458">
        <v>50</v>
      </c>
      <c r="F9" s="458">
        <v>0</v>
      </c>
      <c r="G9" s="459">
        <v>20</v>
      </c>
      <c r="H9" s="460" t="s">
        <v>744</v>
      </c>
    </row>
    <row r="11" ht="12.75">
      <c r="E11" s="533">
        <f>E9/C9</f>
        <v>0.4098360655737705</v>
      </c>
    </row>
    <row r="15" ht="12.75">
      <c r="A15" s="420"/>
    </row>
    <row r="16" spans="4:7" ht="15.75">
      <c r="D16" s="10" t="s">
        <v>980</v>
      </c>
      <c r="G16" s="10" t="s">
        <v>588</v>
      </c>
    </row>
    <row r="17" spans="4:7" ht="15.75">
      <c r="D17" s="10" t="s">
        <v>981</v>
      </c>
      <c r="G17" s="10" t="s">
        <v>466</v>
      </c>
    </row>
    <row r="18" spans="1:13" ht="12.75">
      <c r="A18" s="412"/>
      <c r="B18" s="412"/>
      <c r="C18" s="412"/>
      <c r="D18" s="412"/>
      <c r="E18" s="412"/>
      <c r="F18" s="412"/>
      <c r="G18" s="412"/>
      <c r="H18" s="412"/>
      <c r="I18" s="412"/>
      <c r="J18" s="412"/>
      <c r="K18" s="412"/>
      <c r="L18" s="412"/>
      <c r="M18" s="412"/>
    </row>
  </sheetData>
  <sheetProtection/>
  <mergeCells count="4">
    <mergeCell ref="A1:F1"/>
    <mergeCell ref="A2:G2"/>
    <mergeCell ref="A4:G4"/>
    <mergeCell ref="F6:H6"/>
  </mergeCells>
  <printOptions horizontalCentered="1"/>
  <pageMargins left="0.54" right="0.45" top="0.6" bottom="0" header="0.31496062992125984" footer="0.31496062992125984"/>
  <pageSetup fitToHeight="1" fitToWidth="1" horizontalDpi="600" verticalDpi="600" orientation="landscape" paperSize="9" scale="97" r:id="rId1"/>
</worksheet>
</file>

<file path=xl/worksheets/sheet35.xml><?xml version="1.0" encoding="utf-8"?>
<worksheet xmlns="http://schemas.openxmlformats.org/spreadsheetml/2006/main" xmlns:r="http://schemas.openxmlformats.org/officeDocument/2006/relationships">
  <sheetPr>
    <pageSetUpPr fitToPage="1"/>
  </sheetPr>
  <dimension ref="A1:H16"/>
  <sheetViews>
    <sheetView view="pageBreakPreview" zoomScaleSheetLayoutView="100" zoomScalePageLayoutView="0" workbookViewId="0" topLeftCell="A3">
      <selection activeCell="G9" sqref="G9"/>
    </sheetView>
  </sheetViews>
  <sheetFormatPr defaultColWidth="9.140625" defaultRowHeight="12.75"/>
  <cols>
    <col min="1" max="1" width="14.8515625" style="0" customWidth="1"/>
    <col min="2" max="2" width="17.28125" style="0" customWidth="1"/>
    <col min="3" max="3" width="15.00390625" style="0" customWidth="1"/>
    <col min="4" max="4" width="14.421875" style="0" customWidth="1"/>
    <col min="5" max="5" width="10.57421875" style="0" customWidth="1"/>
    <col min="6" max="6" width="12.28125" style="0" customWidth="1"/>
    <col min="7" max="7" width="39.57421875" style="0" customWidth="1"/>
    <col min="8" max="8" width="16.140625" style="0" customWidth="1"/>
  </cols>
  <sheetData>
    <row r="1" spans="1:8" ht="18">
      <c r="A1" s="669" t="s">
        <v>0</v>
      </c>
      <c r="B1" s="669"/>
      <c r="C1" s="669"/>
      <c r="D1" s="669"/>
      <c r="E1" s="669"/>
      <c r="F1" s="669"/>
      <c r="G1" s="669"/>
      <c r="H1" s="405" t="s">
        <v>699</v>
      </c>
    </row>
    <row r="2" spans="1:7" ht="21">
      <c r="A2" s="685" t="s">
        <v>824</v>
      </c>
      <c r="B2" s="685"/>
      <c r="C2" s="685"/>
      <c r="D2" s="685"/>
      <c r="E2" s="685"/>
      <c r="F2" s="685"/>
      <c r="G2" s="685"/>
    </row>
    <row r="3" spans="1:2" ht="15">
      <c r="A3" s="59"/>
      <c r="B3" s="59"/>
    </row>
    <row r="4" spans="1:7" ht="18">
      <c r="A4" s="671" t="s">
        <v>745</v>
      </c>
      <c r="B4" s="671"/>
      <c r="C4" s="671"/>
      <c r="D4" s="671"/>
      <c r="E4" s="671"/>
      <c r="F4" s="671"/>
      <c r="G4" s="671"/>
    </row>
    <row r="5" spans="1:2" ht="18">
      <c r="A5" s="150" t="s">
        <v>464</v>
      </c>
      <c r="B5" s="60"/>
    </row>
    <row r="6" spans="1:8" ht="15">
      <c r="A6" s="60"/>
      <c r="B6" s="60"/>
      <c r="F6" s="700" t="s">
        <v>873</v>
      </c>
      <c r="G6" s="700"/>
      <c r="H6" s="700"/>
    </row>
    <row r="7" spans="1:8" ht="75">
      <c r="A7" s="418" t="s">
        <v>2</v>
      </c>
      <c r="B7" s="418" t="s">
        <v>3</v>
      </c>
      <c r="C7" s="409" t="s">
        <v>746</v>
      </c>
      <c r="D7" s="409" t="s">
        <v>747</v>
      </c>
      <c r="E7" s="409" t="s">
        <v>748</v>
      </c>
      <c r="F7" s="409" t="s">
        <v>749</v>
      </c>
      <c r="G7" s="451" t="s">
        <v>750</v>
      </c>
      <c r="H7" s="410" t="s">
        <v>751</v>
      </c>
    </row>
    <row r="8" spans="1:8" ht="15">
      <c r="A8" s="61" t="s">
        <v>244</v>
      </c>
      <c r="B8" s="61" t="s">
        <v>245</v>
      </c>
      <c r="C8" s="61" t="s">
        <v>246</v>
      </c>
      <c r="D8" s="61" t="s">
        <v>247</v>
      </c>
      <c r="E8" s="61" t="s">
        <v>248</v>
      </c>
      <c r="F8" s="61" t="s">
        <v>249</v>
      </c>
      <c r="G8" s="452" t="s">
        <v>250</v>
      </c>
      <c r="H8" s="453">
        <v>8</v>
      </c>
    </row>
    <row r="9" spans="1:8" ht="180">
      <c r="A9" s="454">
        <v>1</v>
      </c>
      <c r="B9" s="455" t="s">
        <v>468</v>
      </c>
      <c r="C9" s="61">
        <v>806</v>
      </c>
      <c r="D9" s="61">
        <v>89</v>
      </c>
      <c r="E9" s="61">
        <v>19</v>
      </c>
      <c r="F9" s="455" t="s">
        <v>921</v>
      </c>
      <c r="G9" s="518" t="s">
        <v>922</v>
      </c>
      <c r="H9" s="460" t="s">
        <v>923</v>
      </c>
    </row>
    <row r="10" spans="1:8" ht="15">
      <c r="A10" s="461"/>
      <c r="B10" s="462"/>
      <c r="C10" s="462"/>
      <c r="D10" s="462"/>
      <c r="E10" s="462"/>
      <c r="F10" s="462"/>
      <c r="G10" s="462"/>
      <c r="H10" s="463"/>
    </row>
    <row r="11" spans="1:8" ht="15">
      <c r="A11" s="461"/>
      <c r="B11" s="462"/>
      <c r="C11" s="462"/>
      <c r="D11" s="462"/>
      <c r="E11" s="462"/>
      <c r="F11" s="462"/>
      <c r="G11" s="462"/>
      <c r="H11" s="463"/>
    </row>
    <row r="12" spans="1:8" ht="15">
      <c r="A12" s="461"/>
      <c r="B12" s="462"/>
      <c r="C12" s="462"/>
      <c r="D12" s="462"/>
      <c r="E12" s="462"/>
      <c r="F12" s="462"/>
      <c r="G12" s="462"/>
      <c r="H12" s="463"/>
    </row>
    <row r="13" spans="1:8" ht="15">
      <c r="A13" s="461"/>
      <c r="B13" s="462"/>
      <c r="C13" s="462"/>
      <c r="D13" s="462"/>
      <c r="E13" s="462"/>
      <c r="F13" s="462"/>
      <c r="G13" s="462"/>
      <c r="H13" s="463"/>
    </row>
    <row r="14" spans="3:7" ht="15.75">
      <c r="C14" s="10" t="s">
        <v>980</v>
      </c>
      <c r="G14" s="10" t="s">
        <v>588</v>
      </c>
    </row>
    <row r="15" spans="3:7" ht="15.75">
      <c r="C15" s="10" t="s">
        <v>981</v>
      </c>
      <c r="G15" s="10" t="s">
        <v>466</v>
      </c>
    </row>
    <row r="16" spans="1:8" ht="12.75">
      <c r="A16" s="412"/>
      <c r="B16" s="412"/>
      <c r="C16" s="412"/>
      <c r="D16" s="412"/>
      <c r="E16" s="412"/>
      <c r="F16" s="412"/>
      <c r="G16" s="412"/>
      <c r="H16" s="412"/>
    </row>
  </sheetData>
  <sheetProtection/>
  <mergeCells count="4">
    <mergeCell ref="F6:H6"/>
    <mergeCell ref="A1:G1"/>
    <mergeCell ref="A2:G2"/>
    <mergeCell ref="A4:G4"/>
  </mergeCells>
  <printOptions horizontalCentered="1"/>
  <pageMargins left="0.57" right="0.52" top="0.62" bottom="0" header="0.31496062992125984" footer="0.31496062992125984"/>
  <pageSetup fitToHeight="1" fitToWidth="1" horizontalDpi="600" verticalDpi="600" orientation="landscape" paperSize="9" scale="98" r:id="rId1"/>
</worksheet>
</file>

<file path=xl/worksheets/sheet36.xml><?xml version="1.0" encoding="utf-8"?>
<worksheet xmlns="http://schemas.openxmlformats.org/spreadsheetml/2006/main" xmlns:r="http://schemas.openxmlformats.org/officeDocument/2006/relationships">
  <sheetPr>
    <pageSetUpPr fitToPage="1"/>
  </sheetPr>
  <dimension ref="A1:S34"/>
  <sheetViews>
    <sheetView view="pageBreakPreview" zoomScaleSheetLayoutView="100" zoomScalePageLayoutView="0" workbookViewId="0" topLeftCell="A7">
      <selection activeCell="H25" sqref="H25"/>
    </sheetView>
  </sheetViews>
  <sheetFormatPr defaultColWidth="9.140625" defaultRowHeight="12.75"/>
  <cols>
    <col min="1" max="1" width="10.28125" style="0" customWidth="1"/>
    <col min="2" max="2" width="12.00390625" style="0" customWidth="1"/>
    <col min="3" max="3" width="16.28125" style="0" customWidth="1"/>
    <col min="4" max="4" width="15.8515625" style="0" customWidth="1"/>
    <col min="5" max="5" width="11.57421875" style="0" customWidth="1"/>
    <col min="6" max="6" width="15.00390625" style="0" customWidth="1"/>
    <col min="7" max="7" width="9.7109375" style="0" customWidth="1"/>
    <col min="8" max="8" width="15.140625" style="0" customWidth="1"/>
    <col min="9" max="9" width="16.57421875" style="0" customWidth="1"/>
    <col min="10" max="10" width="18.28125" style="0" customWidth="1"/>
    <col min="11" max="11" width="14.140625" style="0" customWidth="1"/>
  </cols>
  <sheetData>
    <row r="1" spans="4:10" ht="15">
      <c r="D1" s="697"/>
      <c r="E1" s="697"/>
      <c r="H1" s="27"/>
      <c r="I1" s="606" t="s">
        <v>63</v>
      </c>
      <c r="J1" s="606"/>
    </row>
    <row r="2" spans="1:10" ht="15">
      <c r="A2" s="674" t="s">
        <v>0</v>
      </c>
      <c r="B2" s="674"/>
      <c r="C2" s="674"/>
      <c r="D2" s="674"/>
      <c r="E2" s="674"/>
      <c r="F2" s="674"/>
      <c r="G2" s="674"/>
      <c r="H2" s="674"/>
      <c r="I2" s="674"/>
      <c r="J2" s="674"/>
    </row>
    <row r="3" spans="1:10" ht="20.25">
      <c r="A3" s="698" t="s">
        <v>824</v>
      </c>
      <c r="B3" s="698"/>
      <c r="C3" s="698"/>
      <c r="D3" s="698"/>
      <c r="E3" s="698"/>
      <c r="F3" s="698"/>
      <c r="G3" s="698"/>
      <c r="H3" s="698"/>
      <c r="I3" s="698"/>
      <c r="J3" s="698"/>
    </row>
    <row r="4" ht="10.5" customHeight="1"/>
    <row r="5" spans="1:11" s="12" customFormat="1" ht="18.75" customHeight="1">
      <c r="A5" s="769" t="s">
        <v>427</v>
      </c>
      <c r="B5" s="769"/>
      <c r="C5" s="769"/>
      <c r="D5" s="769"/>
      <c r="E5" s="769"/>
      <c r="F5" s="769"/>
      <c r="G5" s="769"/>
      <c r="H5" s="769"/>
      <c r="I5" s="769"/>
      <c r="J5" s="769"/>
      <c r="K5" s="769"/>
    </row>
    <row r="6" spans="1:10" s="12" customFormat="1" ht="15.75" customHeight="1">
      <c r="A6" s="29"/>
      <c r="B6" s="29"/>
      <c r="C6" s="29"/>
      <c r="D6" s="29"/>
      <c r="E6" s="29"/>
      <c r="F6" s="29"/>
      <c r="G6" s="29"/>
      <c r="H6" s="29"/>
      <c r="I6" s="29"/>
      <c r="J6" s="29"/>
    </row>
    <row r="7" spans="1:11" s="12" customFormat="1" ht="12.75">
      <c r="A7" s="699" t="s">
        <v>464</v>
      </c>
      <c r="B7" s="699"/>
      <c r="E7" s="770"/>
      <c r="F7" s="770"/>
      <c r="G7" s="770"/>
      <c r="H7" s="770"/>
      <c r="I7" s="770" t="s">
        <v>924</v>
      </c>
      <c r="J7" s="770"/>
      <c r="K7" s="770"/>
    </row>
    <row r="8" spans="3:10" s="10" customFormat="1" ht="15.75" hidden="1">
      <c r="C8" s="674" t="s">
        <v>12</v>
      </c>
      <c r="D8" s="674"/>
      <c r="E8" s="674"/>
      <c r="F8" s="674"/>
      <c r="G8" s="674"/>
      <c r="H8" s="674"/>
      <c r="I8" s="674"/>
      <c r="J8" s="674"/>
    </row>
    <row r="9" spans="1:19" ht="44.25" customHeight="1">
      <c r="A9" s="771" t="s">
        <v>19</v>
      </c>
      <c r="B9" s="771" t="s">
        <v>53</v>
      </c>
      <c r="C9" s="774" t="s">
        <v>453</v>
      </c>
      <c r="D9" s="775"/>
      <c r="E9" s="774" t="s">
        <v>33</v>
      </c>
      <c r="F9" s="775"/>
      <c r="G9" s="774" t="s">
        <v>34</v>
      </c>
      <c r="H9" s="775"/>
      <c r="I9" s="690" t="s">
        <v>98</v>
      </c>
      <c r="J9" s="690"/>
      <c r="K9" s="771" t="s">
        <v>223</v>
      </c>
      <c r="R9" s="6"/>
      <c r="S9" s="9"/>
    </row>
    <row r="10" spans="1:11" s="11" customFormat="1" ht="42" customHeight="1">
      <c r="A10" s="772"/>
      <c r="B10" s="772"/>
      <c r="C10" s="3" t="s">
        <v>35</v>
      </c>
      <c r="D10" s="3" t="s">
        <v>97</v>
      </c>
      <c r="E10" s="3" t="s">
        <v>35</v>
      </c>
      <c r="F10" s="3" t="s">
        <v>97</v>
      </c>
      <c r="G10" s="3" t="s">
        <v>35</v>
      </c>
      <c r="H10" s="3" t="s">
        <v>97</v>
      </c>
      <c r="I10" s="3" t="s">
        <v>122</v>
      </c>
      <c r="J10" s="3" t="s">
        <v>123</v>
      </c>
      <c r="K10" s="772"/>
    </row>
    <row r="11" spans="1:11" ht="12.75">
      <c r="A11" s="52">
        <v>1</v>
      </c>
      <c r="B11" s="52">
        <v>2</v>
      </c>
      <c r="C11" s="52">
        <v>3</v>
      </c>
      <c r="D11" s="52">
        <v>4</v>
      </c>
      <c r="E11" s="52">
        <v>5</v>
      </c>
      <c r="F11" s="52">
        <v>6</v>
      </c>
      <c r="G11" s="52">
        <v>7</v>
      </c>
      <c r="H11" s="52">
        <v>8</v>
      </c>
      <c r="I11" s="52">
        <v>9</v>
      </c>
      <c r="J11" s="52">
        <v>10</v>
      </c>
      <c r="K11" s="2">
        <v>11</v>
      </c>
    </row>
    <row r="12" spans="1:11" ht="17.25" customHeight="1">
      <c r="A12" s="5">
        <v>1</v>
      </c>
      <c r="B12" s="13" t="s">
        <v>360</v>
      </c>
      <c r="C12" s="239">
        <v>0</v>
      </c>
      <c r="D12" s="239">
        <v>0</v>
      </c>
      <c r="E12" s="239">
        <v>0</v>
      </c>
      <c r="F12" s="239">
        <v>0</v>
      </c>
      <c r="G12" s="239">
        <v>0</v>
      </c>
      <c r="H12" s="239">
        <v>0</v>
      </c>
      <c r="I12" s="239">
        <f>C12-E12-G12</f>
        <v>0</v>
      </c>
      <c r="J12" s="239">
        <f>D12-F12-H12</f>
        <v>0</v>
      </c>
      <c r="K12" s="239"/>
    </row>
    <row r="13" spans="1:11" ht="17.25" customHeight="1">
      <c r="A13" s="5">
        <v>2</v>
      </c>
      <c r="B13" s="13" t="s">
        <v>361</v>
      </c>
      <c r="C13" s="239">
        <v>0</v>
      </c>
      <c r="D13" s="239">
        <v>0</v>
      </c>
      <c r="E13" s="239">
        <v>0</v>
      </c>
      <c r="F13" s="239">
        <v>0</v>
      </c>
      <c r="G13" s="239">
        <v>0</v>
      </c>
      <c r="H13" s="239">
        <v>0</v>
      </c>
      <c r="I13" s="239">
        <f aca="true" t="shared" si="0" ref="I13:I20">C13-E13-G13</f>
        <v>0</v>
      </c>
      <c r="J13" s="239">
        <f aca="true" t="shared" si="1" ref="J13:J20">D13-F13-H13</f>
        <v>0</v>
      </c>
      <c r="K13" s="239"/>
    </row>
    <row r="14" spans="1:11" ht="17.25" customHeight="1">
      <c r="A14" s="5">
        <v>3</v>
      </c>
      <c r="B14" s="13" t="s">
        <v>362</v>
      </c>
      <c r="C14" s="239">
        <v>10</v>
      </c>
      <c r="D14" s="239">
        <v>23.34</v>
      </c>
      <c r="E14" s="239">
        <v>0</v>
      </c>
      <c r="F14" s="239">
        <v>0</v>
      </c>
      <c r="G14" s="239">
        <v>0</v>
      </c>
      <c r="H14" s="239">
        <v>0</v>
      </c>
      <c r="I14" s="239">
        <f t="shared" si="0"/>
        <v>10</v>
      </c>
      <c r="J14" s="239">
        <f t="shared" si="1"/>
        <v>23.34</v>
      </c>
      <c r="K14" s="239"/>
    </row>
    <row r="15" spans="1:11" ht="17.25" customHeight="1">
      <c r="A15" s="5">
        <v>4</v>
      </c>
      <c r="B15" s="13" t="s">
        <v>363</v>
      </c>
      <c r="C15" s="239">
        <v>0</v>
      </c>
      <c r="D15" s="239">
        <v>0</v>
      </c>
      <c r="E15" s="239">
        <v>0</v>
      </c>
      <c r="F15" s="239">
        <v>0</v>
      </c>
      <c r="G15" s="239">
        <v>0</v>
      </c>
      <c r="H15" s="239">
        <v>0</v>
      </c>
      <c r="I15" s="239">
        <f t="shared" si="0"/>
        <v>0</v>
      </c>
      <c r="J15" s="239">
        <f t="shared" si="1"/>
        <v>0</v>
      </c>
      <c r="K15" s="239"/>
    </row>
    <row r="16" spans="1:11" ht="17.25" customHeight="1">
      <c r="A16" s="5">
        <v>5</v>
      </c>
      <c r="B16" s="13" t="s">
        <v>364</v>
      </c>
      <c r="C16" s="239">
        <v>0</v>
      </c>
      <c r="D16" s="239">
        <v>0</v>
      </c>
      <c r="E16" s="239">
        <v>7</v>
      </c>
      <c r="F16" s="239">
        <v>23.34</v>
      </c>
      <c r="G16" s="239">
        <v>0</v>
      </c>
      <c r="H16" s="239">
        <v>0</v>
      </c>
      <c r="I16" s="239">
        <f t="shared" si="0"/>
        <v>-7</v>
      </c>
      <c r="J16" s="239">
        <f t="shared" si="1"/>
        <v>-23.34</v>
      </c>
      <c r="K16" s="239"/>
    </row>
    <row r="17" spans="1:11" ht="17.25" customHeight="1">
      <c r="A17" s="5">
        <v>6</v>
      </c>
      <c r="B17" s="13" t="s">
        <v>365</v>
      </c>
      <c r="C17" s="239">
        <v>0</v>
      </c>
      <c r="D17" s="239">
        <v>0</v>
      </c>
      <c r="E17" s="239">
        <v>0</v>
      </c>
      <c r="F17" s="239">
        <v>0</v>
      </c>
      <c r="G17" s="239">
        <v>0</v>
      </c>
      <c r="H17" s="239">
        <v>0</v>
      </c>
      <c r="I17" s="239">
        <f t="shared" si="0"/>
        <v>0</v>
      </c>
      <c r="J17" s="239">
        <f t="shared" si="1"/>
        <v>0</v>
      </c>
      <c r="K17" s="239"/>
    </row>
    <row r="18" spans="1:11" ht="17.25" customHeight="1">
      <c r="A18" s="5">
        <v>7</v>
      </c>
      <c r="B18" s="13" t="s">
        <v>366</v>
      </c>
      <c r="C18" s="239">
        <v>0</v>
      </c>
      <c r="D18" s="239">
        <v>0</v>
      </c>
      <c r="E18" s="239">
        <v>0</v>
      </c>
      <c r="F18" s="239">
        <v>0</v>
      </c>
      <c r="G18" s="239">
        <v>0</v>
      </c>
      <c r="H18" s="239">
        <v>0</v>
      </c>
      <c r="I18" s="239">
        <f t="shared" si="0"/>
        <v>0</v>
      </c>
      <c r="J18" s="239">
        <f t="shared" si="1"/>
        <v>0</v>
      </c>
      <c r="K18" s="239"/>
    </row>
    <row r="19" spans="1:11" s="9" customFormat="1" ht="14.25" customHeight="1">
      <c r="A19" s="5">
        <v>8</v>
      </c>
      <c r="B19" s="13" t="s">
        <v>237</v>
      </c>
      <c r="C19" s="239">
        <v>0</v>
      </c>
      <c r="D19" s="239">
        <v>0</v>
      </c>
      <c r="E19" s="239">
        <v>0</v>
      </c>
      <c r="F19" s="239">
        <v>0</v>
      </c>
      <c r="G19" s="239">
        <v>0</v>
      </c>
      <c r="H19" s="239">
        <v>0</v>
      </c>
      <c r="I19" s="239">
        <f t="shared" si="0"/>
        <v>0</v>
      </c>
      <c r="J19" s="239">
        <f t="shared" si="1"/>
        <v>0</v>
      </c>
      <c r="K19" s="239"/>
    </row>
    <row r="20" spans="1:11" s="9" customFormat="1" ht="14.25" customHeight="1">
      <c r="A20" s="5">
        <v>9</v>
      </c>
      <c r="B20" s="13" t="s">
        <v>339</v>
      </c>
      <c r="C20" s="239">
        <v>0</v>
      </c>
      <c r="D20" s="239">
        <v>0</v>
      </c>
      <c r="E20" s="239">
        <v>0</v>
      </c>
      <c r="F20" s="239">
        <v>0</v>
      </c>
      <c r="G20" s="239">
        <v>0</v>
      </c>
      <c r="H20" s="239">
        <v>0</v>
      </c>
      <c r="I20" s="239">
        <f t="shared" si="0"/>
        <v>0</v>
      </c>
      <c r="J20" s="239">
        <f t="shared" si="1"/>
        <v>0</v>
      </c>
      <c r="K20" s="239"/>
    </row>
    <row r="21" spans="1:11" s="9" customFormat="1" ht="14.25" customHeight="1">
      <c r="A21" s="5">
        <v>10</v>
      </c>
      <c r="B21" s="13" t="s">
        <v>340</v>
      </c>
      <c r="C21" s="239">
        <v>0</v>
      </c>
      <c r="D21" s="239">
        <v>0</v>
      </c>
      <c r="E21" s="239">
        <v>0</v>
      </c>
      <c r="F21" s="239">
        <v>0</v>
      </c>
      <c r="G21" s="239">
        <v>0</v>
      </c>
      <c r="H21" s="239">
        <v>0</v>
      </c>
      <c r="I21" s="239">
        <f aca="true" t="shared" si="2" ref="I21:J25">C21-E21-G21</f>
        <v>0</v>
      </c>
      <c r="J21" s="239">
        <f t="shared" si="2"/>
        <v>0</v>
      </c>
      <c r="K21" s="239"/>
    </row>
    <row r="22" spans="1:11" s="9" customFormat="1" ht="14.25" customHeight="1">
      <c r="A22" s="5">
        <v>11</v>
      </c>
      <c r="B22" s="13" t="s">
        <v>589</v>
      </c>
      <c r="C22" s="239">
        <v>0</v>
      </c>
      <c r="D22" s="239">
        <v>0</v>
      </c>
      <c r="E22" s="239">
        <v>0</v>
      </c>
      <c r="F22" s="239">
        <v>0</v>
      </c>
      <c r="G22" s="239">
        <v>0</v>
      </c>
      <c r="H22" s="239">
        <v>0</v>
      </c>
      <c r="I22" s="239">
        <f t="shared" si="2"/>
        <v>0</v>
      </c>
      <c r="J22" s="239">
        <f t="shared" si="2"/>
        <v>0</v>
      </c>
      <c r="K22" s="239"/>
    </row>
    <row r="23" spans="1:11" s="9" customFormat="1" ht="14.25" customHeight="1">
      <c r="A23" s="5">
        <v>12</v>
      </c>
      <c r="B23" s="13" t="s">
        <v>618</v>
      </c>
      <c r="C23" s="239">
        <v>0</v>
      </c>
      <c r="D23" s="239">
        <v>0</v>
      </c>
      <c r="E23" s="239">
        <v>0</v>
      </c>
      <c r="F23" s="239">
        <v>0</v>
      </c>
      <c r="G23" s="239">
        <v>0</v>
      </c>
      <c r="H23" s="239">
        <v>0</v>
      </c>
      <c r="I23" s="239">
        <f>C23-E23-G23</f>
        <v>0</v>
      </c>
      <c r="J23" s="239">
        <f>D23-F23-H23</f>
        <v>0</v>
      </c>
      <c r="K23" s="239"/>
    </row>
    <row r="24" spans="1:11" s="9" customFormat="1" ht="14.25" customHeight="1">
      <c r="A24" s="5">
        <v>13</v>
      </c>
      <c r="B24" s="13" t="s">
        <v>682</v>
      </c>
      <c r="C24" s="239">
        <v>0</v>
      </c>
      <c r="D24" s="239">
        <v>0</v>
      </c>
      <c r="E24" s="239">
        <v>0</v>
      </c>
      <c r="F24" s="239">
        <v>0</v>
      </c>
      <c r="G24" s="239">
        <v>0</v>
      </c>
      <c r="H24" s="239">
        <v>0</v>
      </c>
      <c r="I24" s="239">
        <f>C24-E24-G24</f>
        <v>0</v>
      </c>
      <c r="J24" s="239">
        <f>D24-F24-H24</f>
        <v>0</v>
      </c>
      <c r="K24" s="239"/>
    </row>
    <row r="25" spans="1:11" s="9" customFormat="1" ht="14.25" customHeight="1">
      <c r="A25" s="5">
        <v>14</v>
      </c>
      <c r="B25" s="13" t="s">
        <v>733</v>
      </c>
      <c r="C25" s="541">
        <v>5</v>
      </c>
      <c r="D25" s="239">
        <v>0</v>
      </c>
      <c r="E25" s="239">
        <v>0</v>
      </c>
      <c r="F25" s="239">
        <v>0</v>
      </c>
      <c r="G25" s="239">
        <v>8</v>
      </c>
      <c r="H25" s="239">
        <v>472</v>
      </c>
      <c r="I25" s="239">
        <f t="shared" si="2"/>
        <v>-3</v>
      </c>
      <c r="J25" s="239">
        <f t="shared" si="2"/>
        <v>-472</v>
      </c>
      <c r="K25" s="239"/>
    </row>
    <row r="26" spans="1:11" s="9" customFormat="1" ht="12.75">
      <c r="A26" s="2" t="s">
        <v>15</v>
      </c>
      <c r="B26" s="6"/>
      <c r="C26" s="240">
        <f>SUM(C12:C25)</f>
        <v>15</v>
      </c>
      <c r="D26" s="240">
        <f aca="true" t="shared" si="3" ref="D26:K26">SUM(D12:D25)</f>
        <v>23.34</v>
      </c>
      <c r="E26" s="240">
        <f t="shared" si="3"/>
        <v>7</v>
      </c>
      <c r="F26" s="240">
        <f t="shared" si="3"/>
        <v>23.34</v>
      </c>
      <c r="G26" s="240">
        <f t="shared" si="3"/>
        <v>8</v>
      </c>
      <c r="H26" s="240">
        <f t="shared" si="3"/>
        <v>472</v>
      </c>
      <c r="I26" s="240">
        <f t="shared" si="3"/>
        <v>0</v>
      </c>
      <c r="J26" s="240">
        <f t="shared" si="3"/>
        <v>-472</v>
      </c>
      <c r="K26" s="240">
        <f t="shared" si="3"/>
        <v>0</v>
      </c>
    </row>
    <row r="27" s="9" customFormat="1" ht="12.75">
      <c r="A27" s="7"/>
    </row>
    <row r="28" s="9" customFormat="1" ht="12.75">
      <c r="A28" s="519" t="s">
        <v>926</v>
      </c>
    </row>
    <row r="29" s="9" customFormat="1" ht="12.75">
      <c r="A29" s="7"/>
    </row>
    <row r="30" s="9" customFormat="1" ht="12.75">
      <c r="A30" s="7"/>
    </row>
    <row r="31" s="9" customFormat="1" ht="12.75">
      <c r="A31" s="7"/>
    </row>
    <row r="32" spans="1:9" s="9" customFormat="1" ht="15.75">
      <c r="A32" s="7"/>
      <c r="D32" s="10" t="s">
        <v>980</v>
      </c>
      <c r="I32" s="10" t="s">
        <v>588</v>
      </c>
    </row>
    <row r="33" spans="1:9" s="12" customFormat="1" ht="15.75">
      <c r="A33" s="11"/>
      <c r="D33" s="10" t="s">
        <v>981</v>
      </c>
      <c r="I33" s="10" t="s">
        <v>466</v>
      </c>
    </row>
    <row r="34" spans="1:10" ht="12.75">
      <c r="A34" s="773"/>
      <c r="B34" s="773"/>
      <c r="C34" s="773"/>
      <c r="D34" s="773"/>
      <c r="E34" s="773"/>
      <c r="F34" s="773"/>
      <c r="G34" s="773"/>
      <c r="H34" s="773"/>
      <c r="I34" s="773"/>
      <c r="J34" s="773"/>
    </row>
  </sheetData>
  <sheetProtection/>
  <mergeCells count="17">
    <mergeCell ref="K9:K10"/>
    <mergeCell ref="A34:J34"/>
    <mergeCell ref="C8:J8"/>
    <mergeCell ref="A9:A10"/>
    <mergeCell ref="B9:B10"/>
    <mergeCell ref="C9:D9"/>
    <mergeCell ref="E9:F9"/>
    <mergeCell ref="G9:H9"/>
    <mergeCell ref="I9:J9"/>
    <mergeCell ref="D1:E1"/>
    <mergeCell ref="I1:J1"/>
    <mergeCell ref="A2:J2"/>
    <mergeCell ref="A3:J3"/>
    <mergeCell ref="A5:K5"/>
    <mergeCell ref="A7:B7"/>
    <mergeCell ref="E7:H7"/>
    <mergeCell ref="I7:K7"/>
  </mergeCells>
  <printOptions horizontalCentered="1"/>
  <pageMargins left="0.45" right="0.44" top="0.7" bottom="0" header="0.31496062992125984" footer="0.31496062992125984"/>
  <pageSetup fitToHeight="1" fitToWidth="1" horizontalDpi="600" verticalDpi="600" orientation="landscape" paperSize="9" scale="90" r:id="rId1"/>
</worksheet>
</file>

<file path=xl/worksheets/sheet37.xml><?xml version="1.0" encoding="utf-8"?>
<worksheet xmlns="http://schemas.openxmlformats.org/spreadsheetml/2006/main" xmlns:r="http://schemas.openxmlformats.org/officeDocument/2006/relationships">
  <sheetPr>
    <pageSetUpPr fitToPage="1"/>
  </sheetPr>
  <dimension ref="A1:S23"/>
  <sheetViews>
    <sheetView view="pageBreakPreview" zoomScaleSheetLayoutView="100" zoomScalePageLayoutView="0" workbookViewId="0" topLeftCell="G1">
      <selection activeCell="I15" sqref="I15"/>
    </sheetView>
  </sheetViews>
  <sheetFormatPr defaultColWidth="9.140625" defaultRowHeight="12.75"/>
  <cols>
    <col min="2" max="2" width="10.57421875" style="0" customWidth="1"/>
    <col min="3" max="3" width="16.28125" style="0" customWidth="1"/>
    <col min="4" max="4" width="15.8515625" style="0" customWidth="1"/>
    <col min="5" max="5" width="11.57421875" style="0" customWidth="1"/>
    <col min="6" max="6" width="15.00390625" style="0" customWidth="1"/>
    <col min="7" max="7" width="9.7109375" style="0" customWidth="1"/>
    <col min="8" max="8" width="15.140625" style="0" customWidth="1"/>
    <col min="9" max="9" width="16.57421875" style="0" customWidth="1"/>
    <col min="10" max="10" width="18.28125" style="0" customWidth="1"/>
    <col min="11" max="11" width="14.140625" style="0" customWidth="1"/>
  </cols>
  <sheetData>
    <row r="1" spans="4:10" ht="15">
      <c r="D1" s="697"/>
      <c r="E1" s="697"/>
      <c r="H1" s="27"/>
      <c r="I1" s="606" t="s">
        <v>367</v>
      </c>
      <c r="J1" s="606"/>
    </row>
    <row r="2" spans="1:10" ht="15">
      <c r="A2" s="674" t="s">
        <v>0</v>
      </c>
      <c r="B2" s="674"/>
      <c r="C2" s="674"/>
      <c r="D2" s="674"/>
      <c r="E2" s="674"/>
      <c r="F2" s="674"/>
      <c r="G2" s="674"/>
      <c r="H2" s="674"/>
      <c r="I2" s="674"/>
      <c r="J2" s="674"/>
    </row>
    <row r="3" spans="1:10" ht="20.25">
      <c r="A3" s="698" t="s">
        <v>824</v>
      </c>
      <c r="B3" s="698"/>
      <c r="C3" s="698"/>
      <c r="D3" s="698"/>
      <c r="E3" s="698"/>
      <c r="F3" s="698"/>
      <c r="G3" s="698"/>
      <c r="H3" s="698"/>
      <c r="I3" s="698"/>
      <c r="J3" s="698"/>
    </row>
    <row r="4" ht="10.5" customHeight="1"/>
    <row r="5" spans="1:11" s="12" customFormat="1" ht="18.75" customHeight="1">
      <c r="A5" s="769" t="s">
        <v>428</v>
      </c>
      <c r="B5" s="769"/>
      <c r="C5" s="769"/>
      <c r="D5" s="769"/>
      <c r="E5" s="769"/>
      <c r="F5" s="769"/>
      <c r="G5" s="769"/>
      <c r="H5" s="769"/>
      <c r="I5" s="769"/>
      <c r="J5" s="769"/>
      <c r="K5" s="769"/>
    </row>
    <row r="6" spans="1:10" s="12" customFormat="1" ht="15.75" customHeight="1">
      <c r="A6" s="29"/>
      <c r="B6" s="29"/>
      <c r="C6" s="29"/>
      <c r="D6" s="29"/>
      <c r="E6" s="29"/>
      <c r="F6" s="29"/>
      <c r="G6" s="29"/>
      <c r="H6" s="29"/>
      <c r="I6" s="29"/>
      <c r="J6" s="29"/>
    </row>
    <row r="7" spans="1:11" s="12" customFormat="1" ht="12.75">
      <c r="A7" s="23" t="s">
        <v>464</v>
      </c>
      <c r="B7" s="23"/>
      <c r="E7" s="770"/>
      <c r="F7" s="770"/>
      <c r="G7" s="770"/>
      <c r="H7" s="770"/>
      <c r="I7" s="770" t="s">
        <v>924</v>
      </c>
      <c r="J7" s="770"/>
      <c r="K7" s="770"/>
    </row>
    <row r="8" spans="3:10" s="10" customFormat="1" ht="15.75" hidden="1">
      <c r="C8" s="674" t="s">
        <v>12</v>
      </c>
      <c r="D8" s="674"/>
      <c r="E8" s="674"/>
      <c r="F8" s="674"/>
      <c r="G8" s="674"/>
      <c r="H8" s="674"/>
      <c r="I8" s="674"/>
      <c r="J8" s="674"/>
    </row>
    <row r="9" spans="1:19" ht="44.25" customHeight="1">
      <c r="A9" s="771" t="s">
        <v>19</v>
      </c>
      <c r="B9" s="771" t="s">
        <v>32</v>
      </c>
      <c r="C9" s="774" t="s">
        <v>925</v>
      </c>
      <c r="D9" s="775"/>
      <c r="E9" s="774" t="s">
        <v>33</v>
      </c>
      <c r="F9" s="775"/>
      <c r="G9" s="774" t="s">
        <v>34</v>
      </c>
      <c r="H9" s="775"/>
      <c r="I9" s="690" t="s">
        <v>98</v>
      </c>
      <c r="J9" s="690"/>
      <c r="K9" s="771" t="s">
        <v>223</v>
      </c>
      <c r="R9" s="6"/>
      <c r="S9" s="9"/>
    </row>
    <row r="10" spans="1:11" s="11" customFormat="1" ht="42" customHeight="1">
      <c r="A10" s="772"/>
      <c r="B10" s="772"/>
      <c r="C10" s="3" t="s">
        <v>35</v>
      </c>
      <c r="D10" s="3" t="s">
        <v>97</v>
      </c>
      <c r="E10" s="3" t="s">
        <v>35</v>
      </c>
      <c r="F10" s="3" t="s">
        <v>97</v>
      </c>
      <c r="G10" s="3" t="s">
        <v>35</v>
      </c>
      <c r="H10" s="3" t="s">
        <v>97</v>
      </c>
      <c r="I10" s="3" t="s">
        <v>122</v>
      </c>
      <c r="J10" s="3" t="s">
        <v>123</v>
      </c>
      <c r="K10" s="772"/>
    </row>
    <row r="11" spans="1:11" ht="12.75">
      <c r="A11" s="52">
        <v>1</v>
      </c>
      <c r="B11" s="52">
        <v>2</v>
      </c>
      <c r="C11" s="52">
        <v>3</v>
      </c>
      <c r="D11" s="52">
        <v>4</v>
      </c>
      <c r="E11" s="52">
        <v>5</v>
      </c>
      <c r="F11" s="52">
        <v>6</v>
      </c>
      <c r="G11" s="52">
        <v>7</v>
      </c>
      <c r="H11" s="52">
        <v>8</v>
      </c>
      <c r="I11" s="52">
        <v>9</v>
      </c>
      <c r="J11" s="52">
        <v>10</v>
      </c>
      <c r="K11" s="2">
        <v>11</v>
      </c>
    </row>
    <row r="12" spans="1:11" s="242" customFormat="1" ht="24.75" customHeight="1">
      <c r="A12" s="239">
        <v>1</v>
      </c>
      <c r="B12" s="239" t="s">
        <v>468</v>
      </c>
      <c r="C12" s="239">
        <v>15</v>
      </c>
      <c r="D12" s="239">
        <v>23.34</v>
      </c>
      <c r="E12" s="239">
        <v>7</v>
      </c>
      <c r="F12" s="239">
        <v>151.35</v>
      </c>
      <c r="G12" s="239">
        <v>8</v>
      </c>
      <c r="H12" s="521">
        <v>472</v>
      </c>
      <c r="I12" s="239">
        <v>0</v>
      </c>
      <c r="J12" s="239">
        <f>D12-F12-H12</f>
        <v>-600.01</v>
      </c>
      <c r="K12" s="239"/>
    </row>
    <row r="13" spans="1:11" s="241" customFormat="1" ht="24.75" customHeight="1">
      <c r="A13" s="240" t="s">
        <v>15</v>
      </c>
      <c r="B13" s="240"/>
      <c r="C13" s="542">
        <f>C12</f>
        <v>15</v>
      </c>
      <c r="D13" s="240">
        <f aca="true" t="shared" si="0" ref="D13:J13">D12</f>
        <v>23.34</v>
      </c>
      <c r="E13" s="240">
        <f t="shared" si="0"/>
        <v>7</v>
      </c>
      <c r="F13" s="240">
        <f t="shared" si="0"/>
        <v>151.35</v>
      </c>
      <c r="G13" s="542">
        <f t="shared" si="0"/>
        <v>8</v>
      </c>
      <c r="H13" s="522">
        <f t="shared" si="0"/>
        <v>472</v>
      </c>
      <c r="I13" s="240">
        <f t="shared" si="0"/>
        <v>0</v>
      </c>
      <c r="J13" s="240">
        <f t="shared" si="0"/>
        <v>-600.01</v>
      </c>
      <c r="K13" s="240"/>
    </row>
    <row r="14" spans="5:10" s="241" customFormat="1" ht="15.75" customHeight="1">
      <c r="E14" s="776"/>
      <c r="F14" s="776"/>
      <c r="J14" s="520"/>
    </row>
    <row r="15" s="9" customFormat="1" ht="12.75">
      <c r="A15" s="520" t="s">
        <v>928</v>
      </c>
    </row>
    <row r="16" s="9" customFormat="1" ht="12.75">
      <c r="A16" s="21" t="s">
        <v>927</v>
      </c>
    </row>
    <row r="17" s="9" customFormat="1" ht="12.75">
      <c r="A17" s="7"/>
    </row>
    <row r="18" s="9" customFormat="1" ht="12.75">
      <c r="A18" s="7"/>
    </row>
    <row r="19" s="9" customFormat="1" ht="12.75">
      <c r="A19" s="7"/>
    </row>
    <row r="20" s="9" customFormat="1" ht="12.75">
      <c r="A20" s="7"/>
    </row>
    <row r="21" spans="1:9" s="9" customFormat="1" ht="15.75">
      <c r="A21" s="7"/>
      <c r="D21" s="10" t="s">
        <v>980</v>
      </c>
      <c r="I21" s="10" t="s">
        <v>588</v>
      </c>
    </row>
    <row r="22" spans="1:9" s="12" customFormat="1" ht="15.75">
      <c r="A22" s="11"/>
      <c r="D22" s="10" t="s">
        <v>981</v>
      </c>
      <c r="I22" s="10" t="s">
        <v>466</v>
      </c>
    </row>
    <row r="23" spans="1:10" ht="12.75">
      <c r="A23" s="773"/>
      <c r="B23" s="773"/>
      <c r="C23" s="773"/>
      <c r="D23" s="773"/>
      <c r="E23" s="773"/>
      <c r="F23" s="773"/>
      <c r="G23" s="773"/>
      <c r="H23" s="773"/>
      <c r="I23" s="773"/>
      <c r="J23" s="773"/>
    </row>
  </sheetData>
  <sheetProtection/>
  <mergeCells count="17">
    <mergeCell ref="A23:J23"/>
    <mergeCell ref="E9:F9"/>
    <mergeCell ref="C9:D9"/>
    <mergeCell ref="C8:J8"/>
    <mergeCell ref="I9:J9"/>
    <mergeCell ref="B9:B10"/>
    <mergeCell ref="E14:F14"/>
    <mergeCell ref="I1:J1"/>
    <mergeCell ref="G9:H9"/>
    <mergeCell ref="A9:A10"/>
    <mergeCell ref="K9:K10"/>
    <mergeCell ref="D1:E1"/>
    <mergeCell ref="A5:K5"/>
    <mergeCell ref="I7:K7"/>
    <mergeCell ref="A2:J2"/>
    <mergeCell ref="A3:J3"/>
    <mergeCell ref="E7:H7"/>
  </mergeCells>
  <printOptions horizontalCentered="1"/>
  <pageMargins left="0.48" right="0.53" top="0.81" bottom="0" header="0.31496062992125984" footer="0.31496062992125984"/>
  <pageSetup fitToHeight="1" fitToWidth="1" horizontalDpi="600" verticalDpi="600" orientation="landscape" paperSize="9" scale="91" r:id="rId1"/>
</worksheet>
</file>

<file path=xl/worksheets/sheet38.xml><?xml version="1.0" encoding="utf-8"?>
<worksheet xmlns="http://schemas.openxmlformats.org/spreadsheetml/2006/main" xmlns:r="http://schemas.openxmlformats.org/officeDocument/2006/relationships">
  <sheetPr>
    <pageSetUpPr fitToPage="1"/>
  </sheetPr>
  <dimension ref="A1:S21"/>
  <sheetViews>
    <sheetView view="pageBreakPreview" zoomScale="85" zoomScaleSheetLayoutView="85" zoomScalePageLayoutView="0" workbookViewId="0" topLeftCell="A1">
      <selection activeCell="C12" sqref="C12"/>
    </sheetView>
  </sheetViews>
  <sheetFormatPr defaultColWidth="9.140625" defaultRowHeight="12.75"/>
  <cols>
    <col min="1" max="1" width="14.28125" style="108" customWidth="1"/>
    <col min="2" max="2" width="15.421875" style="108" customWidth="1"/>
    <col min="3" max="3" width="13.57421875" style="108" customWidth="1"/>
    <col min="4" max="4" width="14.7109375" style="108" bestFit="1" customWidth="1"/>
    <col min="5" max="5" width="12.00390625" style="108" customWidth="1"/>
    <col min="6" max="6" width="13.7109375" style="108" customWidth="1"/>
    <col min="7" max="7" width="11.7109375" style="108" customWidth="1"/>
    <col min="8" max="8" width="12.28125" style="108" customWidth="1"/>
    <col min="9" max="9" width="14.421875" style="108" bestFit="1" customWidth="1"/>
    <col min="10" max="10" width="16.7109375" style="108" bestFit="1" customWidth="1"/>
    <col min="11" max="11" width="25.8515625" style="108" customWidth="1"/>
    <col min="12" max="16384" width="9.140625" style="108" customWidth="1"/>
  </cols>
  <sheetData>
    <row r="1" spans="4:11" ht="15.75">
      <c r="D1" s="592"/>
      <c r="E1" s="592"/>
      <c r="H1" s="27"/>
      <c r="J1" s="606" t="s">
        <v>64</v>
      </c>
      <c r="K1" s="606"/>
    </row>
    <row r="2" spans="1:10" ht="15">
      <c r="A2" s="674" t="s">
        <v>0</v>
      </c>
      <c r="B2" s="674"/>
      <c r="C2" s="674"/>
      <c r="D2" s="674"/>
      <c r="E2" s="674"/>
      <c r="F2" s="674"/>
      <c r="G2" s="674"/>
      <c r="H2" s="674"/>
      <c r="I2" s="674"/>
      <c r="J2" s="674"/>
    </row>
    <row r="3" spans="1:10" ht="18">
      <c r="A3" s="777" t="s">
        <v>824</v>
      </c>
      <c r="B3" s="777"/>
      <c r="C3" s="777"/>
      <c r="D3" s="777"/>
      <c r="E3" s="777"/>
      <c r="F3" s="777"/>
      <c r="G3" s="777"/>
      <c r="H3" s="777"/>
      <c r="I3" s="777"/>
      <c r="J3" s="777"/>
    </row>
    <row r="5" spans="1:12" ht="15.75">
      <c r="A5" s="778" t="s">
        <v>429</v>
      </c>
      <c r="B5" s="778"/>
      <c r="C5" s="778"/>
      <c r="D5" s="778"/>
      <c r="E5" s="778"/>
      <c r="F5" s="778"/>
      <c r="G5" s="778"/>
      <c r="H5" s="778"/>
      <c r="I5" s="778"/>
      <c r="J5" s="778"/>
      <c r="K5" s="778"/>
      <c r="L5" s="778"/>
    </row>
    <row r="6" spans="1:10" ht="15.75">
      <c r="A6" s="29"/>
      <c r="B6" s="29"/>
      <c r="C6" s="29"/>
      <c r="D6" s="29"/>
      <c r="E6" s="29"/>
      <c r="F6" s="29"/>
      <c r="G6" s="29"/>
      <c r="H6" s="29"/>
      <c r="I6" s="29"/>
      <c r="J6" s="29"/>
    </row>
    <row r="7" spans="1:11" ht="15.75">
      <c r="A7" s="595" t="s">
        <v>464</v>
      </c>
      <c r="B7" s="595"/>
      <c r="I7" s="728" t="s">
        <v>929</v>
      </c>
      <c r="J7" s="728"/>
      <c r="K7" s="728"/>
    </row>
    <row r="8" spans="1:19" ht="71.25" customHeight="1">
      <c r="A8" s="574" t="s">
        <v>19</v>
      </c>
      <c r="B8" s="574" t="s">
        <v>32</v>
      </c>
      <c r="C8" s="576" t="s">
        <v>930</v>
      </c>
      <c r="D8" s="578"/>
      <c r="E8" s="576" t="s">
        <v>591</v>
      </c>
      <c r="F8" s="578"/>
      <c r="G8" s="576" t="s">
        <v>34</v>
      </c>
      <c r="H8" s="578"/>
      <c r="I8" s="587" t="s">
        <v>98</v>
      </c>
      <c r="J8" s="587"/>
      <c r="K8" s="574" t="s">
        <v>752</v>
      </c>
      <c r="R8" s="121"/>
      <c r="S8" s="144"/>
    </row>
    <row r="9" spans="1:11" s="10" customFormat="1" ht="63">
      <c r="A9" s="575"/>
      <c r="B9" s="575"/>
      <c r="C9" s="112" t="s">
        <v>35</v>
      </c>
      <c r="D9" s="112" t="s">
        <v>481</v>
      </c>
      <c r="E9" s="112" t="s">
        <v>35</v>
      </c>
      <c r="F9" s="112" t="s">
        <v>481</v>
      </c>
      <c r="G9" s="112" t="s">
        <v>35</v>
      </c>
      <c r="H9" s="112" t="s">
        <v>481</v>
      </c>
      <c r="I9" s="112" t="s">
        <v>122</v>
      </c>
      <c r="J9" s="112" t="s">
        <v>123</v>
      </c>
      <c r="K9" s="575"/>
    </row>
    <row r="10" spans="1:11" s="10" customFormat="1" ht="15.75">
      <c r="A10" s="110">
        <v>1</v>
      </c>
      <c r="B10" s="110">
        <v>2</v>
      </c>
      <c r="C10" s="110">
        <v>3</v>
      </c>
      <c r="D10" s="110">
        <v>4</v>
      </c>
      <c r="E10" s="110">
        <v>5</v>
      </c>
      <c r="F10" s="110">
        <v>6</v>
      </c>
      <c r="G10" s="110">
        <v>7</v>
      </c>
      <c r="H10" s="110">
        <v>8</v>
      </c>
      <c r="I10" s="110">
        <v>9</v>
      </c>
      <c r="J10" s="110">
        <v>10</v>
      </c>
      <c r="K10" s="110">
        <v>11</v>
      </c>
    </row>
    <row r="11" spans="1:11" ht="25.5" customHeight="1">
      <c r="A11" s="118">
        <v>1</v>
      </c>
      <c r="B11" s="121" t="s">
        <v>468</v>
      </c>
      <c r="C11" s="163">
        <v>50</v>
      </c>
      <c r="D11" s="163">
        <v>2.28</v>
      </c>
      <c r="E11" s="163">
        <v>50</v>
      </c>
      <c r="F11" s="163">
        <v>2.28</v>
      </c>
      <c r="G11" s="163">
        <v>0</v>
      </c>
      <c r="H11" s="163">
        <v>0</v>
      </c>
      <c r="I11" s="163">
        <f>C11-E11-G11</f>
        <v>0</v>
      </c>
      <c r="J11" s="163">
        <f>D11-F11-H11</f>
        <v>0</v>
      </c>
      <c r="K11" s="163"/>
    </row>
    <row r="12" spans="1:11" s="45" customFormat="1" ht="25.5" customHeight="1">
      <c r="A12" s="110" t="s">
        <v>15</v>
      </c>
      <c r="B12" s="46"/>
      <c r="C12" s="111">
        <f>C11</f>
        <v>50</v>
      </c>
      <c r="D12" s="111">
        <f aca="true" t="shared" si="0" ref="D12:J12">D11</f>
        <v>2.28</v>
      </c>
      <c r="E12" s="111">
        <f t="shared" si="0"/>
        <v>50</v>
      </c>
      <c r="F12" s="111">
        <f t="shared" si="0"/>
        <v>2.28</v>
      </c>
      <c r="G12" s="111">
        <f t="shared" si="0"/>
        <v>0</v>
      </c>
      <c r="H12" s="111">
        <f t="shared" si="0"/>
        <v>0</v>
      </c>
      <c r="I12" s="111">
        <f t="shared" si="0"/>
        <v>0</v>
      </c>
      <c r="J12" s="111">
        <f t="shared" si="0"/>
        <v>0</v>
      </c>
      <c r="K12" s="111"/>
    </row>
    <row r="13" s="144" customFormat="1" ht="15"/>
    <row r="14" s="144" customFormat="1" ht="15">
      <c r="A14" s="162" t="s">
        <v>36</v>
      </c>
    </row>
    <row r="15" s="144" customFormat="1" ht="15">
      <c r="A15" s="162"/>
    </row>
    <row r="16" s="144" customFormat="1" ht="15">
      <c r="A16" s="162"/>
    </row>
    <row r="17" s="144" customFormat="1" ht="15">
      <c r="A17" s="162"/>
    </row>
    <row r="18" s="144" customFormat="1" ht="15">
      <c r="A18" s="162"/>
    </row>
    <row r="19" spans="3:9" ht="15.75">
      <c r="C19" s="10" t="s">
        <v>980</v>
      </c>
      <c r="D19" s="10"/>
      <c r="E19" s="10"/>
      <c r="F19" s="10"/>
      <c r="I19" s="10" t="s">
        <v>588</v>
      </c>
    </row>
    <row r="20" spans="1:9" ht="15.75">
      <c r="A20" s="10"/>
      <c r="C20" s="10" t="s">
        <v>981</v>
      </c>
      <c r="D20" s="10"/>
      <c r="E20" s="10"/>
      <c r="F20" s="10"/>
      <c r="I20" s="10" t="s">
        <v>466</v>
      </c>
    </row>
    <row r="21" spans="1:10" ht="15">
      <c r="A21" s="674"/>
      <c r="B21" s="674"/>
      <c r="C21" s="674"/>
      <c r="D21" s="674"/>
      <c r="E21" s="674"/>
      <c r="F21" s="674"/>
      <c r="G21" s="674"/>
      <c r="H21" s="674"/>
      <c r="I21" s="674"/>
      <c r="J21" s="674"/>
    </row>
  </sheetData>
  <sheetProtection/>
  <mergeCells count="15">
    <mergeCell ref="A21:J21"/>
    <mergeCell ref="A8:A9"/>
    <mergeCell ref="B8:B9"/>
    <mergeCell ref="E8:F8"/>
    <mergeCell ref="I7:K7"/>
    <mergeCell ref="A5:L5"/>
    <mergeCell ref="K8:K9"/>
    <mergeCell ref="J1:K1"/>
    <mergeCell ref="I8:J8"/>
    <mergeCell ref="D1:E1"/>
    <mergeCell ref="A2:J2"/>
    <mergeCell ref="A3:J3"/>
    <mergeCell ref="A7:B7"/>
    <mergeCell ref="C8:D8"/>
    <mergeCell ref="G8:H8"/>
  </mergeCells>
  <printOptions horizontalCentered="1"/>
  <pageMargins left="0.55" right="0.47" top="0.85" bottom="0" header="0.31496062992125984" footer="0.31496062992125984"/>
  <pageSetup fitToHeight="1" fitToWidth="1" horizontalDpi="600" verticalDpi="600" orientation="landscape" paperSize="9" scale="84" r:id="rId1"/>
</worksheet>
</file>

<file path=xl/worksheets/sheet39.xml><?xml version="1.0" encoding="utf-8"?>
<worksheet xmlns="http://schemas.openxmlformats.org/spreadsheetml/2006/main" xmlns:r="http://schemas.openxmlformats.org/officeDocument/2006/relationships">
  <sheetPr>
    <pageSetUpPr fitToPage="1"/>
  </sheetPr>
  <dimension ref="A1:S22"/>
  <sheetViews>
    <sheetView view="pageBreakPreview" zoomScaleSheetLayoutView="100" zoomScalePageLayoutView="0" workbookViewId="0" topLeftCell="A5">
      <selection activeCell="F17" sqref="F17"/>
    </sheetView>
  </sheetViews>
  <sheetFormatPr defaultColWidth="9.140625" defaultRowHeight="12.75"/>
  <cols>
    <col min="1" max="1" width="12.7109375" style="108" customWidth="1"/>
    <col min="2" max="2" width="12.8515625" style="108" bestFit="1" customWidth="1"/>
    <col min="3" max="3" width="10.57421875" style="108" bestFit="1" customWidth="1"/>
    <col min="4" max="4" width="14.7109375" style="108" bestFit="1" customWidth="1"/>
    <col min="5" max="5" width="13.00390625" style="108" customWidth="1"/>
    <col min="6" max="6" width="13.421875" style="108" customWidth="1"/>
    <col min="7" max="7" width="11.57421875" style="108" customWidth="1"/>
    <col min="8" max="8" width="12.00390625" style="108" customWidth="1"/>
    <col min="9" max="9" width="17.57421875" style="108" customWidth="1"/>
    <col min="10" max="10" width="21.7109375" style="108" customWidth="1"/>
    <col min="11" max="11" width="15.7109375" style="108" bestFit="1" customWidth="1"/>
    <col min="12" max="16384" width="9.140625" style="108" customWidth="1"/>
  </cols>
  <sheetData>
    <row r="1" spans="4:11" ht="15.75">
      <c r="D1" s="592"/>
      <c r="E1" s="592"/>
      <c r="H1" s="27"/>
      <c r="J1" s="606" t="s">
        <v>574</v>
      </c>
      <c r="K1" s="606"/>
    </row>
    <row r="2" spans="1:10" ht="15">
      <c r="A2" s="674" t="s">
        <v>0</v>
      </c>
      <c r="B2" s="674"/>
      <c r="C2" s="674"/>
      <c r="D2" s="674"/>
      <c r="E2" s="674"/>
      <c r="F2" s="674"/>
      <c r="G2" s="674"/>
      <c r="H2" s="674"/>
      <c r="I2" s="674"/>
      <c r="J2" s="674"/>
    </row>
    <row r="3" spans="1:10" ht="19.5">
      <c r="A3" s="593" t="s">
        <v>824</v>
      </c>
      <c r="B3" s="593"/>
      <c r="C3" s="593"/>
      <c r="D3" s="593"/>
      <c r="E3" s="593"/>
      <c r="F3" s="593"/>
      <c r="G3" s="593"/>
      <c r="H3" s="593"/>
      <c r="I3" s="593"/>
      <c r="J3" s="593"/>
    </row>
    <row r="5" spans="1:12" ht="15.75">
      <c r="A5" s="778" t="s">
        <v>626</v>
      </c>
      <c r="B5" s="778"/>
      <c r="C5" s="778"/>
      <c r="D5" s="778"/>
      <c r="E5" s="778"/>
      <c r="F5" s="778"/>
      <c r="G5" s="778"/>
      <c r="H5" s="778"/>
      <c r="I5" s="778"/>
      <c r="J5" s="778"/>
      <c r="K5" s="778"/>
      <c r="L5" s="778"/>
    </row>
    <row r="6" spans="1:10" ht="15.75">
      <c r="A6" s="29"/>
      <c r="B6" s="29"/>
      <c r="C6" s="29"/>
      <c r="D6" s="29"/>
      <c r="E6" s="29"/>
      <c r="F6" s="29"/>
      <c r="G6" s="29"/>
      <c r="H6" s="29"/>
      <c r="I6" s="29"/>
      <c r="J6" s="29"/>
    </row>
    <row r="7" spans="1:11" ht="15.75">
      <c r="A7" s="595" t="s">
        <v>464</v>
      </c>
      <c r="B7" s="595"/>
      <c r="I7" s="728" t="s">
        <v>929</v>
      </c>
      <c r="J7" s="728"/>
      <c r="K7" s="728"/>
    </row>
    <row r="8" spans="1:19" ht="54" customHeight="1">
      <c r="A8" s="574" t="s">
        <v>19</v>
      </c>
      <c r="B8" s="574" t="s">
        <v>32</v>
      </c>
      <c r="C8" s="576" t="s">
        <v>931</v>
      </c>
      <c r="D8" s="578"/>
      <c r="E8" s="576" t="s">
        <v>592</v>
      </c>
      <c r="F8" s="578"/>
      <c r="G8" s="576" t="s">
        <v>34</v>
      </c>
      <c r="H8" s="578"/>
      <c r="I8" s="587" t="s">
        <v>98</v>
      </c>
      <c r="J8" s="587"/>
      <c r="K8" s="574" t="s">
        <v>752</v>
      </c>
      <c r="R8" s="121"/>
      <c r="S8" s="144"/>
    </row>
    <row r="9" spans="1:11" s="10" customFormat="1" ht="47.25">
      <c r="A9" s="575"/>
      <c r="B9" s="575"/>
      <c r="C9" s="112" t="s">
        <v>35</v>
      </c>
      <c r="D9" s="112" t="s">
        <v>481</v>
      </c>
      <c r="E9" s="112" t="s">
        <v>35</v>
      </c>
      <c r="F9" s="112" t="s">
        <v>481</v>
      </c>
      <c r="G9" s="112" t="s">
        <v>35</v>
      </c>
      <c r="H9" s="112" t="s">
        <v>481</v>
      </c>
      <c r="I9" s="112" t="s">
        <v>122</v>
      </c>
      <c r="J9" s="112" t="s">
        <v>123</v>
      </c>
      <c r="K9" s="575"/>
    </row>
    <row r="10" spans="1:11" s="10" customFormat="1" ht="15.75">
      <c r="A10" s="110">
        <v>1</v>
      </c>
      <c r="B10" s="110">
        <v>2</v>
      </c>
      <c r="C10" s="110">
        <v>3</v>
      </c>
      <c r="D10" s="110">
        <v>4</v>
      </c>
      <c r="E10" s="110">
        <v>5</v>
      </c>
      <c r="F10" s="110">
        <v>6</v>
      </c>
      <c r="G10" s="110">
        <v>7</v>
      </c>
      <c r="H10" s="110">
        <v>8</v>
      </c>
      <c r="I10" s="110">
        <v>9</v>
      </c>
      <c r="J10" s="110">
        <v>10</v>
      </c>
      <c r="K10" s="110">
        <v>11</v>
      </c>
    </row>
    <row r="11" spans="1:11" ht="27" customHeight="1">
      <c r="A11" s="118">
        <v>1</v>
      </c>
      <c r="B11" s="121" t="s">
        <v>468</v>
      </c>
      <c r="C11" s="163">
        <v>119</v>
      </c>
      <c r="D11" s="192">
        <v>5.95</v>
      </c>
      <c r="E11" s="163">
        <v>119</v>
      </c>
      <c r="F11" s="192">
        <v>5.95</v>
      </c>
      <c r="G11" s="163">
        <v>0</v>
      </c>
      <c r="H11" s="163">
        <v>0</v>
      </c>
      <c r="I11" s="163">
        <f>C11-E11-G11</f>
        <v>0</v>
      </c>
      <c r="J11" s="163">
        <f>D11-F11-H11</f>
        <v>0</v>
      </c>
      <c r="K11" s="121"/>
    </row>
    <row r="12" spans="1:11" s="45" customFormat="1" ht="27" customHeight="1">
      <c r="A12" s="110" t="s">
        <v>15</v>
      </c>
      <c r="B12" s="46"/>
      <c r="C12" s="111">
        <f>C11</f>
        <v>119</v>
      </c>
      <c r="D12" s="185">
        <f aca="true" t="shared" si="0" ref="D12:J12">D11</f>
        <v>5.95</v>
      </c>
      <c r="E12" s="111">
        <f t="shared" si="0"/>
        <v>119</v>
      </c>
      <c r="F12" s="185">
        <f t="shared" si="0"/>
        <v>5.95</v>
      </c>
      <c r="G12" s="111">
        <f t="shared" si="0"/>
        <v>0</v>
      </c>
      <c r="H12" s="111">
        <f t="shared" si="0"/>
        <v>0</v>
      </c>
      <c r="I12" s="111">
        <f t="shared" si="0"/>
        <v>0</v>
      </c>
      <c r="J12" s="111">
        <f t="shared" si="0"/>
        <v>0</v>
      </c>
      <c r="K12" s="46"/>
    </row>
    <row r="13" s="144" customFormat="1" ht="15"/>
    <row r="14" s="144" customFormat="1" ht="15">
      <c r="A14" s="162" t="s">
        <v>36</v>
      </c>
    </row>
    <row r="15" spans="3:6" ht="15.75">
      <c r="C15" s="675"/>
      <c r="D15" s="675"/>
      <c r="E15" s="675"/>
      <c r="F15" s="675"/>
    </row>
    <row r="16" spans="3:6" ht="15.75">
      <c r="C16" s="105"/>
      <c r="D16" s="105"/>
      <c r="E16" s="105"/>
      <c r="F16" s="105"/>
    </row>
    <row r="17" spans="3:6" ht="15.75">
      <c r="C17" s="105"/>
      <c r="D17" s="105"/>
      <c r="E17" s="105"/>
      <c r="F17" s="105"/>
    </row>
    <row r="18" spans="3:6" ht="15.75">
      <c r="C18" s="105"/>
      <c r="D18" s="105"/>
      <c r="E18" s="105"/>
      <c r="F18" s="105"/>
    </row>
    <row r="19" spans="3:6" ht="15.75">
      <c r="C19" s="105"/>
      <c r="D19" s="105"/>
      <c r="E19" s="105"/>
      <c r="F19" s="105"/>
    </row>
    <row r="20" spans="3:9" ht="15.75">
      <c r="C20" s="105"/>
      <c r="D20" s="10" t="s">
        <v>980</v>
      </c>
      <c r="E20" s="105"/>
      <c r="F20" s="105"/>
      <c r="I20" s="10" t="s">
        <v>588</v>
      </c>
    </row>
    <row r="21" spans="1:9" ht="15.75">
      <c r="A21" s="10"/>
      <c r="D21" s="10" t="s">
        <v>981</v>
      </c>
      <c r="I21" s="10" t="s">
        <v>466</v>
      </c>
    </row>
    <row r="22" spans="1:10" ht="15">
      <c r="A22" s="674"/>
      <c r="B22" s="674"/>
      <c r="C22" s="674"/>
      <c r="D22" s="674"/>
      <c r="E22" s="674"/>
      <c r="F22" s="674"/>
      <c r="G22" s="674"/>
      <c r="H22" s="674"/>
      <c r="I22" s="674"/>
      <c r="J22" s="674"/>
    </row>
  </sheetData>
  <sheetProtection/>
  <mergeCells count="16">
    <mergeCell ref="A22:J22"/>
    <mergeCell ref="K8:K9"/>
    <mergeCell ref="C15:F15"/>
    <mergeCell ref="A8:A9"/>
    <mergeCell ref="B8:B9"/>
    <mergeCell ref="C8:D8"/>
    <mergeCell ref="E8:F8"/>
    <mergeCell ref="G8:H8"/>
    <mergeCell ref="I8:J8"/>
    <mergeCell ref="D1:E1"/>
    <mergeCell ref="J1:K1"/>
    <mergeCell ref="A2:J2"/>
    <mergeCell ref="A3:J3"/>
    <mergeCell ref="A5:L5"/>
    <mergeCell ref="A7:B7"/>
    <mergeCell ref="I7:K7"/>
  </mergeCells>
  <printOptions horizontalCentered="1"/>
  <pageMargins left="0.52" right="0.5" top="0.81" bottom="0" header="0.31496062992125984" footer="0.31496062992125984"/>
  <pageSetup fitToHeight="1" fitToWidth="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Y50"/>
  <sheetViews>
    <sheetView tabSelected="1" view="pageBreakPreview" zoomScale="90" zoomScaleSheetLayoutView="90" zoomScalePageLayoutView="0" workbookViewId="0" topLeftCell="O23">
      <selection activeCell="Z32" sqref="Z32"/>
    </sheetView>
  </sheetViews>
  <sheetFormatPr defaultColWidth="9.140625" defaultRowHeight="12.75"/>
  <cols>
    <col min="1" max="1" width="9.28125" style="10" customWidth="1"/>
    <col min="2" max="4" width="8.57421875" style="10" customWidth="1"/>
    <col min="5" max="5" width="11.140625" style="10" customWidth="1"/>
    <col min="6" max="6" width="9.421875" style="10" customWidth="1"/>
    <col min="7" max="7" width="8.57421875" style="10" customWidth="1"/>
    <col min="8" max="8" width="11.7109375" style="10" customWidth="1"/>
    <col min="9" max="9" width="6.421875" style="10" customWidth="1"/>
    <col min="10" max="10" width="6.8515625" style="10" customWidth="1"/>
    <col min="11" max="11" width="7.00390625" style="10" customWidth="1"/>
    <col min="12" max="12" width="6.421875" style="10" customWidth="1"/>
    <col min="13" max="13" width="11.140625" style="10" customWidth="1"/>
    <col min="14" max="14" width="9.7109375" style="10" customWidth="1"/>
    <col min="15" max="15" width="8.57421875" style="10" customWidth="1"/>
    <col min="16" max="16" width="10.00390625" style="10" customWidth="1"/>
    <col min="17" max="17" width="6.57421875" style="10" customWidth="1"/>
    <col min="18" max="18" width="6.00390625" style="10" customWidth="1"/>
    <col min="19" max="19" width="5.57421875" style="10" customWidth="1"/>
    <col min="20" max="20" width="7.8515625" style="10" customWidth="1"/>
    <col min="21" max="16384" width="9.140625" style="10" customWidth="1"/>
  </cols>
  <sheetData>
    <row r="1" spans="1:20" ht="15.75">
      <c r="A1" s="10" t="s">
        <v>11</v>
      </c>
      <c r="H1" s="592"/>
      <c r="I1" s="592"/>
      <c r="R1" s="606" t="s">
        <v>51</v>
      </c>
      <c r="S1" s="606"/>
      <c r="T1" s="606"/>
    </row>
    <row r="2" spans="1:19" ht="15.75">
      <c r="A2" s="592" t="s">
        <v>0</v>
      </c>
      <c r="B2" s="592"/>
      <c r="C2" s="592"/>
      <c r="D2" s="592"/>
      <c r="E2" s="592"/>
      <c r="F2" s="592"/>
      <c r="G2" s="592"/>
      <c r="H2" s="592"/>
      <c r="I2" s="592"/>
      <c r="J2" s="592"/>
      <c r="K2" s="592"/>
      <c r="L2" s="592"/>
      <c r="M2" s="592"/>
      <c r="N2" s="592"/>
      <c r="O2" s="592"/>
      <c r="P2" s="592"/>
      <c r="Q2" s="592"/>
      <c r="R2" s="592"/>
      <c r="S2" s="592"/>
    </row>
    <row r="3" spans="1:19" ht="19.5">
      <c r="A3" s="593" t="s">
        <v>824</v>
      </c>
      <c r="B3" s="593"/>
      <c r="C3" s="593"/>
      <c r="D3" s="593"/>
      <c r="E3" s="593"/>
      <c r="F3" s="593"/>
      <c r="G3" s="593"/>
      <c r="H3" s="593"/>
      <c r="I3" s="593"/>
      <c r="J3" s="593"/>
      <c r="K3" s="593"/>
      <c r="L3" s="593"/>
      <c r="M3" s="593"/>
      <c r="N3" s="593"/>
      <c r="O3" s="593"/>
      <c r="P3" s="593"/>
      <c r="Q3" s="593"/>
      <c r="R3" s="593"/>
      <c r="S3" s="593"/>
    </row>
    <row r="5" spans="1:19" ht="15.75">
      <c r="A5" s="594" t="s">
        <v>825</v>
      </c>
      <c r="B5" s="594"/>
      <c r="C5" s="594"/>
      <c r="D5" s="594"/>
      <c r="E5" s="594"/>
      <c r="F5" s="594"/>
      <c r="G5" s="594"/>
      <c r="H5" s="594"/>
      <c r="I5" s="594"/>
      <c r="J5" s="594"/>
      <c r="K5" s="594"/>
      <c r="L5" s="594"/>
      <c r="M5" s="594"/>
      <c r="N5" s="594"/>
      <c r="O5" s="594"/>
      <c r="P5" s="594"/>
      <c r="Q5" s="594"/>
      <c r="R5" s="594"/>
      <c r="S5" s="594"/>
    </row>
    <row r="6" spans="1:2" ht="15.75">
      <c r="A6" s="43" t="s">
        <v>464</v>
      </c>
      <c r="B6" s="43"/>
    </row>
    <row r="7" spans="1:19" ht="15.75">
      <c r="A7" s="595" t="s">
        <v>154</v>
      </c>
      <c r="B7" s="595"/>
      <c r="C7" s="595"/>
      <c r="D7" s="595"/>
      <c r="E7" s="595"/>
      <c r="F7" s="595"/>
      <c r="G7" s="595"/>
      <c r="H7" s="595"/>
      <c r="I7" s="595"/>
      <c r="R7" s="45"/>
      <c r="S7" s="45"/>
    </row>
    <row r="9" spans="1:12" ht="31.5">
      <c r="A9" s="112"/>
      <c r="B9" s="587" t="s">
        <v>38</v>
      </c>
      <c r="C9" s="587"/>
      <c r="D9" s="587" t="s">
        <v>39</v>
      </c>
      <c r="E9" s="587"/>
      <c r="F9" s="587" t="s">
        <v>40</v>
      </c>
      <c r="G9" s="587"/>
      <c r="H9" s="589" t="s">
        <v>41</v>
      </c>
      <c r="I9" s="589"/>
      <c r="J9" s="587" t="s">
        <v>42</v>
      </c>
      <c r="K9" s="587"/>
      <c r="L9" s="128" t="s">
        <v>15</v>
      </c>
    </row>
    <row r="10" spans="1:12" s="117" customFormat="1" ht="15">
      <c r="A10" s="129">
        <v>1</v>
      </c>
      <c r="B10" s="569">
        <v>2</v>
      </c>
      <c r="C10" s="569"/>
      <c r="D10" s="569">
        <v>3</v>
      </c>
      <c r="E10" s="569"/>
      <c r="F10" s="569">
        <v>4</v>
      </c>
      <c r="G10" s="569"/>
      <c r="H10" s="569">
        <v>5</v>
      </c>
      <c r="I10" s="569"/>
      <c r="J10" s="569">
        <v>6</v>
      </c>
      <c r="K10" s="569"/>
      <c r="L10" s="129">
        <v>7</v>
      </c>
    </row>
    <row r="11" spans="1:12" ht="15.75">
      <c r="A11" s="110" t="s">
        <v>43</v>
      </c>
      <c r="B11" s="570">
        <v>17</v>
      </c>
      <c r="C11" s="570"/>
      <c r="D11" s="570">
        <v>0</v>
      </c>
      <c r="E11" s="570"/>
      <c r="F11" s="570">
        <v>7</v>
      </c>
      <c r="G11" s="570"/>
      <c r="H11" s="570">
        <v>1</v>
      </c>
      <c r="I11" s="570"/>
      <c r="J11" s="570">
        <v>15</v>
      </c>
      <c r="K11" s="570"/>
      <c r="L11" s="118">
        <f>SUM(B11:K11)</f>
        <v>40</v>
      </c>
    </row>
    <row r="12" spans="1:12" ht="15.75">
      <c r="A12" s="110" t="s">
        <v>44</v>
      </c>
      <c r="B12" s="570">
        <v>397</v>
      </c>
      <c r="C12" s="570"/>
      <c r="D12" s="570">
        <v>5</v>
      </c>
      <c r="E12" s="570"/>
      <c r="F12" s="570">
        <v>36</v>
      </c>
      <c r="G12" s="570"/>
      <c r="H12" s="570">
        <v>7</v>
      </c>
      <c r="I12" s="570"/>
      <c r="J12" s="570">
        <v>321</v>
      </c>
      <c r="K12" s="570"/>
      <c r="L12" s="118">
        <f>SUM(B12:K12)</f>
        <v>766</v>
      </c>
    </row>
    <row r="13" spans="1:12" ht="15.75">
      <c r="A13" s="110" t="s">
        <v>15</v>
      </c>
      <c r="B13" s="562">
        <f>B12+B11</f>
        <v>414</v>
      </c>
      <c r="C13" s="562"/>
      <c r="D13" s="562">
        <f>D12+D11</f>
        <v>5</v>
      </c>
      <c r="E13" s="562"/>
      <c r="F13" s="562">
        <f>F12+F11</f>
        <v>43</v>
      </c>
      <c r="G13" s="562"/>
      <c r="H13" s="562">
        <f>H12+H11</f>
        <v>8</v>
      </c>
      <c r="I13" s="562"/>
      <c r="J13" s="562">
        <f>J12+J11</f>
        <v>336</v>
      </c>
      <c r="K13" s="562"/>
      <c r="L13" s="110">
        <f>L12+L11</f>
        <v>806</v>
      </c>
    </row>
    <row r="14" spans="1:12" ht="15.75">
      <c r="A14" s="130"/>
      <c r="B14" s="130"/>
      <c r="C14" s="130"/>
      <c r="D14" s="130"/>
      <c r="E14" s="130"/>
      <c r="F14" s="130"/>
      <c r="G14" s="130"/>
      <c r="H14" s="130"/>
      <c r="I14" s="130"/>
      <c r="J14" s="130"/>
      <c r="K14" s="130"/>
      <c r="L14" s="130"/>
    </row>
    <row r="15" spans="1:12" ht="15.75">
      <c r="A15" s="591" t="s">
        <v>417</v>
      </c>
      <c r="B15" s="591"/>
      <c r="C15" s="591"/>
      <c r="D15" s="591"/>
      <c r="E15" s="591"/>
      <c r="F15" s="591"/>
      <c r="G15" s="591"/>
      <c r="H15" s="130"/>
      <c r="I15" s="130"/>
      <c r="J15" s="130"/>
      <c r="K15" s="130"/>
      <c r="L15" s="130"/>
    </row>
    <row r="16" spans="1:12" ht="15.75">
      <c r="A16" s="579" t="s">
        <v>418</v>
      </c>
      <c r="B16" s="580"/>
      <c r="C16" s="563" t="s">
        <v>189</v>
      </c>
      <c r="D16" s="563"/>
      <c r="E16" s="110" t="s">
        <v>15</v>
      </c>
      <c r="I16" s="130"/>
      <c r="J16" s="130"/>
      <c r="K16" s="130"/>
      <c r="L16" s="130"/>
    </row>
    <row r="17" spans="1:12" ht="15.75">
      <c r="A17" s="566">
        <v>1000</v>
      </c>
      <c r="B17" s="567"/>
      <c r="C17" s="581">
        <v>2300</v>
      </c>
      <c r="D17" s="582"/>
      <c r="E17" s="110">
        <f>C17+A17</f>
        <v>3300</v>
      </c>
      <c r="I17" s="130"/>
      <c r="J17" s="130"/>
      <c r="K17" s="130"/>
      <c r="L17" s="130"/>
    </row>
    <row r="18" spans="1:12" ht="15.75">
      <c r="A18" s="566"/>
      <c r="B18" s="567"/>
      <c r="C18" s="566"/>
      <c r="D18" s="567"/>
      <c r="E18" s="110"/>
      <c r="I18" s="130"/>
      <c r="J18" s="130"/>
      <c r="K18" s="130"/>
      <c r="L18" s="130"/>
    </row>
    <row r="19" spans="1:12" ht="15.75">
      <c r="A19" s="131"/>
      <c r="B19" s="131"/>
      <c r="C19" s="131"/>
      <c r="D19" s="131"/>
      <c r="E19" s="131"/>
      <c r="F19" s="131"/>
      <c r="G19" s="131"/>
      <c r="H19" s="130"/>
      <c r="I19" s="130"/>
      <c r="J19" s="130"/>
      <c r="K19" s="130"/>
      <c r="L19" s="130"/>
    </row>
    <row r="20" spans="1:19" ht="15.75">
      <c r="A20" s="617" t="s">
        <v>155</v>
      </c>
      <c r="B20" s="617"/>
      <c r="C20" s="617"/>
      <c r="D20" s="617"/>
      <c r="E20" s="617"/>
      <c r="F20" s="617"/>
      <c r="G20" s="617"/>
      <c r="H20" s="617"/>
      <c r="I20" s="617"/>
      <c r="J20" s="617"/>
      <c r="K20" s="617"/>
      <c r="L20" s="617"/>
      <c r="M20" s="617"/>
      <c r="N20" s="617"/>
      <c r="O20" s="617"/>
      <c r="P20" s="617"/>
      <c r="Q20" s="617"/>
      <c r="R20" s="617"/>
      <c r="S20" s="617"/>
    </row>
    <row r="21" spans="1:20" ht="15.75">
      <c r="A21" s="587" t="s">
        <v>19</v>
      </c>
      <c r="B21" s="587" t="s">
        <v>45</v>
      </c>
      <c r="C21" s="587"/>
      <c r="D21" s="587"/>
      <c r="E21" s="590" t="s">
        <v>20</v>
      </c>
      <c r="F21" s="590"/>
      <c r="G21" s="590"/>
      <c r="H21" s="590"/>
      <c r="I21" s="590"/>
      <c r="J21" s="590"/>
      <c r="K21" s="590"/>
      <c r="L21" s="590"/>
      <c r="M21" s="562" t="s">
        <v>21</v>
      </c>
      <c r="N21" s="562"/>
      <c r="O21" s="562"/>
      <c r="P21" s="562"/>
      <c r="Q21" s="562"/>
      <c r="R21" s="562"/>
      <c r="S21" s="562"/>
      <c r="T21" s="562"/>
    </row>
    <row r="22" spans="1:20" ht="47.25" customHeight="1">
      <c r="A22" s="587"/>
      <c r="B22" s="587"/>
      <c r="C22" s="587"/>
      <c r="D22" s="587"/>
      <c r="E22" s="576" t="s">
        <v>119</v>
      </c>
      <c r="F22" s="578"/>
      <c r="G22" s="576" t="s">
        <v>156</v>
      </c>
      <c r="H22" s="578"/>
      <c r="I22" s="587" t="s">
        <v>46</v>
      </c>
      <c r="J22" s="587"/>
      <c r="K22" s="576" t="s">
        <v>476</v>
      </c>
      <c r="L22" s="578"/>
      <c r="M22" s="576" t="s">
        <v>88</v>
      </c>
      <c r="N22" s="578"/>
      <c r="O22" s="576" t="s">
        <v>156</v>
      </c>
      <c r="P22" s="578"/>
      <c r="Q22" s="587" t="s">
        <v>46</v>
      </c>
      <c r="R22" s="587"/>
      <c r="S22" s="587" t="s">
        <v>87</v>
      </c>
      <c r="T22" s="587"/>
    </row>
    <row r="23" spans="1:20" s="117" customFormat="1" ht="15">
      <c r="A23" s="129">
        <v>1</v>
      </c>
      <c r="B23" s="585">
        <v>2</v>
      </c>
      <c r="C23" s="602"/>
      <c r="D23" s="586"/>
      <c r="E23" s="585">
        <v>3</v>
      </c>
      <c r="F23" s="586"/>
      <c r="G23" s="585">
        <v>4</v>
      </c>
      <c r="H23" s="586"/>
      <c r="I23" s="569">
        <v>5</v>
      </c>
      <c r="J23" s="569"/>
      <c r="K23" s="569">
        <v>6</v>
      </c>
      <c r="L23" s="569"/>
      <c r="M23" s="585">
        <v>3</v>
      </c>
      <c r="N23" s="586"/>
      <c r="O23" s="585">
        <v>4</v>
      </c>
      <c r="P23" s="586"/>
      <c r="Q23" s="569">
        <v>5</v>
      </c>
      <c r="R23" s="569"/>
      <c r="S23" s="569">
        <v>6</v>
      </c>
      <c r="T23" s="569"/>
    </row>
    <row r="24" spans="1:20" ht="30.75" customHeight="1">
      <c r="A24" s="127">
        <v>1</v>
      </c>
      <c r="B24" s="603" t="s">
        <v>587</v>
      </c>
      <c r="C24" s="604"/>
      <c r="D24" s="605"/>
      <c r="E24" s="564">
        <v>100</v>
      </c>
      <c r="F24" s="565"/>
      <c r="G24" s="566" t="s">
        <v>341</v>
      </c>
      <c r="H24" s="567"/>
      <c r="I24" s="570" t="s">
        <v>604</v>
      </c>
      <c r="J24" s="570"/>
      <c r="K24" s="570">
        <v>8</v>
      </c>
      <c r="L24" s="570"/>
      <c r="M24" s="564">
        <v>150</v>
      </c>
      <c r="N24" s="565"/>
      <c r="O24" s="566" t="s">
        <v>341</v>
      </c>
      <c r="P24" s="567"/>
      <c r="Q24" s="570" t="s">
        <v>605</v>
      </c>
      <c r="R24" s="570"/>
      <c r="S24" s="570">
        <v>14</v>
      </c>
      <c r="T24" s="570"/>
    </row>
    <row r="25" spans="1:20" ht="23.25" customHeight="1">
      <c r="A25" s="127">
        <v>2</v>
      </c>
      <c r="B25" s="571" t="s">
        <v>47</v>
      </c>
      <c r="C25" s="572"/>
      <c r="D25" s="573"/>
      <c r="E25" s="564">
        <v>20</v>
      </c>
      <c r="F25" s="565"/>
      <c r="G25" s="607" t="s">
        <v>826</v>
      </c>
      <c r="H25" s="608"/>
      <c r="I25" s="570">
        <v>70</v>
      </c>
      <c r="J25" s="570"/>
      <c r="K25" s="570">
        <v>5</v>
      </c>
      <c r="L25" s="570"/>
      <c r="M25" s="564">
        <v>30</v>
      </c>
      <c r="N25" s="565"/>
      <c r="O25" s="613" t="s">
        <v>827</v>
      </c>
      <c r="P25" s="614"/>
      <c r="Q25" s="570">
        <v>105</v>
      </c>
      <c r="R25" s="570"/>
      <c r="S25" s="570">
        <v>6.6</v>
      </c>
      <c r="T25" s="570"/>
    </row>
    <row r="26" spans="1:20" ht="20.25" customHeight="1">
      <c r="A26" s="127">
        <v>3</v>
      </c>
      <c r="B26" s="571" t="s">
        <v>157</v>
      </c>
      <c r="C26" s="572"/>
      <c r="D26" s="573"/>
      <c r="E26" s="564">
        <v>50</v>
      </c>
      <c r="F26" s="565"/>
      <c r="G26" s="609"/>
      <c r="H26" s="610"/>
      <c r="I26" s="570">
        <v>25</v>
      </c>
      <c r="J26" s="570"/>
      <c r="K26" s="570">
        <v>0</v>
      </c>
      <c r="L26" s="570"/>
      <c r="M26" s="564">
        <v>75</v>
      </c>
      <c r="N26" s="565"/>
      <c r="O26" s="615"/>
      <c r="P26" s="616"/>
      <c r="Q26" s="570">
        <v>37</v>
      </c>
      <c r="R26" s="570"/>
      <c r="S26" s="570">
        <v>0</v>
      </c>
      <c r="T26" s="570"/>
    </row>
    <row r="27" spans="1:20" ht="24" customHeight="1">
      <c r="A27" s="127">
        <v>4</v>
      </c>
      <c r="B27" s="571" t="s">
        <v>48</v>
      </c>
      <c r="C27" s="572"/>
      <c r="D27" s="573"/>
      <c r="E27" s="564">
        <v>5</v>
      </c>
      <c r="F27" s="565"/>
      <c r="G27" s="609"/>
      <c r="H27" s="610"/>
      <c r="I27" s="570">
        <v>45</v>
      </c>
      <c r="J27" s="570"/>
      <c r="K27" s="570">
        <v>0</v>
      </c>
      <c r="L27" s="570"/>
      <c r="M27" s="564">
        <v>7.5</v>
      </c>
      <c r="N27" s="565"/>
      <c r="O27" s="615"/>
      <c r="P27" s="616"/>
      <c r="Q27" s="570">
        <v>68</v>
      </c>
      <c r="R27" s="570"/>
      <c r="S27" s="570">
        <v>0</v>
      </c>
      <c r="T27" s="570"/>
    </row>
    <row r="28" spans="1:20" ht="15.75">
      <c r="A28" s="127">
        <v>5</v>
      </c>
      <c r="B28" s="571" t="s">
        <v>49</v>
      </c>
      <c r="C28" s="572"/>
      <c r="D28" s="573"/>
      <c r="E28" s="564" t="s">
        <v>465</v>
      </c>
      <c r="F28" s="565"/>
      <c r="G28" s="609"/>
      <c r="H28" s="610"/>
      <c r="I28" s="570"/>
      <c r="J28" s="570"/>
      <c r="K28" s="570"/>
      <c r="L28" s="570"/>
      <c r="M28" s="564" t="s">
        <v>465</v>
      </c>
      <c r="N28" s="565"/>
      <c r="O28" s="615"/>
      <c r="P28" s="616"/>
      <c r="Q28" s="570"/>
      <c r="R28" s="570"/>
      <c r="S28" s="570"/>
      <c r="T28" s="570"/>
    </row>
    <row r="29" spans="1:25" ht="26.25" customHeight="1">
      <c r="A29" s="127">
        <v>6</v>
      </c>
      <c r="B29" s="571" t="s">
        <v>50</v>
      </c>
      <c r="C29" s="572"/>
      <c r="D29" s="573"/>
      <c r="E29" s="564" t="s">
        <v>475</v>
      </c>
      <c r="F29" s="565"/>
      <c r="G29" s="609"/>
      <c r="H29" s="610"/>
      <c r="I29" s="570"/>
      <c r="J29" s="570"/>
      <c r="K29" s="570"/>
      <c r="L29" s="570"/>
      <c r="M29" s="564" t="s">
        <v>475</v>
      </c>
      <c r="N29" s="565"/>
      <c r="O29" s="615"/>
      <c r="P29" s="616"/>
      <c r="Q29" s="570"/>
      <c r="R29" s="570"/>
      <c r="S29" s="570"/>
      <c r="T29" s="570"/>
      <c r="V29" s="110"/>
      <c r="W29" s="110" t="s">
        <v>983</v>
      </c>
      <c r="X29" s="110" t="s">
        <v>984</v>
      </c>
      <c r="Y29" s="110" t="s">
        <v>985</v>
      </c>
    </row>
    <row r="30" spans="1:25" ht="15.75">
      <c r="A30" s="127">
        <v>7</v>
      </c>
      <c r="B30" s="588" t="s">
        <v>158</v>
      </c>
      <c r="C30" s="588"/>
      <c r="D30" s="588"/>
      <c r="E30" s="570"/>
      <c r="F30" s="570"/>
      <c r="G30" s="611"/>
      <c r="H30" s="612"/>
      <c r="I30" s="570"/>
      <c r="J30" s="570"/>
      <c r="K30" s="570"/>
      <c r="L30" s="570"/>
      <c r="M30" s="570"/>
      <c r="N30" s="570"/>
      <c r="O30" s="570"/>
      <c r="P30" s="570"/>
      <c r="Q30" s="570"/>
      <c r="R30" s="570"/>
      <c r="S30" s="570"/>
      <c r="T30" s="570"/>
      <c r="V30" s="110" t="s">
        <v>987</v>
      </c>
      <c r="W30" s="110">
        <v>26623.46</v>
      </c>
      <c r="X30" s="110">
        <v>17748.98</v>
      </c>
      <c r="Y30" s="110">
        <f>W30+X30</f>
        <v>44372.44</v>
      </c>
    </row>
    <row r="31" spans="1:25" ht="15.75">
      <c r="A31" s="127"/>
      <c r="B31" s="587" t="s">
        <v>15</v>
      </c>
      <c r="C31" s="587"/>
      <c r="D31" s="587"/>
      <c r="E31" s="562">
        <f>E24+E25+E26+E27</f>
        <v>175</v>
      </c>
      <c r="F31" s="562"/>
      <c r="G31" s="562"/>
      <c r="H31" s="562"/>
      <c r="I31" s="562">
        <v>480</v>
      </c>
      <c r="J31" s="562"/>
      <c r="K31" s="562">
        <v>13</v>
      </c>
      <c r="L31" s="562"/>
      <c r="M31" s="562">
        <f>M24+M25+M26+M27</f>
        <v>262.5</v>
      </c>
      <c r="N31" s="562"/>
      <c r="O31" s="562"/>
      <c r="P31" s="562"/>
      <c r="Q31" s="562">
        <v>720</v>
      </c>
      <c r="R31" s="562"/>
      <c r="S31" s="562">
        <v>20.6</v>
      </c>
      <c r="T31" s="562"/>
      <c r="V31" s="110" t="s">
        <v>988</v>
      </c>
      <c r="W31" s="110">
        <v>24454.472222222223</v>
      </c>
      <c r="X31" s="110">
        <v>16302.986111111111</v>
      </c>
      <c r="Y31" s="110">
        <f>W31+X31</f>
        <v>40757.458333333336</v>
      </c>
    </row>
    <row r="32" spans="1:25" ht="15.75">
      <c r="A32" s="135"/>
      <c r="B32" s="136"/>
      <c r="C32" s="136"/>
      <c r="D32" s="136"/>
      <c r="E32" s="130"/>
      <c r="F32" s="130"/>
      <c r="G32" s="130"/>
      <c r="H32" s="130"/>
      <c r="I32" s="130"/>
      <c r="J32" s="130"/>
      <c r="K32" s="130"/>
      <c r="L32" s="130"/>
      <c r="M32" s="130"/>
      <c r="N32" s="130"/>
      <c r="O32" s="130"/>
      <c r="P32" s="130"/>
      <c r="Q32" s="130"/>
      <c r="R32" s="130"/>
      <c r="S32" s="130"/>
      <c r="T32" s="130"/>
      <c r="V32" s="110" t="s">
        <v>989</v>
      </c>
      <c r="W32" s="110">
        <v>28436.09677419355</v>
      </c>
      <c r="X32" s="110">
        <v>18957.40322580645</v>
      </c>
      <c r="Y32" s="110">
        <f>W32+X32</f>
        <v>47393.5</v>
      </c>
    </row>
    <row r="33" spans="1:25" ht="15.75">
      <c r="A33" s="137" t="s">
        <v>393</v>
      </c>
      <c r="B33" s="584" t="s">
        <v>454</v>
      </c>
      <c r="C33" s="584"/>
      <c r="D33" s="584"/>
      <c r="E33" s="584"/>
      <c r="F33" s="584"/>
      <c r="G33" s="584"/>
      <c r="H33" s="584"/>
      <c r="I33" s="130"/>
      <c r="J33" s="130"/>
      <c r="K33" s="130"/>
      <c r="L33" s="130"/>
      <c r="M33" s="130"/>
      <c r="N33" s="130"/>
      <c r="O33" s="130"/>
      <c r="P33" s="130"/>
      <c r="Q33" s="130"/>
      <c r="R33" s="130"/>
      <c r="S33" s="130"/>
      <c r="T33" s="130"/>
      <c r="V33" s="110" t="s">
        <v>990</v>
      </c>
      <c r="W33" s="110">
        <f>AVERAGE(W30:W32)</f>
        <v>26504.67633213859</v>
      </c>
      <c r="X33" s="110">
        <f>AVERAGE(X30:X32)</f>
        <v>17669.78977897252</v>
      </c>
      <c r="Y33" s="110">
        <f>AVERAGE(Y30:Y32)</f>
        <v>44174.46611111111</v>
      </c>
    </row>
    <row r="34" spans="1:20" ht="15.75">
      <c r="A34" s="137"/>
      <c r="B34" s="136"/>
      <c r="C34" s="136"/>
      <c r="D34" s="136"/>
      <c r="E34" s="130"/>
      <c r="F34" s="130"/>
      <c r="G34" s="130"/>
      <c r="H34" s="130"/>
      <c r="I34" s="130"/>
      <c r="J34" s="130"/>
      <c r="K34" s="130"/>
      <c r="L34" s="130"/>
      <c r="M34" s="130"/>
      <c r="N34" s="130"/>
      <c r="O34" s="130"/>
      <c r="P34" s="130"/>
      <c r="Q34" s="130"/>
      <c r="R34" s="130"/>
      <c r="S34" s="130"/>
      <c r="T34" s="130"/>
    </row>
    <row r="35" spans="1:20" s="45" customFormat="1" ht="15.75">
      <c r="A35" s="138" t="s">
        <v>19</v>
      </c>
      <c r="B35" s="596" t="s">
        <v>394</v>
      </c>
      <c r="C35" s="597"/>
      <c r="D35" s="598"/>
      <c r="E35" s="576" t="s">
        <v>20</v>
      </c>
      <c r="F35" s="577"/>
      <c r="G35" s="577"/>
      <c r="H35" s="577"/>
      <c r="I35" s="577"/>
      <c r="J35" s="578"/>
      <c r="K35" s="562" t="s">
        <v>21</v>
      </c>
      <c r="L35" s="562"/>
      <c r="M35" s="562"/>
      <c r="N35" s="562"/>
      <c r="O35" s="562"/>
      <c r="P35" s="562"/>
      <c r="Q35" s="568"/>
      <c r="R35" s="568"/>
      <c r="S35" s="568"/>
      <c r="T35" s="568"/>
    </row>
    <row r="36" spans="1:20" ht="15.75">
      <c r="A36" s="141"/>
      <c r="B36" s="599"/>
      <c r="C36" s="600"/>
      <c r="D36" s="601"/>
      <c r="E36" s="566" t="s">
        <v>414</v>
      </c>
      <c r="F36" s="567"/>
      <c r="G36" s="566" t="s">
        <v>415</v>
      </c>
      <c r="H36" s="567"/>
      <c r="I36" s="566" t="s">
        <v>416</v>
      </c>
      <c r="J36" s="567"/>
      <c r="K36" s="562" t="s">
        <v>414</v>
      </c>
      <c r="L36" s="562"/>
      <c r="M36" s="562" t="s">
        <v>415</v>
      </c>
      <c r="N36" s="562"/>
      <c r="O36" s="562" t="s">
        <v>416</v>
      </c>
      <c r="P36" s="562"/>
      <c r="Q36" s="130"/>
      <c r="R36" s="130"/>
      <c r="S36" s="130"/>
      <c r="T36" s="130"/>
    </row>
    <row r="37" spans="1:20" ht="15.75">
      <c r="A37" s="127">
        <v>1</v>
      </c>
      <c r="B37" s="581" t="s">
        <v>474</v>
      </c>
      <c r="C37" s="583"/>
      <c r="D37" s="582"/>
      <c r="E37" s="566" t="s">
        <v>477</v>
      </c>
      <c r="F37" s="567"/>
      <c r="G37" s="566" t="s">
        <v>477</v>
      </c>
      <c r="H37" s="567"/>
      <c r="I37" s="566" t="s">
        <v>477</v>
      </c>
      <c r="J37" s="567"/>
      <c r="K37" s="562" t="s">
        <v>477</v>
      </c>
      <c r="L37" s="562"/>
      <c r="M37" s="562" t="s">
        <v>477</v>
      </c>
      <c r="N37" s="562"/>
      <c r="O37" s="562" t="s">
        <v>477</v>
      </c>
      <c r="P37" s="562"/>
      <c r="Q37" s="130"/>
      <c r="R37" s="130"/>
      <c r="S37" s="130"/>
      <c r="T37" s="130"/>
    </row>
    <row r="39" spans="1:9" ht="15.75">
      <c r="A39" s="561" t="s">
        <v>168</v>
      </c>
      <c r="B39" s="561"/>
      <c r="C39" s="561"/>
      <c r="D39" s="561"/>
      <c r="E39" s="561"/>
      <c r="F39" s="561"/>
      <c r="G39" s="561"/>
      <c r="H39" s="561"/>
      <c r="I39" s="561"/>
    </row>
    <row r="40" spans="1:9" ht="15.75">
      <c r="A40" s="562" t="s">
        <v>53</v>
      </c>
      <c r="B40" s="562" t="s">
        <v>20</v>
      </c>
      <c r="C40" s="562"/>
      <c r="D40" s="562"/>
      <c r="E40" s="563" t="s">
        <v>21</v>
      </c>
      <c r="F40" s="563"/>
      <c r="G40" s="563"/>
      <c r="H40" s="574" t="s">
        <v>133</v>
      </c>
      <c r="I40" s="108"/>
    </row>
    <row r="41" spans="1:9" ht="15.75">
      <c r="A41" s="562"/>
      <c r="B41" s="110" t="s">
        <v>159</v>
      </c>
      <c r="C41" s="132" t="s">
        <v>94</v>
      </c>
      <c r="D41" s="110" t="s">
        <v>15</v>
      </c>
      <c r="E41" s="110" t="s">
        <v>159</v>
      </c>
      <c r="F41" s="132" t="s">
        <v>94</v>
      </c>
      <c r="G41" s="110" t="s">
        <v>15</v>
      </c>
      <c r="H41" s="575"/>
      <c r="I41" s="108"/>
    </row>
    <row r="42" spans="1:9" ht="15.75">
      <c r="A42" s="46" t="s">
        <v>733</v>
      </c>
      <c r="B42" s="553">
        <v>4.48</v>
      </c>
      <c r="C42" s="118">
        <v>4.71</v>
      </c>
      <c r="D42" s="142">
        <f>B42+C42</f>
        <v>9.190000000000001</v>
      </c>
      <c r="E42" s="553">
        <v>6.71</v>
      </c>
      <c r="F42" s="142">
        <v>4.78</v>
      </c>
      <c r="G42" s="118">
        <f>E42+F42</f>
        <v>11.49</v>
      </c>
      <c r="H42" s="118"/>
      <c r="I42" s="108"/>
    </row>
    <row r="43" spans="1:9" ht="15.75">
      <c r="A43" s="46" t="s">
        <v>828</v>
      </c>
      <c r="B43" s="118">
        <v>4.97</v>
      </c>
      <c r="C43" s="529">
        <v>4.09</v>
      </c>
      <c r="D43" s="142">
        <f>B43+C43</f>
        <v>9.059999999999999</v>
      </c>
      <c r="E43" s="118">
        <v>7.45</v>
      </c>
      <c r="F43" s="530">
        <v>3.84</v>
      </c>
      <c r="G43" s="118">
        <f>E43+F43</f>
        <v>11.29</v>
      </c>
      <c r="H43" s="118" t="s">
        <v>160</v>
      </c>
      <c r="I43" s="108"/>
    </row>
    <row r="44" spans="1:9" s="32" customFormat="1" ht="15">
      <c r="A44" s="212" t="s">
        <v>216</v>
      </c>
      <c r="B44" s="213"/>
      <c r="C44" s="213"/>
      <c r="D44" s="33"/>
      <c r="E44" s="33"/>
      <c r="F44" s="214"/>
      <c r="G44" s="214"/>
      <c r="H44" s="214"/>
      <c r="I44" s="31"/>
    </row>
    <row r="45" spans="1:9" ht="15.75">
      <c r="A45" s="143"/>
      <c r="B45" s="131"/>
      <c r="C45" s="131"/>
      <c r="D45" s="144"/>
      <c r="E45" s="144"/>
      <c r="F45" s="140"/>
      <c r="G45" s="140"/>
      <c r="H45" s="140"/>
      <c r="I45" s="108"/>
    </row>
    <row r="46" spans="1:9" ht="15.75">
      <c r="A46" s="143"/>
      <c r="B46" s="131"/>
      <c r="C46" s="131"/>
      <c r="D46" s="144"/>
      <c r="E46" s="144"/>
      <c r="F46" s="140"/>
      <c r="G46" s="140"/>
      <c r="H46" s="140"/>
      <c r="I46" s="108"/>
    </row>
    <row r="47" spans="1:9" ht="15.75">
      <c r="A47" s="45"/>
      <c r="B47" s="130"/>
      <c r="C47" s="130"/>
      <c r="D47" s="140"/>
      <c r="E47" s="140"/>
      <c r="F47" s="140"/>
      <c r="G47" s="140"/>
      <c r="H47" s="140"/>
      <c r="I47" s="108"/>
    </row>
    <row r="49" spans="1:20" s="108" customFormat="1" ht="15.75" customHeight="1">
      <c r="A49" s="10"/>
      <c r="B49" s="10"/>
      <c r="C49" s="10"/>
      <c r="D49" s="10"/>
      <c r="E49" s="10"/>
      <c r="F49" s="10"/>
      <c r="G49" s="10"/>
      <c r="H49" s="560" t="s">
        <v>980</v>
      </c>
      <c r="I49" s="560"/>
      <c r="J49" s="560"/>
      <c r="K49" s="560"/>
      <c r="L49" s="560"/>
      <c r="M49" s="560"/>
      <c r="O49" s="560" t="s">
        <v>588</v>
      </c>
      <c r="P49" s="560"/>
      <c r="Q49" s="560"/>
      <c r="R49" s="560"/>
      <c r="S49" s="560"/>
      <c r="T49" s="560"/>
    </row>
    <row r="50" spans="1:20" s="108" customFormat="1" ht="15.75" customHeight="1">
      <c r="A50" s="106"/>
      <c r="B50" s="106"/>
      <c r="C50" s="106"/>
      <c r="D50" s="106"/>
      <c r="E50" s="106"/>
      <c r="F50" s="106"/>
      <c r="G50" s="106"/>
      <c r="H50" s="560" t="s">
        <v>981</v>
      </c>
      <c r="I50" s="560"/>
      <c r="J50" s="560"/>
      <c r="K50" s="560"/>
      <c r="L50" s="560"/>
      <c r="M50" s="560"/>
      <c r="N50" s="106"/>
      <c r="O50" s="560" t="s">
        <v>466</v>
      </c>
      <c r="P50" s="560"/>
      <c r="Q50" s="560"/>
      <c r="R50" s="560"/>
      <c r="S50" s="560"/>
      <c r="T50" s="560"/>
    </row>
  </sheetData>
  <sheetProtection/>
  <mergeCells count="151">
    <mergeCell ref="E25:F25"/>
    <mergeCell ref="E31:F31"/>
    <mergeCell ref="R1:T1"/>
    <mergeCell ref="B21:D22"/>
    <mergeCell ref="E22:F22"/>
    <mergeCell ref="G22:H22"/>
    <mergeCell ref="S22:T22"/>
    <mergeCell ref="G25:H30"/>
    <mergeCell ref="O25:P29"/>
    <mergeCell ref="A20:S20"/>
    <mergeCell ref="C18:D18"/>
    <mergeCell ref="K22:L22"/>
    <mergeCell ref="B35:D36"/>
    <mergeCell ref="S31:T31"/>
    <mergeCell ref="M30:N30"/>
    <mergeCell ref="B23:D23"/>
    <mergeCell ref="B24:D24"/>
    <mergeCell ref="E23:F23"/>
    <mergeCell ref="K23:L23"/>
    <mergeCell ref="E24:F24"/>
    <mergeCell ref="B31:D31"/>
    <mergeCell ref="D10:E10"/>
    <mergeCell ref="F10:G10"/>
    <mergeCell ref="H10:I10"/>
    <mergeCell ref="M21:T21"/>
    <mergeCell ref="A21:A22"/>
    <mergeCell ref="B11:C11"/>
    <mergeCell ref="D11:E11"/>
    <mergeCell ref="B13:C13"/>
    <mergeCell ref="J12:K12"/>
    <mergeCell ref="D13:E13"/>
    <mergeCell ref="F13:G13"/>
    <mergeCell ref="F11:G11"/>
    <mergeCell ref="H11:I11"/>
    <mergeCell ref="B12:C12"/>
    <mergeCell ref="D12:E12"/>
    <mergeCell ref="F12:G12"/>
    <mergeCell ref="H13:I13"/>
    <mergeCell ref="H12:I12"/>
    <mergeCell ref="H1:I1"/>
    <mergeCell ref="A2:S2"/>
    <mergeCell ref="A3:S3"/>
    <mergeCell ref="A5:S5"/>
    <mergeCell ref="B9:C9"/>
    <mergeCell ref="B10:C10"/>
    <mergeCell ref="J9:K9"/>
    <mergeCell ref="A7:I7"/>
    <mergeCell ref="D9:E9"/>
    <mergeCell ref="F9:G9"/>
    <mergeCell ref="J13:K13"/>
    <mergeCell ref="J11:K11"/>
    <mergeCell ref="I26:J26"/>
    <mergeCell ref="K26:L26"/>
    <mergeCell ref="J10:K10"/>
    <mergeCell ref="I22:J22"/>
    <mergeCell ref="E21:L21"/>
    <mergeCell ref="G23:H23"/>
    <mergeCell ref="A15:G15"/>
    <mergeCell ref="A18:B18"/>
    <mergeCell ref="H9:I9"/>
    <mergeCell ref="M22:N22"/>
    <mergeCell ref="S29:T29"/>
    <mergeCell ref="Q28:R28"/>
    <mergeCell ref="S28:T28"/>
    <mergeCell ref="M28:N28"/>
    <mergeCell ref="M29:N29"/>
    <mergeCell ref="Q29:R29"/>
    <mergeCell ref="S26:T26"/>
    <mergeCell ref="S24:T24"/>
    <mergeCell ref="E30:F30"/>
    <mergeCell ref="K29:L29"/>
    <mergeCell ref="K30:L30"/>
    <mergeCell ref="I30:J30"/>
    <mergeCell ref="B28:D28"/>
    <mergeCell ref="E28:F28"/>
    <mergeCell ref="E29:F29"/>
    <mergeCell ref="B30:D30"/>
    <mergeCell ref="I29:J29"/>
    <mergeCell ref="I24:J24"/>
    <mergeCell ref="M24:N24"/>
    <mergeCell ref="M25:N25"/>
    <mergeCell ref="K27:L27"/>
    <mergeCell ref="K24:L24"/>
    <mergeCell ref="K28:L28"/>
    <mergeCell ref="K25:L25"/>
    <mergeCell ref="O22:P22"/>
    <mergeCell ref="Q22:R22"/>
    <mergeCell ref="M27:N27"/>
    <mergeCell ref="S27:T27"/>
    <mergeCell ref="Q25:R25"/>
    <mergeCell ref="Q27:R27"/>
    <mergeCell ref="S25:T25"/>
    <mergeCell ref="M26:N26"/>
    <mergeCell ref="Q23:R23"/>
    <mergeCell ref="Q26:R26"/>
    <mergeCell ref="S23:T23"/>
    <mergeCell ref="O24:P24"/>
    <mergeCell ref="M23:N23"/>
    <mergeCell ref="O23:P23"/>
    <mergeCell ref="Q24:R24"/>
    <mergeCell ref="Q30:R30"/>
    <mergeCell ref="S30:T30"/>
    <mergeCell ref="O30:P30"/>
    <mergeCell ref="C16:D16"/>
    <mergeCell ref="A16:B16"/>
    <mergeCell ref="A17:B17"/>
    <mergeCell ref="C17:D17"/>
    <mergeCell ref="B37:D37"/>
    <mergeCell ref="G36:H36"/>
    <mergeCell ref="G37:H37"/>
    <mergeCell ref="B33:H33"/>
    <mergeCell ref="G31:H31"/>
    <mergeCell ref="B29:D29"/>
    <mergeCell ref="B25:D25"/>
    <mergeCell ref="B26:D26"/>
    <mergeCell ref="H40:H41"/>
    <mergeCell ref="I37:J37"/>
    <mergeCell ref="G24:H24"/>
    <mergeCell ref="B27:D27"/>
    <mergeCell ref="E27:F27"/>
    <mergeCell ref="E36:F36"/>
    <mergeCell ref="E37:F37"/>
    <mergeCell ref="E35:J35"/>
    <mergeCell ref="S35:T35"/>
    <mergeCell ref="M31:N31"/>
    <mergeCell ref="O31:P31"/>
    <mergeCell ref="I23:J23"/>
    <mergeCell ref="I27:J27"/>
    <mergeCell ref="I25:J25"/>
    <mergeCell ref="I28:J28"/>
    <mergeCell ref="I31:J31"/>
    <mergeCell ref="Q31:R31"/>
    <mergeCell ref="Q35:R35"/>
    <mergeCell ref="E26:F26"/>
    <mergeCell ref="O36:P36"/>
    <mergeCell ref="K37:L37"/>
    <mergeCell ref="M37:N37"/>
    <mergeCell ref="O37:P37"/>
    <mergeCell ref="M36:N36"/>
    <mergeCell ref="K36:L36"/>
    <mergeCell ref="I36:J36"/>
    <mergeCell ref="K35:P35"/>
    <mergeCell ref="K31:L31"/>
    <mergeCell ref="H49:M49"/>
    <mergeCell ref="H50:M50"/>
    <mergeCell ref="O50:T50"/>
    <mergeCell ref="A39:I39"/>
    <mergeCell ref="B40:D40"/>
    <mergeCell ref="E40:G40"/>
    <mergeCell ref="O49:T49"/>
    <mergeCell ref="A40:A41"/>
  </mergeCells>
  <printOptions horizontalCentered="1"/>
  <pageMargins left="0.41" right="0.39" top="0.23" bottom="0" header="0.21" footer="0.23"/>
  <pageSetup fitToHeight="1" fitToWidth="1" horizontalDpi="600" verticalDpi="600" orientation="landscape" paperSize="9" scale="66" r:id="rId1"/>
</worksheet>
</file>

<file path=xl/worksheets/sheet40.xml><?xml version="1.0" encoding="utf-8"?>
<worksheet xmlns="http://schemas.openxmlformats.org/spreadsheetml/2006/main" xmlns:r="http://schemas.openxmlformats.org/officeDocument/2006/relationships">
  <sheetPr>
    <pageSetUpPr fitToPage="1"/>
  </sheetPr>
  <dimension ref="A1:P17"/>
  <sheetViews>
    <sheetView view="pageBreakPreview" zoomScaleSheetLayoutView="100" zoomScalePageLayoutView="0" workbookViewId="0" topLeftCell="A1">
      <selection activeCell="E11" sqref="E11"/>
    </sheetView>
  </sheetViews>
  <sheetFormatPr defaultColWidth="9.140625" defaultRowHeight="12.75"/>
  <cols>
    <col min="1" max="1" width="11.00390625" style="108" customWidth="1"/>
    <col min="2" max="2" width="21.140625" style="108" customWidth="1"/>
    <col min="3" max="3" width="17.140625" style="108" customWidth="1"/>
    <col min="4" max="4" width="16.00390625" style="108" customWidth="1"/>
    <col min="5" max="5" width="16.7109375" style="108" customWidth="1"/>
    <col min="6" max="7" width="19.00390625" style="108" customWidth="1"/>
    <col min="8" max="8" width="18.8515625" style="108" bestFit="1" customWidth="1"/>
    <col min="9" max="16384" width="9.140625" style="108" customWidth="1"/>
  </cols>
  <sheetData>
    <row r="1" spans="2:16" ht="18">
      <c r="B1" s="68"/>
      <c r="C1" s="68"/>
      <c r="D1" s="669" t="s">
        <v>0</v>
      </c>
      <c r="E1" s="669"/>
      <c r="H1" s="378" t="s">
        <v>627</v>
      </c>
      <c r="I1" s="68"/>
      <c r="J1" s="68"/>
      <c r="K1" s="68"/>
      <c r="L1" s="68"/>
      <c r="M1" s="68"/>
      <c r="N1" s="68"/>
      <c r="O1" s="68"/>
      <c r="P1" s="68"/>
    </row>
    <row r="2" spans="1:16" ht="20.25">
      <c r="A2" s="670" t="s">
        <v>824</v>
      </c>
      <c r="B2" s="670"/>
      <c r="C2" s="670"/>
      <c r="D2" s="670"/>
      <c r="E2" s="670"/>
      <c r="F2" s="670"/>
      <c r="G2" s="670"/>
      <c r="H2" s="670"/>
      <c r="I2" s="68"/>
      <c r="J2" s="68"/>
      <c r="K2" s="68"/>
      <c r="L2" s="68"/>
      <c r="M2" s="68"/>
      <c r="N2" s="68"/>
      <c r="O2" s="68"/>
      <c r="P2" s="68"/>
    </row>
    <row r="3" spans="1:16" ht="18">
      <c r="A3" s="149"/>
      <c r="B3" s="149"/>
      <c r="C3" s="149"/>
      <c r="D3" s="149"/>
      <c r="E3" s="149"/>
      <c r="F3" s="149"/>
      <c r="G3" s="149"/>
      <c r="H3" s="149"/>
      <c r="I3" s="149"/>
      <c r="J3" s="149"/>
      <c r="K3" s="149"/>
      <c r="L3" s="149"/>
      <c r="M3" s="149"/>
      <c r="N3" s="149"/>
      <c r="O3" s="149"/>
      <c r="P3" s="149"/>
    </row>
    <row r="4" spans="1:16" ht="18">
      <c r="A4" s="669" t="s">
        <v>628</v>
      </c>
      <c r="B4" s="669"/>
      <c r="C4" s="669"/>
      <c r="D4" s="669"/>
      <c r="E4" s="669"/>
      <c r="F4" s="669"/>
      <c r="G4" s="669"/>
      <c r="H4" s="669"/>
      <c r="I4" s="68"/>
      <c r="J4" s="68"/>
      <c r="K4" s="68"/>
      <c r="L4" s="68"/>
      <c r="M4" s="68"/>
      <c r="N4" s="68"/>
      <c r="O4" s="68"/>
      <c r="P4" s="68"/>
    </row>
    <row r="5" spans="1:16" ht="18">
      <c r="A5" s="150" t="s">
        <v>464</v>
      </c>
      <c r="B5" s="150"/>
      <c r="C5" s="149"/>
      <c r="D5" s="149"/>
      <c r="E5" s="149"/>
      <c r="F5" s="672" t="s">
        <v>873</v>
      </c>
      <c r="G5" s="672"/>
      <c r="H5" s="672"/>
      <c r="I5" s="159"/>
      <c r="J5" s="149"/>
      <c r="K5" s="149"/>
      <c r="L5" s="149"/>
      <c r="M5" s="346"/>
      <c r="N5" s="346"/>
      <c r="O5" s="779"/>
      <c r="P5" s="779"/>
    </row>
    <row r="6" spans="1:8" ht="31.5" customHeight="1">
      <c r="A6" s="780" t="s">
        <v>2</v>
      </c>
      <c r="B6" s="780" t="s">
        <v>3</v>
      </c>
      <c r="C6" s="781" t="s">
        <v>374</v>
      </c>
      <c r="D6" s="782" t="s">
        <v>599</v>
      </c>
      <c r="E6" s="783"/>
      <c r="F6" s="783"/>
      <c r="G6" s="783"/>
      <c r="H6" s="784"/>
    </row>
    <row r="7" spans="1:8" ht="63.75" customHeight="1">
      <c r="A7" s="780"/>
      <c r="B7" s="780"/>
      <c r="C7" s="781"/>
      <c r="D7" s="374" t="s">
        <v>596</v>
      </c>
      <c r="E7" s="374" t="s">
        <v>597</v>
      </c>
      <c r="F7" s="374" t="s">
        <v>598</v>
      </c>
      <c r="G7" s="374" t="s">
        <v>700</v>
      </c>
      <c r="H7" s="374" t="s">
        <v>42</v>
      </c>
    </row>
    <row r="8" spans="1:8" ht="18">
      <c r="A8" s="347">
        <v>1</v>
      </c>
      <c r="B8" s="347">
        <v>2</v>
      </c>
      <c r="C8" s="347">
        <v>3</v>
      </c>
      <c r="D8" s="347">
        <v>4</v>
      </c>
      <c r="E8" s="348">
        <v>5</v>
      </c>
      <c r="F8" s="347">
        <v>6</v>
      </c>
      <c r="G8" s="347">
        <v>7</v>
      </c>
      <c r="H8" s="348">
        <v>8</v>
      </c>
    </row>
    <row r="9" spans="1:8" ht="30.75" customHeight="1">
      <c r="A9" s="163">
        <v>1</v>
      </c>
      <c r="B9" s="163" t="s">
        <v>468</v>
      </c>
      <c r="C9" s="163">
        <v>122</v>
      </c>
      <c r="D9" s="163">
        <v>7</v>
      </c>
      <c r="E9" s="163">
        <v>0</v>
      </c>
      <c r="F9" s="163">
        <v>0</v>
      </c>
      <c r="G9" s="163">
        <v>115</v>
      </c>
      <c r="H9" s="163">
        <v>0</v>
      </c>
    </row>
    <row r="10" spans="1:8" ht="15">
      <c r="A10" s="144"/>
      <c r="B10" s="144"/>
      <c r="C10" s="144"/>
      <c r="D10" s="144"/>
      <c r="E10" s="144"/>
      <c r="F10" s="144"/>
      <c r="G10" s="140"/>
      <c r="H10" s="144"/>
    </row>
    <row r="11" spans="1:8" ht="15">
      <c r="A11" s="144"/>
      <c r="B11" s="144"/>
      <c r="C11" s="144"/>
      <c r="D11" s="144"/>
      <c r="E11" s="144"/>
      <c r="F11" s="144"/>
      <c r="G11" s="144"/>
      <c r="H11" s="144"/>
    </row>
    <row r="12" spans="1:8" ht="15">
      <c r="A12" s="144"/>
      <c r="B12" s="144"/>
      <c r="C12" s="144"/>
      <c r="D12" s="144"/>
      <c r="E12" s="144"/>
      <c r="F12" s="144"/>
      <c r="G12" s="144"/>
      <c r="H12" s="144"/>
    </row>
    <row r="13" spans="1:8" ht="15">
      <c r="A13" s="144"/>
      <c r="B13" s="144"/>
      <c r="C13" s="144"/>
      <c r="D13" s="144"/>
      <c r="E13" s="144"/>
      <c r="F13" s="144"/>
      <c r="G13" s="144"/>
      <c r="H13" s="144"/>
    </row>
    <row r="14" spans="1:8" ht="15">
      <c r="A14" s="144"/>
      <c r="B14" s="144"/>
      <c r="C14" s="144"/>
      <c r="D14" s="144"/>
      <c r="E14" s="144"/>
      <c r="F14" s="144"/>
      <c r="G14" s="144"/>
      <c r="H14" s="144"/>
    </row>
    <row r="15" spans="1:8" ht="15">
      <c r="A15" s="144"/>
      <c r="B15" s="144"/>
      <c r="C15" s="144"/>
      <c r="D15" s="144"/>
      <c r="E15" s="144"/>
      <c r="F15" s="144"/>
      <c r="G15" s="144"/>
      <c r="H15" s="144"/>
    </row>
    <row r="16" spans="1:8" ht="15.75">
      <c r="A16" s="144"/>
      <c r="B16" s="144"/>
      <c r="C16" s="10" t="s">
        <v>980</v>
      </c>
      <c r="D16" s="144"/>
      <c r="E16" s="144"/>
      <c r="F16" s="10" t="s">
        <v>588</v>
      </c>
      <c r="G16" s="10"/>
      <c r="H16" s="144"/>
    </row>
    <row r="17" spans="3:7" ht="15.75">
      <c r="C17" s="10" t="s">
        <v>981</v>
      </c>
      <c r="F17" s="10" t="s">
        <v>466</v>
      </c>
      <c r="G17" s="10"/>
    </row>
  </sheetData>
  <sheetProtection/>
  <mergeCells count="9">
    <mergeCell ref="D1:E1"/>
    <mergeCell ref="A2:H2"/>
    <mergeCell ref="A4:H4"/>
    <mergeCell ref="O5:P5"/>
    <mergeCell ref="A6:A7"/>
    <mergeCell ref="B6:B7"/>
    <mergeCell ref="C6:C7"/>
    <mergeCell ref="D6:H6"/>
    <mergeCell ref="F5:H5"/>
  </mergeCells>
  <printOptions horizontalCentered="1"/>
  <pageMargins left="0.52" right="0.5" top="0.88" bottom="0" header="0.31496062992125984" footer="0.31496062992125984"/>
  <pageSetup fitToHeight="1" fitToWidth="1" horizontalDpi="600" verticalDpi="600" orientation="landscape" paperSize="9" r:id="rId1"/>
  <colBreaks count="1" manualBreakCount="1">
    <brk id="9" max="65535" man="1"/>
  </colBreaks>
</worksheet>
</file>

<file path=xl/worksheets/sheet41.xml><?xml version="1.0" encoding="utf-8"?>
<worksheet xmlns="http://schemas.openxmlformats.org/spreadsheetml/2006/main" xmlns:r="http://schemas.openxmlformats.org/officeDocument/2006/relationships">
  <sheetPr>
    <pageSetUpPr fitToPage="1"/>
  </sheetPr>
  <dimension ref="A1:N18"/>
  <sheetViews>
    <sheetView view="pageBreakPreview" zoomScale="115" zoomScaleSheetLayoutView="115" zoomScalePageLayoutView="0" workbookViewId="0" topLeftCell="A1">
      <selection activeCell="A5" sqref="A5"/>
    </sheetView>
  </sheetViews>
  <sheetFormatPr defaultColWidth="9.140625" defaultRowHeight="12.75"/>
  <cols>
    <col min="2" max="2" width="10.28125" style="0" bestFit="1" customWidth="1"/>
    <col min="3" max="3" width="16.7109375" style="0" customWidth="1"/>
    <col min="4" max="4" width="9.421875" style="0" customWidth="1"/>
    <col min="5" max="5" width="9.00390625" style="0" customWidth="1"/>
    <col min="6" max="6" width="11.57421875" style="0" customWidth="1"/>
    <col min="7" max="10" width="10.421875" style="0" customWidth="1"/>
    <col min="11" max="12" width="10.57421875" style="0" customWidth="1"/>
    <col min="13" max="13" width="10.421875" style="0" customWidth="1"/>
  </cols>
  <sheetData>
    <row r="1" spans="1:14" ht="18">
      <c r="A1" s="669" t="s">
        <v>0</v>
      </c>
      <c r="B1" s="669"/>
      <c r="C1" s="669"/>
      <c r="D1" s="669"/>
      <c r="E1" s="669"/>
      <c r="F1" s="669"/>
      <c r="G1" s="669"/>
      <c r="H1" s="669"/>
      <c r="I1" s="669"/>
      <c r="J1" s="669"/>
      <c r="K1" s="669"/>
      <c r="L1" s="669"/>
      <c r="M1" s="393" t="s">
        <v>629</v>
      </c>
      <c r="N1" s="68"/>
    </row>
    <row r="2" spans="1:14" ht="21">
      <c r="A2" s="685" t="s">
        <v>824</v>
      </c>
      <c r="B2" s="685"/>
      <c r="C2" s="685"/>
      <c r="D2" s="685"/>
      <c r="E2" s="685"/>
      <c r="F2" s="685"/>
      <c r="G2" s="685"/>
      <c r="H2" s="685"/>
      <c r="I2" s="685"/>
      <c r="J2" s="685"/>
      <c r="K2" s="685"/>
      <c r="L2" s="685"/>
      <c r="M2" s="685"/>
      <c r="N2" s="685"/>
    </row>
    <row r="3" spans="1:10" ht="15">
      <c r="A3" s="59"/>
      <c r="B3" s="59"/>
      <c r="C3" s="59"/>
      <c r="D3" s="59"/>
      <c r="E3" s="59"/>
      <c r="F3" s="59"/>
      <c r="G3" s="59"/>
      <c r="H3" s="59"/>
      <c r="I3" s="59"/>
      <c r="J3" s="59"/>
    </row>
    <row r="4" spans="1:13" ht="18">
      <c r="A4" s="669" t="s">
        <v>986</v>
      </c>
      <c r="B4" s="669"/>
      <c r="C4" s="669"/>
      <c r="D4" s="669"/>
      <c r="E4" s="669"/>
      <c r="F4" s="669"/>
      <c r="G4" s="669"/>
      <c r="H4" s="669"/>
      <c r="I4" s="669"/>
      <c r="J4" s="669"/>
      <c r="K4" s="669"/>
      <c r="L4" s="669"/>
      <c r="M4" s="669"/>
    </row>
    <row r="5" spans="1:12" ht="15">
      <c r="A5" s="60" t="s">
        <v>464</v>
      </c>
      <c r="B5" s="60"/>
      <c r="C5" s="60"/>
      <c r="D5" s="60"/>
      <c r="E5" s="60"/>
      <c r="F5" s="60"/>
      <c r="G5" s="60"/>
      <c r="H5" s="59"/>
      <c r="I5" s="59"/>
      <c r="J5" s="59"/>
      <c r="L5" s="12" t="s">
        <v>873</v>
      </c>
    </row>
    <row r="6" spans="1:14" ht="28.5" customHeight="1">
      <c r="A6" s="757" t="s">
        <v>2</v>
      </c>
      <c r="B6" s="757" t="s">
        <v>32</v>
      </c>
      <c r="C6" s="690" t="s">
        <v>386</v>
      </c>
      <c r="D6" s="785" t="s">
        <v>444</v>
      </c>
      <c r="E6" s="785"/>
      <c r="F6" s="785"/>
      <c r="G6" s="785"/>
      <c r="H6" s="775"/>
      <c r="I6" s="771" t="s">
        <v>630</v>
      </c>
      <c r="J6" s="771" t="s">
        <v>631</v>
      </c>
      <c r="K6" s="753" t="s">
        <v>632</v>
      </c>
      <c r="L6" s="753"/>
      <c r="M6" s="753"/>
      <c r="N6" s="753"/>
    </row>
    <row r="7" spans="1:14" ht="38.25">
      <c r="A7" s="758"/>
      <c r="B7" s="758"/>
      <c r="C7" s="690"/>
      <c r="D7" s="3" t="s">
        <v>443</v>
      </c>
      <c r="E7" s="3" t="s">
        <v>387</v>
      </c>
      <c r="F7" s="34" t="s">
        <v>388</v>
      </c>
      <c r="G7" s="3" t="s">
        <v>389</v>
      </c>
      <c r="H7" s="3" t="s">
        <v>42</v>
      </c>
      <c r="I7" s="772"/>
      <c r="J7" s="772"/>
      <c r="K7" s="70" t="s">
        <v>390</v>
      </c>
      <c r="L7" s="70" t="s">
        <v>633</v>
      </c>
      <c r="M7" s="3" t="s">
        <v>391</v>
      </c>
      <c r="N7" s="17" t="s">
        <v>392</v>
      </c>
    </row>
    <row r="8" spans="1:14" ht="15">
      <c r="A8" s="61" t="s">
        <v>244</v>
      </c>
      <c r="B8" s="61" t="s">
        <v>245</v>
      </c>
      <c r="C8" s="61" t="s">
        <v>246</v>
      </c>
      <c r="D8" s="61" t="s">
        <v>247</v>
      </c>
      <c r="E8" s="61" t="s">
        <v>248</v>
      </c>
      <c r="F8" s="61" t="s">
        <v>249</v>
      </c>
      <c r="G8" s="61" t="s">
        <v>250</v>
      </c>
      <c r="H8" s="61" t="s">
        <v>251</v>
      </c>
      <c r="I8" s="61">
        <v>9</v>
      </c>
      <c r="J8" s="61">
        <v>10</v>
      </c>
      <c r="K8" s="61">
        <v>11</v>
      </c>
      <c r="L8" s="61">
        <v>12</v>
      </c>
      <c r="M8" s="61">
        <v>13</v>
      </c>
      <c r="N8" s="61">
        <v>14</v>
      </c>
    </row>
    <row r="9" spans="1:14" s="242" customFormat="1" ht="39" customHeight="1">
      <c r="A9" s="239">
        <v>1</v>
      </c>
      <c r="B9" s="239" t="s">
        <v>468</v>
      </c>
      <c r="C9" s="239">
        <v>122</v>
      </c>
      <c r="D9" s="239">
        <v>122</v>
      </c>
      <c r="E9" s="239">
        <v>0</v>
      </c>
      <c r="F9" s="239">
        <v>0</v>
      </c>
      <c r="G9" s="239">
        <v>0</v>
      </c>
      <c r="H9" s="239">
        <v>0</v>
      </c>
      <c r="I9" s="239">
        <v>119</v>
      </c>
      <c r="J9" s="239">
        <v>122</v>
      </c>
      <c r="K9" s="239">
        <v>122</v>
      </c>
      <c r="L9" s="239">
        <v>122</v>
      </c>
      <c r="M9" s="239">
        <v>122</v>
      </c>
      <c r="N9" s="239">
        <v>122</v>
      </c>
    </row>
    <row r="16" spans="1:13" ht="12.75" customHeight="1">
      <c r="A16" s="62"/>
      <c r="B16" s="62"/>
      <c r="C16" s="62"/>
      <c r="D16" s="62"/>
      <c r="H16" s="67"/>
      <c r="I16" s="67"/>
      <c r="J16" s="67"/>
      <c r="K16" s="67"/>
      <c r="L16" s="67"/>
      <c r="M16" s="67"/>
    </row>
    <row r="17" spans="1:13" ht="12.75" customHeight="1">
      <c r="A17" s="62"/>
      <c r="B17" s="62"/>
      <c r="C17" s="62"/>
      <c r="D17" s="62"/>
      <c r="F17" s="10" t="s">
        <v>980</v>
      </c>
      <c r="H17" s="67"/>
      <c r="I17" s="67"/>
      <c r="J17" s="67"/>
      <c r="K17" s="10" t="s">
        <v>588</v>
      </c>
      <c r="L17" s="10"/>
      <c r="M17" s="67"/>
    </row>
    <row r="18" spans="1:12" ht="12.75" customHeight="1">
      <c r="A18" s="62"/>
      <c r="B18" s="62"/>
      <c r="C18" s="62"/>
      <c r="D18" s="62"/>
      <c r="F18" s="10" t="s">
        <v>981</v>
      </c>
      <c r="K18" s="10" t="s">
        <v>466</v>
      </c>
      <c r="L18" s="10"/>
    </row>
  </sheetData>
  <sheetProtection/>
  <mergeCells count="10">
    <mergeCell ref="J6:J7"/>
    <mergeCell ref="A1:L1"/>
    <mergeCell ref="A4:M4"/>
    <mergeCell ref="K6:N6"/>
    <mergeCell ref="D6:H6"/>
    <mergeCell ref="C6:C7"/>
    <mergeCell ref="A6:A7"/>
    <mergeCell ref="B6:B7"/>
    <mergeCell ref="A2:N2"/>
    <mergeCell ref="I6:I7"/>
  </mergeCells>
  <printOptions horizontalCentered="1"/>
  <pageMargins left="0.55" right="0.51" top="0.88" bottom="0" header="0.31496062992125984" footer="0.31496062992125984"/>
  <pageSetup fitToHeight="1" fitToWidth="1" horizontalDpi="600" verticalDpi="600" orientation="landscape" paperSize="9" scale="93" r:id="rId1"/>
</worksheet>
</file>

<file path=xl/worksheets/sheet42.xml><?xml version="1.0" encoding="utf-8"?>
<worksheet xmlns="http://schemas.openxmlformats.org/spreadsheetml/2006/main" xmlns:r="http://schemas.openxmlformats.org/officeDocument/2006/relationships">
  <sheetPr>
    <pageSetUpPr fitToPage="1"/>
  </sheetPr>
  <dimension ref="A1:H20"/>
  <sheetViews>
    <sheetView view="pageBreakPreview" zoomScale="120" zoomScaleSheetLayoutView="120" zoomScalePageLayoutView="0" workbookViewId="0" topLeftCell="A1">
      <selection activeCell="F11" sqref="F11"/>
    </sheetView>
  </sheetViews>
  <sheetFormatPr defaultColWidth="9.140625" defaultRowHeight="12.75"/>
  <cols>
    <col min="1" max="1" width="8.28125" style="0" customWidth="1"/>
    <col min="2" max="2" width="27.57421875" style="0" customWidth="1"/>
    <col min="3" max="3" width="16.7109375" style="0" customWidth="1"/>
    <col min="4" max="4" width="12.57421875" style="0" customWidth="1"/>
    <col min="5" max="5" width="13.00390625" style="0" customWidth="1"/>
    <col min="6" max="6" width="14.7109375" style="0" customWidth="1"/>
    <col min="7" max="7" width="13.57421875" style="0" customWidth="1"/>
    <col min="8" max="8" width="21.57421875" style="0" customWidth="1"/>
  </cols>
  <sheetData>
    <row r="1" spans="1:8" ht="18">
      <c r="A1" s="669" t="s">
        <v>0</v>
      </c>
      <c r="B1" s="669"/>
      <c r="C1" s="669"/>
      <c r="D1" s="669"/>
      <c r="E1" s="669"/>
      <c r="F1" s="669"/>
      <c r="G1" s="669"/>
      <c r="H1" s="72" t="s">
        <v>634</v>
      </c>
    </row>
    <row r="2" spans="1:7" ht="21">
      <c r="A2" s="685" t="s">
        <v>824</v>
      </c>
      <c r="B2" s="685"/>
      <c r="C2" s="685"/>
      <c r="D2" s="685"/>
      <c r="E2" s="685"/>
      <c r="F2" s="685"/>
      <c r="G2" s="685"/>
    </row>
    <row r="3" spans="1:7" ht="15">
      <c r="A3" s="59"/>
      <c r="B3" s="59"/>
      <c r="C3" s="59"/>
      <c r="D3" s="59"/>
      <c r="E3" s="59"/>
      <c r="F3" s="59"/>
      <c r="G3" s="59"/>
    </row>
    <row r="4" spans="1:7" ht="18">
      <c r="A4" s="669" t="s">
        <v>635</v>
      </c>
      <c r="B4" s="669"/>
      <c r="C4" s="669"/>
      <c r="D4" s="669"/>
      <c r="E4" s="669"/>
      <c r="F4" s="669"/>
      <c r="G4" s="669"/>
    </row>
    <row r="5" spans="1:6" ht="15">
      <c r="A5" s="60" t="s">
        <v>464</v>
      </c>
      <c r="B5" s="60"/>
      <c r="C5" s="60"/>
      <c r="D5" s="60"/>
      <c r="E5" s="60"/>
      <c r="F5" s="60" t="s">
        <v>873</v>
      </c>
    </row>
    <row r="6" spans="1:8" ht="21.75" customHeight="1">
      <c r="A6" s="757" t="s">
        <v>2</v>
      </c>
      <c r="B6" s="757" t="s">
        <v>575</v>
      </c>
      <c r="C6" s="690" t="s">
        <v>32</v>
      </c>
      <c r="D6" s="690" t="s">
        <v>576</v>
      </c>
      <c r="E6" s="690"/>
      <c r="F6" s="785" t="s">
        <v>577</v>
      </c>
      <c r="G6" s="785"/>
      <c r="H6" s="757" t="s">
        <v>212</v>
      </c>
    </row>
    <row r="7" spans="1:8" ht="25.5" customHeight="1">
      <c r="A7" s="758"/>
      <c r="B7" s="758"/>
      <c r="C7" s="690"/>
      <c r="D7" s="3" t="s">
        <v>578</v>
      </c>
      <c r="E7" s="3" t="s">
        <v>579</v>
      </c>
      <c r="F7" s="34" t="s">
        <v>580</v>
      </c>
      <c r="G7" s="3" t="s">
        <v>581</v>
      </c>
      <c r="H7" s="758"/>
    </row>
    <row r="8" spans="1:8" ht="15">
      <c r="A8" s="61" t="s">
        <v>244</v>
      </c>
      <c r="B8" s="61" t="s">
        <v>245</v>
      </c>
      <c r="C8" s="61" t="s">
        <v>246</v>
      </c>
      <c r="D8" s="61" t="s">
        <v>247</v>
      </c>
      <c r="E8" s="61" t="s">
        <v>248</v>
      </c>
      <c r="F8" s="61" t="s">
        <v>249</v>
      </c>
      <c r="G8" s="61" t="s">
        <v>250</v>
      </c>
      <c r="H8" s="61">
        <v>8</v>
      </c>
    </row>
    <row r="9" spans="1:8" ht="30">
      <c r="A9" s="372">
        <v>1</v>
      </c>
      <c r="B9" s="380" t="s">
        <v>701</v>
      </c>
      <c r="C9" s="380" t="s">
        <v>468</v>
      </c>
      <c r="D9" s="381">
        <v>30</v>
      </c>
      <c r="E9" s="381">
        <v>30</v>
      </c>
      <c r="F9" s="381">
        <v>30</v>
      </c>
      <c r="G9" s="381">
        <v>0</v>
      </c>
      <c r="H9" s="380" t="s">
        <v>702</v>
      </c>
    </row>
    <row r="10" spans="1:8" ht="30">
      <c r="A10" s="372">
        <v>2</v>
      </c>
      <c r="B10" s="380" t="s">
        <v>932</v>
      </c>
      <c r="C10" s="380" t="s">
        <v>468</v>
      </c>
      <c r="D10" s="381">
        <v>36</v>
      </c>
      <c r="E10" s="381">
        <v>36</v>
      </c>
      <c r="F10" s="381">
        <v>36</v>
      </c>
      <c r="G10" s="381">
        <v>0</v>
      </c>
      <c r="H10" s="380" t="s">
        <v>702</v>
      </c>
    </row>
    <row r="19" spans="1:8" ht="12.75" customHeight="1">
      <c r="A19" s="62"/>
      <c r="B19" s="62"/>
      <c r="C19" s="10" t="s">
        <v>980</v>
      </c>
      <c r="D19" s="62"/>
      <c r="F19" s="592" t="s">
        <v>588</v>
      </c>
      <c r="G19" s="592"/>
      <c r="H19" s="592"/>
    </row>
    <row r="20" spans="1:8" ht="15.75">
      <c r="A20" s="62"/>
      <c r="C20" s="10" t="s">
        <v>981</v>
      </c>
      <c r="D20" s="62"/>
      <c r="F20" s="592" t="s">
        <v>466</v>
      </c>
      <c r="G20" s="592"/>
      <c r="H20" s="592"/>
    </row>
  </sheetData>
  <sheetProtection/>
  <mergeCells count="11">
    <mergeCell ref="F20:H20"/>
    <mergeCell ref="A1:G1"/>
    <mergeCell ref="A2:G2"/>
    <mergeCell ref="A4:G4"/>
    <mergeCell ref="A6:A7"/>
    <mergeCell ref="B6:B7"/>
    <mergeCell ref="F19:H19"/>
    <mergeCell ref="C6:C7"/>
    <mergeCell ref="D6:E6"/>
    <mergeCell ref="F6:G6"/>
    <mergeCell ref="H6:H7"/>
  </mergeCells>
  <printOptions horizontalCentered="1"/>
  <pageMargins left="0.7086614173228347" right="0.7086614173228347" top="0.7" bottom="0" header="0.31496062992125984" footer="0.31496062992125984"/>
  <pageSetup fitToHeight="1" fitToWidth="1" horizontalDpi="600" verticalDpi="600" orientation="landscape" paperSize="9" r:id="rId1"/>
</worksheet>
</file>

<file path=xl/worksheets/sheet43.xml><?xml version="1.0" encoding="utf-8"?>
<worksheet xmlns="http://schemas.openxmlformats.org/spreadsheetml/2006/main" xmlns:r="http://schemas.openxmlformats.org/officeDocument/2006/relationships">
  <sheetPr>
    <pageSetUpPr fitToPage="1"/>
  </sheetPr>
  <dimension ref="A1:N19"/>
  <sheetViews>
    <sheetView view="pageBreakPreview" zoomScale="110" zoomScaleSheetLayoutView="110" zoomScalePageLayoutView="0" workbookViewId="0" topLeftCell="A3">
      <selection activeCell="H16" sqref="H16"/>
    </sheetView>
  </sheetViews>
  <sheetFormatPr defaultColWidth="9.140625" defaultRowHeight="12.75"/>
  <cols>
    <col min="1" max="1" width="9.421875" style="108" customWidth="1"/>
    <col min="2" max="2" width="13.28125" style="108" bestFit="1" customWidth="1"/>
    <col min="3" max="3" width="9.28125" style="108" bestFit="1" customWidth="1"/>
    <col min="4" max="4" width="14.8515625" style="108" bestFit="1" customWidth="1"/>
    <col min="5" max="5" width="8.140625" style="108" bestFit="1" customWidth="1"/>
    <col min="6" max="6" width="9.28125" style="108" bestFit="1" customWidth="1"/>
    <col min="7" max="7" width="12.421875" style="108" bestFit="1" customWidth="1"/>
    <col min="8" max="8" width="14.57421875" style="108" bestFit="1" customWidth="1"/>
    <col min="9" max="9" width="8.140625" style="108" bestFit="1" customWidth="1"/>
    <col min="10" max="10" width="11.7109375" style="108" customWidth="1"/>
    <col min="11" max="11" width="15.140625" style="108" customWidth="1"/>
    <col min="12" max="12" width="15.00390625" style="108" customWidth="1"/>
    <col min="13" max="13" width="9.140625" style="108" customWidth="1"/>
    <col min="14" max="14" width="1.8515625" style="108" bestFit="1" customWidth="1"/>
    <col min="15" max="16384" width="9.140625" style="108" customWidth="1"/>
  </cols>
  <sheetData>
    <row r="1" spans="1:12" ht="18">
      <c r="A1" s="669" t="s">
        <v>0</v>
      </c>
      <c r="B1" s="669"/>
      <c r="C1" s="669"/>
      <c r="D1" s="669"/>
      <c r="E1" s="669"/>
      <c r="F1" s="669"/>
      <c r="G1" s="669"/>
      <c r="H1" s="669"/>
      <c r="I1" s="669"/>
      <c r="J1" s="669"/>
      <c r="K1" s="669"/>
      <c r="L1" s="392" t="s">
        <v>636</v>
      </c>
    </row>
    <row r="2" spans="1:11" ht="20.25">
      <c r="A2" s="670" t="s">
        <v>824</v>
      </c>
      <c r="B2" s="670"/>
      <c r="C2" s="670"/>
      <c r="D2" s="670"/>
      <c r="E2" s="670"/>
      <c r="F2" s="670"/>
      <c r="G2" s="670"/>
      <c r="H2" s="670"/>
      <c r="I2" s="670"/>
      <c r="J2" s="670"/>
      <c r="K2" s="670"/>
    </row>
    <row r="3" spans="1:11" ht="18">
      <c r="A3" s="149"/>
      <c r="B3" s="149"/>
      <c r="C3" s="149"/>
      <c r="D3" s="149"/>
      <c r="E3" s="149"/>
      <c r="F3" s="149"/>
      <c r="G3" s="149"/>
      <c r="H3" s="149"/>
      <c r="I3" s="149"/>
      <c r="J3" s="149"/>
      <c r="K3" s="149"/>
    </row>
    <row r="4" spans="1:11" ht="18">
      <c r="A4" s="669" t="s">
        <v>637</v>
      </c>
      <c r="B4" s="669"/>
      <c r="C4" s="669"/>
      <c r="D4" s="669"/>
      <c r="E4" s="669"/>
      <c r="F4" s="669"/>
      <c r="G4" s="669"/>
      <c r="H4" s="669"/>
      <c r="I4" s="669"/>
      <c r="J4" s="669"/>
      <c r="K4" s="669"/>
    </row>
    <row r="5" spans="1:10" ht="18">
      <c r="A5" s="150" t="s">
        <v>464</v>
      </c>
      <c r="B5" s="150"/>
      <c r="C5" s="150"/>
      <c r="D5" s="150"/>
      <c r="E5" s="150"/>
      <c r="F5" s="150"/>
      <c r="G5" s="150"/>
      <c r="H5" s="150"/>
      <c r="I5" s="150"/>
      <c r="J5" s="150" t="s">
        <v>873</v>
      </c>
    </row>
    <row r="6" spans="1:12" ht="21.75" customHeight="1">
      <c r="A6" s="787" t="s">
        <v>2</v>
      </c>
      <c r="B6" s="787" t="s">
        <v>32</v>
      </c>
      <c r="C6" s="576" t="s">
        <v>456</v>
      </c>
      <c r="D6" s="577"/>
      <c r="E6" s="578"/>
      <c r="F6" s="576" t="s">
        <v>461</v>
      </c>
      <c r="G6" s="577"/>
      <c r="H6" s="577"/>
      <c r="I6" s="578"/>
      <c r="J6" s="587" t="s">
        <v>463</v>
      </c>
      <c r="K6" s="587"/>
      <c r="L6" s="587"/>
    </row>
    <row r="7" spans="1:12" ht="40.5" customHeight="1">
      <c r="A7" s="788"/>
      <c r="B7" s="788"/>
      <c r="C7" s="347" t="s">
        <v>202</v>
      </c>
      <c r="D7" s="347" t="s">
        <v>458</v>
      </c>
      <c r="E7" s="347" t="s">
        <v>462</v>
      </c>
      <c r="F7" s="347" t="s">
        <v>202</v>
      </c>
      <c r="G7" s="347" t="s">
        <v>457</v>
      </c>
      <c r="H7" s="347" t="s">
        <v>602</v>
      </c>
      <c r="I7" s="347" t="s">
        <v>462</v>
      </c>
      <c r="J7" s="112" t="s">
        <v>459</v>
      </c>
      <c r="K7" s="112" t="s">
        <v>460</v>
      </c>
      <c r="L7" s="347" t="s">
        <v>462</v>
      </c>
    </row>
    <row r="8" spans="1:12" ht="18">
      <c r="A8" s="152" t="s">
        <v>244</v>
      </c>
      <c r="B8" s="152" t="s">
        <v>245</v>
      </c>
      <c r="C8" s="152" t="s">
        <v>246</v>
      </c>
      <c r="D8" s="152" t="s">
        <v>247</v>
      </c>
      <c r="E8" s="152" t="s">
        <v>248</v>
      </c>
      <c r="F8" s="152" t="s">
        <v>249</v>
      </c>
      <c r="G8" s="152" t="s">
        <v>250</v>
      </c>
      <c r="H8" s="152" t="s">
        <v>251</v>
      </c>
      <c r="I8" s="152" t="s">
        <v>271</v>
      </c>
      <c r="J8" s="152" t="s">
        <v>272</v>
      </c>
      <c r="K8" s="152" t="s">
        <v>273</v>
      </c>
      <c r="L8" s="152" t="s">
        <v>301</v>
      </c>
    </row>
    <row r="9" spans="1:14" s="190" customFormat="1" ht="42.75">
      <c r="A9" s="163">
        <v>1</v>
      </c>
      <c r="B9" s="163" t="s">
        <v>468</v>
      </c>
      <c r="C9" s="163">
        <v>0</v>
      </c>
      <c r="D9" s="163">
        <v>0</v>
      </c>
      <c r="E9" s="163">
        <v>0</v>
      </c>
      <c r="F9" s="163">
        <v>1</v>
      </c>
      <c r="G9" s="163">
        <v>740</v>
      </c>
      <c r="H9" s="382" t="s">
        <v>638</v>
      </c>
      <c r="I9" s="163">
        <v>0</v>
      </c>
      <c r="J9" s="163">
        <v>0</v>
      </c>
      <c r="K9" s="163">
        <v>0</v>
      </c>
      <c r="L9" s="163">
        <v>0</v>
      </c>
      <c r="N9" s="190" t="s">
        <v>11</v>
      </c>
    </row>
    <row r="11" ht="15">
      <c r="A11" s="383" t="s">
        <v>753</v>
      </c>
    </row>
    <row r="12" spans="1:11" ht="12.75" customHeight="1">
      <c r="A12" s="65"/>
      <c r="B12" s="65"/>
      <c r="C12" s="65"/>
      <c r="D12" s="65"/>
      <c r="E12" s="65"/>
      <c r="F12" s="65"/>
      <c r="K12" s="334"/>
    </row>
    <row r="13" spans="1:11" ht="12.75" customHeight="1">
      <c r="A13" s="65"/>
      <c r="B13" s="65"/>
      <c r="C13" s="65"/>
      <c r="D13" s="65"/>
      <c r="E13" s="65"/>
      <c r="F13" s="65"/>
      <c r="K13" s="334"/>
    </row>
    <row r="14" spans="1:11" ht="12.75" customHeight="1">
      <c r="A14" s="65"/>
      <c r="B14" s="65"/>
      <c r="C14" s="65"/>
      <c r="D14" s="65"/>
      <c r="E14" s="65"/>
      <c r="F14" s="65"/>
      <c r="K14" s="334"/>
    </row>
    <row r="15" spans="1:11" ht="12.75" customHeight="1">
      <c r="A15" s="65"/>
      <c r="B15" s="65"/>
      <c r="C15" s="65"/>
      <c r="D15" s="65"/>
      <c r="E15" s="65"/>
      <c r="F15" s="65"/>
      <c r="K15" s="334"/>
    </row>
    <row r="16" spans="1:12" ht="12.75" customHeight="1">
      <c r="A16" s="65"/>
      <c r="B16" s="65"/>
      <c r="C16" s="65"/>
      <c r="D16" s="65"/>
      <c r="E16" s="65"/>
      <c r="F16" s="65"/>
      <c r="J16" s="786"/>
      <c r="K16" s="786"/>
      <c r="L16" s="786"/>
    </row>
    <row r="17" spans="1:6" ht="12.75" customHeight="1">
      <c r="A17" s="65"/>
      <c r="B17" s="65"/>
      <c r="C17" s="65"/>
      <c r="D17" s="65"/>
      <c r="E17" s="65"/>
      <c r="F17" s="65"/>
    </row>
    <row r="18" spans="1:10" ht="15.75">
      <c r="A18" s="65"/>
      <c r="E18" s="10" t="s">
        <v>980</v>
      </c>
      <c r="F18" s="65"/>
      <c r="J18" s="10" t="s">
        <v>588</v>
      </c>
    </row>
    <row r="19" spans="5:10" ht="15.75">
      <c r="E19" s="10" t="s">
        <v>981</v>
      </c>
      <c r="J19" s="10" t="s">
        <v>466</v>
      </c>
    </row>
  </sheetData>
  <sheetProtection/>
  <mergeCells count="9">
    <mergeCell ref="A1:K1"/>
    <mergeCell ref="C6:E6"/>
    <mergeCell ref="F6:I6"/>
    <mergeCell ref="J6:L6"/>
    <mergeCell ref="J16:L16"/>
    <mergeCell ref="A6:A7"/>
    <mergeCell ref="B6:B7"/>
    <mergeCell ref="A2:K2"/>
    <mergeCell ref="A4:K4"/>
  </mergeCells>
  <printOptions horizontalCentered="1"/>
  <pageMargins left="0.54" right="0.44" top="0.79" bottom="0" header="0.31496062992125984" footer="0.31496062992125984"/>
  <pageSetup fitToHeight="1" fitToWidth="1" horizontalDpi="600" verticalDpi="600" orientation="landscape" paperSize="9" scale="98" r:id="rId1"/>
</worksheet>
</file>

<file path=xl/worksheets/sheet44.xml><?xml version="1.0" encoding="utf-8"?>
<worksheet xmlns="http://schemas.openxmlformats.org/spreadsheetml/2006/main" xmlns:r="http://schemas.openxmlformats.org/officeDocument/2006/relationships">
  <sheetPr>
    <pageSetUpPr fitToPage="1"/>
  </sheetPr>
  <dimension ref="A1:K17"/>
  <sheetViews>
    <sheetView view="pageBreakPreview" zoomScale="85" zoomScaleSheetLayoutView="85" zoomScalePageLayoutView="0" workbookViewId="0" topLeftCell="A1">
      <selection activeCell="D16" sqref="D16:D17"/>
    </sheetView>
  </sheetViews>
  <sheetFormatPr defaultColWidth="9.140625" defaultRowHeight="12.75"/>
  <cols>
    <col min="1" max="1" width="13.421875" style="108" customWidth="1"/>
    <col min="2" max="2" width="16.7109375" style="108" customWidth="1"/>
    <col min="3" max="3" width="15.140625" style="108" customWidth="1"/>
    <col min="4" max="4" width="20.421875" style="108" customWidth="1"/>
    <col min="5" max="5" width="16.57421875" style="108" customWidth="1"/>
    <col min="6" max="6" width="18.421875" style="108" customWidth="1"/>
    <col min="7" max="7" width="19.00390625" style="108" customWidth="1"/>
    <col min="8" max="8" width="18.00390625" style="108" customWidth="1"/>
    <col min="9" max="9" width="21.00390625" style="108" customWidth="1"/>
    <col min="10" max="10" width="20.00390625" style="108" customWidth="1"/>
    <col min="11" max="11" width="14.7109375" style="108" customWidth="1"/>
    <col min="12" max="16384" width="9.140625" style="108" customWidth="1"/>
  </cols>
  <sheetData>
    <row r="1" spans="1:11" ht="18">
      <c r="A1" s="669" t="s">
        <v>0</v>
      </c>
      <c r="B1" s="669"/>
      <c r="C1" s="669"/>
      <c r="D1" s="669"/>
      <c r="E1" s="669"/>
      <c r="F1" s="669"/>
      <c r="G1" s="669"/>
      <c r="H1" s="669"/>
      <c r="I1" s="244"/>
      <c r="J1" s="244"/>
      <c r="K1" s="392" t="s">
        <v>639</v>
      </c>
    </row>
    <row r="2" spans="1:10" ht="18.75">
      <c r="A2" s="789" t="s">
        <v>824</v>
      </c>
      <c r="B2" s="789"/>
      <c r="C2" s="789"/>
      <c r="D2" s="789"/>
      <c r="E2" s="789"/>
      <c r="F2" s="789"/>
      <c r="G2" s="789"/>
      <c r="H2" s="789"/>
      <c r="I2" s="419"/>
      <c r="J2" s="419"/>
    </row>
    <row r="3" spans="1:10" ht="18">
      <c r="A3" s="149"/>
      <c r="B3" s="149"/>
      <c r="C3" s="149"/>
      <c r="D3" s="149"/>
      <c r="E3" s="149"/>
      <c r="F3" s="149"/>
      <c r="G3" s="149"/>
      <c r="H3" s="149"/>
      <c r="I3" s="149"/>
      <c r="J3" s="149"/>
    </row>
    <row r="4" spans="1:10" ht="18">
      <c r="A4" s="669" t="s">
        <v>640</v>
      </c>
      <c r="B4" s="669"/>
      <c r="C4" s="669"/>
      <c r="D4" s="669"/>
      <c r="E4" s="669"/>
      <c r="F4" s="669"/>
      <c r="G4" s="669"/>
      <c r="H4" s="669"/>
      <c r="I4" s="244"/>
      <c r="J4" s="244"/>
    </row>
    <row r="5" spans="1:10" ht="18">
      <c r="A5" s="150" t="s">
        <v>464</v>
      </c>
      <c r="B5" s="150"/>
      <c r="C5" s="150"/>
      <c r="D5" s="150"/>
      <c r="E5" s="150"/>
      <c r="F5" s="150"/>
      <c r="G5" s="150" t="s">
        <v>873</v>
      </c>
      <c r="H5" s="150"/>
      <c r="I5" s="150"/>
      <c r="J5" s="150"/>
    </row>
    <row r="6" spans="1:11" ht="36" customHeight="1">
      <c r="A6" s="787" t="s">
        <v>2</v>
      </c>
      <c r="B6" s="787" t="s">
        <v>32</v>
      </c>
      <c r="C6" s="576" t="s">
        <v>582</v>
      </c>
      <c r="D6" s="577"/>
      <c r="E6" s="578"/>
      <c r="F6" s="576" t="s">
        <v>583</v>
      </c>
      <c r="G6" s="577"/>
      <c r="H6" s="578"/>
      <c r="I6" s="574" t="s">
        <v>703</v>
      </c>
      <c r="J6" s="574" t="s">
        <v>704</v>
      </c>
      <c r="K6" s="574" t="s">
        <v>72</v>
      </c>
    </row>
    <row r="7" spans="1:11" ht="36" customHeight="1">
      <c r="A7" s="788"/>
      <c r="B7" s="788"/>
      <c r="C7" s="112" t="s">
        <v>584</v>
      </c>
      <c r="D7" s="112" t="s">
        <v>585</v>
      </c>
      <c r="E7" s="112" t="s">
        <v>586</v>
      </c>
      <c r="F7" s="112" t="s">
        <v>584</v>
      </c>
      <c r="G7" s="112" t="s">
        <v>585</v>
      </c>
      <c r="H7" s="112" t="s">
        <v>586</v>
      </c>
      <c r="I7" s="575"/>
      <c r="J7" s="575"/>
      <c r="K7" s="575"/>
    </row>
    <row r="8" spans="1:11" ht="36" customHeight="1">
      <c r="A8" s="384">
        <v>1</v>
      </c>
      <c r="B8" s="384">
        <v>2</v>
      </c>
      <c r="C8" s="384">
        <v>3</v>
      </c>
      <c r="D8" s="384">
        <v>4</v>
      </c>
      <c r="E8" s="384">
        <v>5</v>
      </c>
      <c r="F8" s="384">
        <v>6</v>
      </c>
      <c r="G8" s="384">
        <v>7</v>
      </c>
      <c r="H8" s="384">
        <v>8</v>
      </c>
      <c r="I8" s="384">
        <v>9</v>
      </c>
      <c r="J8" s="384">
        <v>10</v>
      </c>
      <c r="K8" s="384">
        <v>11</v>
      </c>
    </row>
    <row r="9" spans="1:11" ht="36" customHeight="1">
      <c r="A9" s="385">
        <v>1</v>
      </c>
      <c r="B9" s="331" t="s">
        <v>468</v>
      </c>
      <c r="C9" s="112" t="s">
        <v>474</v>
      </c>
      <c r="D9" s="112" t="s">
        <v>474</v>
      </c>
      <c r="E9" s="112" t="s">
        <v>474</v>
      </c>
      <c r="F9" s="112" t="s">
        <v>474</v>
      </c>
      <c r="G9" s="112" t="s">
        <v>474</v>
      </c>
      <c r="H9" s="112" t="s">
        <v>474</v>
      </c>
      <c r="I9" s="112" t="s">
        <v>474</v>
      </c>
      <c r="J9" s="112" t="s">
        <v>474</v>
      </c>
      <c r="K9" s="152"/>
    </row>
    <row r="15" spans="1:6" ht="15.75">
      <c r="A15" s="65"/>
      <c r="B15" s="65"/>
      <c r="C15" s="65"/>
      <c r="D15" s="65"/>
      <c r="E15" s="65"/>
      <c r="F15" s="65"/>
    </row>
    <row r="16" spans="4:10" ht="15.75">
      <c r="D16" s="10" t="s">
        <v>980</v>
      </c>
      <c r="F16" s="65"/>
      <c r="H16" s="10" t="s">
        <v>588</v>
      </c>
      <c r="I16" s="10"/>
      <c r="J16" s="10"/>
    </row>
    <row r="17" spans="4:10" ht="15.75">
      <c r="D17" s="10" t="s">
        <v>981</v>
      </c>
      <c r="H17" s="10" t="s">
        <v>466</v>
      </c>
      <c r="I17" s="10"/>
      <c r="J17" s="10"/>
    </row>
  </sheetData>
  <sheetProtection/>
  <mergeCells count="10">
    <mergeCell ref="K6:K7"/>
    <mergeCell ref="A1:H1"/>
    <mergeCell ref="A2:H2"/>
    <mergeCell ref="A4:H4"/>
    <mergeCell ref="A6:A7"/>
    <mergeCell ref="B6:B7"/>
    <mergeCell ref="C6:E6"/>
    <mergeCell ref="F6:H6"/>
    <mergeCell ref="I6:I7"/>
    <mergeCell ref="J6:J7"/>
  </mergeCells>
  <printOptions horizontalCentered="1"/>
  <pageMargins left="0.7086614173228347" right="0.7086614173228347" top="0.99" bottom="0" header="0.31496062992125984" footer="0.31496062992125984"/>
  <pageSetup fitToHeight="1" fitToWidth="1" horizontalDpi="600" verticalDpi="600" orientation="landscape" paperSize="9" scale="69" r:id="rId1"/>
</worksheet>
</file>

<file path=xl/worksheets/sheet45.xml><?xml version="1.0" encoding="utf-8"?>
<worksheet xmlns="http://schemas.openxmlformats.org/spreadsheetml/2006/main" xmlns:r="http://schemas.openxmlformats.org/officeDocument/2006/relationships">
  <sheetPr>
    <pageSetUpPr fitToPage="1"/>
  </sheetPr>
  <dimension ref="A1:L25"/>
  <sheetViews>
    <sheetView view="pageBreakPreview" zoomScale="85" zoomScaleNormal="85" zoomScaleSheetLayoutView="85" zoomScalePageLayoutView="0" workbookViewId="0" topLeftCell="B7">
      <selection activeCell="K20" sqref="K20"/>
    </sheetView>
  </sheetViews>
  <sheetFormatPr defaultColWidth="9.140625" defaultRowHeight="12.75"/>
  <cols>
    <col min="1" max="1" width="7.421875" style="108" customWidth="1"/>
    <col min="2" max="2" width="14.00390625" style="108" customWidth="1"/>
    <col min="3" max="4" width="12.7109375" style="108" customWidth="1"/>
    <col min="5" max="5" width="13.28125" style="108" customWidth="1"/>
    <col min="6" max="6" width="17.00390625" style="108" customWidth="1"/>
    <col min="7" max="7" width="14.140625" style="108" customWidth="1"/>
    <col min="8" max="8" width="17.00390625" style="108" customWidth="1"/>
    <col min="9" max="9" width="15.00390625" style="108" customWidth="1"/>
    <col min="10" max="10" width="14.57421875" style="108" customWidth="1"/>
    <col min="11" max="11" width="13.00390625" style="108" customWidth="1"/>
    <col min="12" max="12" width="17.00390625" style="108" customWidth="1"/>
    <col min="13" max="16384" width="9.140625" style="108" customWidth="1"/>
  </cols>
  <sheetData>
    <row r="1" spans="1:12" ht="15">
      <c r="A1" s="280"/>
      <c r="B1" s="280"/>
      <c r="C1" s="280"/>
      <c r="D1" s="280"/>
      <c r="E1" s="280"/>
      <c r="F1" s="280"/>
      <c r="G1" s="280"/>
      <c r="H1" s="280"/>
      <c r="I1" s="280"/>
      <c r="J1" s="280"/>
      <c r="K1" s="606" t="s">
        <v>80</v>
      </c>
      <c r="L1" s="606"/>
    </row>
    <row r="2" spans="1:12" ht="15.75">
      <c r="A2" s="649" t="s">
        <v>0</v>
      </c>
      <c r="B2" s="649"/>
      <c r="C2" s="649"/>
      <c r="D2" s="649"/>
      <c r="E2" s="649"/>
      <c r="F2" s="649"/>
      <c r="G2" s="649"/>
      <c r="H2" s="649"/>
      <c r="I2" s="649"/>
      <c r="J2" s="649"/>
      <c r="K2" s="280"/>
      <c r="L2" s="280"/>
    </row>
    <row r="3" spans="1:12" ht="19.5">
      <c r="A3" s="724" t="s">
        <v>824</v>
      </c>
      <c r="B3" s="724"/>
      <c r="C3" s="724"/>
      <c r="D3" s="724"/>
      <c r="E3" s="724"/>
      <c r="F3" s="724"/>
      <c r="G3" s="724"/>
      <c r="H3" s="724"/>
      <c r="I3" s="724"/>
      <c r="J3" s="724"/>
      <c r="K3" s="280"/>
      <c r="L3" s="280"/>
    </row>
    <row r="4" spans="1:12" ht="15">
      <c r="A4" s="280"/>
      <c r="B4" s="280"/>
      <c r="C4" s="280"/>
      <c r="D4" s="280"/>
      <c r="E4" s="280"/>
      <c r="F4" s="280"/>
      <c r="G4" s="280"/>
      <c r="H4" s="280"/>
      <c r="I4" s="280"/>
      <c r="J4" s="280"/>
      <c r="K4" s="280"/>
      <c r="L4" s="280"/>
    </row>
    <row r="5" spans="1:12" ht="15.75">
      <c r="A5" s="652" t="s">
        <v>933</v>
      </c>
      <c r="B5" s="652"/>
      <c r="C5" s="652"/>
      <c r="D5" s="652"/>
      <c r="E5" s="652"/>
      <c r="F5" s="652"/>
      <c r="G5" s="652"/>
      <c r="H5" s="652"/>
      <c r="I5" s="652"/>
      <c r="J5" s="652"/>
      <c r="K5" s="280"/>
      <c r="L5" s="280"/>
    </row>
    <row r="6" spans="1:12" ht="15">
      <c r="A6" s="280"/>
      <c r="B6" s="280"/>
      <c r="C6" s="280"/>
      <c r="D6" s="280"/>
      <c r="E6" s="280"/>
      <c r="F6" s="280"/>
      <c r="G6" s="280"/>
      <c r="H6" s="280"/>
      <c r="I6" s="280"/>
      <c r="J6" s="280"/>
      <c r="K6" s="280"/>
      <c r="L6" s="280"/>
    </row>
    <row r="7" spans="1:12" ht="15.75">
      <c r="A7" s="43" t="s">
        <v>464</v>
      </c>
      <c r="B7" s="43"/>
      <c r="C7" s="280"/>
      <c r="D7" s="280"/>
      <c r="E7" s="280"/>
      <c r="F7" s="280"/>
      <c r="G7" s="280"/>
      <c r="H7" s="792"/>
      <c r="I7" s="792"/>
      <c r="J7" s="280"/>
      <c r="K7" s="280"/>
      <c r="L7" s="280"/>
    </row>
    <row r="8" spans="1:11" ht="15.75">
      <c r="A8" s="38"/>
      <c r="B8" s="38"/>
      <c r="C8" s="280"/>
      <c r="D8" s="280"/>
      <c r="E8" s="280"/>
      <c r="F8" s="280"/>
      <c r="G8" s="280"/>
      <c r="H8" s="280"/>
      <c r="I8" s="90"/>
      <c r="J8" s="159" t="s">
        <v>878</v>
      </c>
      <c r="K8" s="151"/>
    </row>
    <row r="9" spans="1:12" ht="51.75" customHeight="1">
      <c r="A9" s="797" t="s">
        <v>204</v>
      </c>
      <c r="B9" s="797" t="s">
        <v>203</v>
      </c>
      <c r="C9" s="624" t="s">
        <v>641</v>
      </c>
      <c r="D9" s="574" t="s">
        <v>184</v>
      </c>
      <c r="E9" s="790" t="s">
        <v>594</v>
      </c>
      <c r="F9" s="791"/>
      <c r="G9" s="790" t="s">
        <v>440</v>
      </c>
      <c r="H9" s="791"/>
      <c r="I9" s="790" t="s">
        <v>214</v>
      </c>
      <c r="J9" s="791"/>
      <c r="K9" s="793" t="s">
        <v>215</v>
      </c>
      <c r="L9" s="794"/>
    </row>
    <row r="10" spans="1:12" ht="47.25">
      <c r="A10" s="798"/>
      <c r="B10" s="798"/>
      <c r="C10" s="626"/>
      <c r="D10" s="575"/>
      <c r="E10" s="141" t="s">
        <v>202</v>
      </c>
      <c r="F10" s="243" t="s">
        <v>184</v>
      </c>
      <c r="G10" s="141" t="s">
        <v>202</v>
      </c>
      <c r="H10" s="243" t="s">
        <v>184</v>
      </c>
      <c r="I10" s="141" t="s">
        <v>202</v>
      </c>
      <c r="J10" s="141" t="s">
        <v>184</v>
      </c>
      <c r="K10" s="112" t="s">
        <v>202</v>
      </c>
      <c r="L10" s="112" t="s">
        <v>184</v>
      </c>
    </row>
    <row r="11" spans="1:12" s="10" customFormat="1" ht="15.75">
      <c r="A11" s="283">
        <v>1</v>
      </c>
      <c r="B11" s="283">
        <v>2</v>
      </c>
      <c r="C11" s="283">
        <v>3</v>
      </c>
      <c r="D11" s="283">
        <v>4</v>
      </c>
      <c r="E11" s="283">
        <v>5</v>
      </c>
      <c r="F11" s="283">
        <v>6</v>
      </c>
      <c r="G11" s="283">
        <v>7</v>
      </c>
      <c r="H11" s="283">
        <v>8</v>
      </c>
      <c r="I11" s="283">
        <v>9</v>
      </c>
      <c r="J11" s="283">
        <v>10</v>
      </c>
      <c r="K11" s="288">
        <v>11</v>
      </c>
      <c r="L11" s="288">
        <v>12</v>
      </c>
    </row>
    <row r="12" spans="1:12" ht="27" customHeight="1">
      <c r="A12" s="286">
        <v>1</v>
      </c>
      <c r="B12" s="292" t="s">
        <v>468</v>
      </c>
      <c r="C12" s="292">
        <v>122</v>
      </c>
      <c r="D12" s="292">
        <v>102834</v>
      </c>
      <c r="E12" s="292">
        <v>122</v>
      </c>
      <c r="F12" s="292">
        <v>102834</v>
      </c>
      <c r="G12" s="292">
        <v>0</v>
      </c>
      <c r="H12" s="292">
        <v>0</v>
      </c>
      <c r="I12" s="292">
        <v>122</v>
      </c>
      <c r="J12" s="292">
        <v>152187</v>
      </c>
      <c r="K12" s="292">
        <v>0</v>
      </c>
      <c r="L12" s="292">
        <v>0</v>
      </c>
    </row>
    <row r="13" spans="1:12" ht="27" customHeight="1">
      <c r="A13" s="288" t="s">
        <v>15</v>
      </c>
      <c r="B13" s="288"/>
      <c r="C13" s="293">
        <f>C12</f>
        <v>122</v>
      </c>
      <c r="D13" s="293">
        <f aca="true" t="shared" si="0" ref="D13:L13">D12</f>
        <v>102834</v>
      </c>
      <c r="E13" s="293">
        <f t="shared" si="0"/>
        <v>122</v>
      </c>
      <c r="F13" s="293">
        <f t="shared" si="0"/>
        <v>102834</v>
      </c>
      <c r="G13" s="293">
        <f t="shared" si="0"/>
        <v>0</v>
      </c>
      <c r="H13" s="293">
        <f t="shared" si="0"/>
        <v>0</v>
      </c>
      <c r="I13" s="293">
        <f>I12</f>
        <v>122</v>
      </c>
      <c r="J13" s="293">
        <f>J12</f>
        <v>152187</v>
      </c>
      <c r="K13" s="293">
        <f t="shared" si="0"/>
        <v>0</v>
      </c>
      <c r="L13" s="293">
        <f t="shared" si="0"/>
        <v>0</v>
      </c>
    </row>
    <row r="14" spans="1:12" ht="21" customHeight="1">
      <c r="A14" s="289"/>
      <c r="B14" s="289"/>
      <c r="C14" s="290"/>
      <c r="D14" s="290"/>
      <c r="E14" s="532">
        <f>E13/C13</f>
        <v>1</v>
      </c>
      <c r="F14" s="532">
        <f>F13/D13</f>
        <v>1</v>
      </c>
      <c r="G14" s="799" t="s">
        <v>934</v>
      </c>
      <c r="H14" s="799"/>
      <c r="I14" s="532">
        <f>I13/C13</f>
        <v>1</v>
      </c>
      <c r="J14" s="532">
        <f>J13/D13</f>
        <v>1.4799288173172298</v>
      </c>
      <c r="K14" s="795" t="s">
        <v>754</v>
      </c>
      <c r="L14" s="795"/>
    </row>
    <row r="15" spans="1:12" ht="21" customHeight="1">
      <c r="A15" s="289"/>
      <c r="B15" s="289"/>
      <c r="C15" s="290"/>
      <c r="D15" s="290"/>
      <c r="E15" s="290"/>
      <c r="F15" s="290"/>
      <c r="G15" s="800"/>
      <c r="H15" s="800"/>
      <c r="I15" s="290"/>
      <c r="J15" s="290"/>
      <c r="K15" s="796"/>
      <c r="L15" s="796"/>
    </row>
    <row r="16" spans="1:12" ht="21" customHeight="1">
      <c r="A16" s="291"/>
      <c r="B16" s="291"/>
      <c r="C16" s="280"/>
      <c r="D16" s="280"/>
      <c r="E16" s="280"/>
      <c r="F16" s="280"/>
      <c r="G16" s="280"/>
      <c r="H16" s="280"/>
      <c r="I16" s="280"/>
      <c r="J16" s="280"/>
      <c r="K16" s="796"/>
      <c r="L16" s="796"/>
    </row>
    <row r="17" spans="1:12" ht="21" customHeight="1">
      <c r="A17" s="280"/>
      <c r="B17" s="280"/>
      <c r="C17" s="280"/>
      <c r="D17" s="280"/>
      <c r="E17" s="280"/>
      <c r="F17" s="280"/>
      <c r="G17" s="280"/>
      <c r="H17" s="280"/>
      <c r="I17" s="280"/>
      <c r="J17" s="280"/>
      <c r="K17" s="796"/>
      <c r="L17" s="796"/>
    </row>
    <row r="18" spans="1:12" ht="15">
      <c r="A18" s="280"/>
      <c r="B18" s="280"/>
      <c r="C18" s="280"/>
      <c r="D18" s="280"/>
      <c r="E18" s="280"/>
      <c r="F18" s="280"/>
      <c r="G18" s="280"/>
      <c r="H18" s="280"/>
      <c r="I18" s="280"/>
      <c r="J18" s="280"/>
      <c r="K18" s="280"/>
      <c r="L18" s="280"/>
    </row>
    <row r="19" spans="1:12" ht="15">
      <c r="A19" s="280"/>
      <c r="B19" s="280"/>
      <c r="C19" s="280"/>
      <c r="D19" s="280"/>
      <c r="E19" s="280"/>
      <c r="F19" s="280"/>
      <c r="G19" s="280"/>
      <c r="H19" s="280"/>
      <c r="I19" s="280"/>
      <c r="J19" s="280"/>
      <c r="K19" s="280"/>
      <c r="L19" s="280"/>
    </row>
    <row r="20" spans="1:12" ht="15">
      <c r="A20" s="280"/>
      <c r="B20" s="280"/>
      <c r="C20" s="280"/>
      <c r="D20" s="280"/>
      <c r="E20" s="280"/>
      <c r="F20" s="280"/>
      <c r="G20" s="280"/>
      <c r="H20" s="280"/>
      <c r="I20" s="280"/>
      <c r="J20" s="280"/>
      <c r="K20" s="280"/>
      <c r="L20" s="280"/>
    </row>
    <row r="21" spans="1:12" ht="15">
      <c r="A21" s="280"/>
      <c r="B21" s="280"/>
      <c r="C21" s="280"/>
      <c r="D21" s="280"/>
      <c r="E21" s="280"/>
      <c r="F21" s="280"/>
      <c r="G21" s="280"/>
      <c r="H21" s="280"/>
      <c r="I21" s="280"/>
      <c r="J21" s="280"/>
      <c r="K21" s="280"/>
      <c r="L21" s="280"/>
    </row>
    <row r="22" spans="1:12" ht="15">
      <c r="A22" s="280"/>
      <c r="B22" s="280"/>
      <c r="C22" s="280"/>
      <c r="D22" s="280"/>
      <c r="E22" s="280"/>
      <c r="F22" s="280"/>
      <c r="G22" s="280"/>
      <c r="H22" s="280"/>
      <c r="I22" s="280"/>
      <c r="J22" s="280"/>
      <c r="K22" s="280"/>
      <c r="L22" s="280"/>
    </row>
    <row r="24" spans="1:12" ht="16.5">
      <c r="A24" s="28"/>
      <c r="B24" s="28"/>
      <c r="C24" s="28"/>
      <c r="D24" s="28"/>
      <c r="E24" s="10" t="s">
        <v>980</v>
      </c>
      <c r="F24" s="28"/>
      <c r="G24" s="28"/>
      <c r="H24" s="28"/>
      <c r="I24" s="28"/>
      <c r="J24" s="364" t="s">
        <v>588</v>
      </c>
      <c r="L24" s="28"/>
    </row>
    <row r="25" spans="1:12" ht="16.5">
      <c r="A25" s="280"/>
      <c r="B25" s="280"/>
      <c r="C25" s="280"/>
      <c r="D25" s="280"/>
      <c r="E25" s="10" t="s">
        <v>981</v>
      </c>
      <c r="F25" s="280"/>
      <c r="G25" s="280"/>
      <c r="H25" s="280"/>
      <c r="I25" s="280"/>
      <c r="J25" s="364" t="s">
        <v>466</v>
      </c>
      <c r="L25" s="280"/>
    </row>
  </sheetData>
  <sheetProtection/>
  <mergeCells count="15">
    <mergeCell ref="K14:L17"/>
    <mergeCell ref="B9:B10"/>
    <mergeCell ref="A9:A10"/>
    <mergeCell ref="C9:C10"/>
    <mergeCell ref="A2:J2"/>
    <mergeCell ref="A3:J3"/>
    <mergeCell ref="A5:J5"/>
    <mergeCell ref="G14:H15"/>
    <mergeCell ref="K1:L1"/>
    <mergeCell ref="G9:H9"/>
    <mergeCell ref="H7:I7"/>
    <mergeCell ref="D9:D10"/>
    <mergeCell ref="E9:F9"/>
    <mergeCell ref="I9:J9"/>
    <mergeCell ref="K9:L9"/>
  </mergeCells>
  <printOptions horizontalCentered="1"/>
  <pageMargins left="0.54" right="0.48" top="0.84" bottom="0" header="0.31496062992125984" footer="0.31496062992125984"/>
  <pageSetup fitToHeight="1" fitToWidth="1" horizontalDpi="600" verticalDpi="600" orientation="landscape" paperSize="9" scale="82" r:id="rId1"/>
  <colBreaks count="1" manualBreakCount="1">
    <brk id="12" max="37" man="1"/>
  </colBreaks>
</worksheet>
</file>

<file path=xl/worksheets/sheet46.xml><?xml version="1.0" encoding="utf-8"?>
<worksheet xmlns="http://schemas.openxmlformats.org/spreadsheetml/2006/main" xmlns:r="http://schemas.openxmlformats.org/officeDocument/2006/relationships">
  <sheetPr>
    <pageSetUpPr fitToPage="1"/>
  </sheetPr>
  <dimension ref="A1:G22"/>
  <sheetViews>
    <sheetView view="pageBreakPreview" zoomScaleSheetLayoutView="100" zoomScalePageLayoutView="0" workbookViewId="0" topLeftCell="A1">
      <selection activeCell="F23" sqref="F23"/>
    </sheetView>
  </sheetViews>
  <sheetFormatPr defaultColWidth="8.8515625" defaultRowHeight="12.75"/>
  <cols>
    <col min="1" max="1" width="11.140625" style="280" customWidth="1"/>
    <col min="2" max="2" width="19.140625" style="280" customWidth="1"/>
    <col min="3" max="3" width="20.57421875" style="280" customWidth="1"/>
    <col min="4" max="4" width="22.28125" style="280" customWidth="1"/>
    <col min="5" max="5" width="25.421875" style="280" customWidth="1"/>
    <col min="6" max="6" width="27.421875" style="280" customWidth="1"/>
    <col min="7" max="16384" width="8.8515625" style="280" customWidth="1"/>
  </cols>
  <sheetData>
    <row r="1" spans="4:6" ht="12.75" customHeight="1">
      <c r="D1" s="281"/>
      <c r="E1" s="281"/>
      <c r="F1" s="282" t="s">
        <v>92</v>
      </c>
    </row>
    <row r="2" spans="2:6" ht="15" customHeight="1">
      <c r="B2" s="649" t="s">
        <v>0</v>
      </c>
      <c r="C2" s="649"/>
      <c r="D2" s="649"/>
      <c r="E2" s="649"/>
      <c r="F2" s="649"/>
    </row>
    <row r="3" spans="2:6" ht="19.5">
      <c r="B3" s="724" t="s">
        <v>824</v>
      </c>
      <c r="C3" s="724"/>
      <c r="D3" s="724"/>
      <c r="E3" s="724"/>
      <c r="F3" s="724"/>
    </row>
    <row r="4" ht="11.25" customHeight="1"/>
    <row r="5" spans="1:6" ht="15.75">
      <c r="A5" s="652" t="s">
        <v>437</v>
      </c>
      <c r="B5" s="652"/>
      <c r="C5" s="652"/>
      <c r="D5" s="652"/>
      <c r="E5" s="652"/>
      <c r="F5" s="652"/>
    </row>
    <row r="6" spans="1:6" ht="8.25" customHeight="1">
      <c r="A6" s="37"/>
      <c r="B6" s="37"/>
      <c r="C6" s="37"/>
      <c r="D6" s="37"/>
      <c r="E6" s="37"/>
      <c r="F6" s="37"/>
    </row>
    <row r="7" spans="1:2" ht="18" customHeight="1">
      <c r="A7" s="595" t="s">
        <v>464</v>
      </c>
      <c r="B7" s="595"/>
    </row>
    <row r="8" ht="18" customHeight="1" hidden="1">
      <c r="A8" s="38" t="s">
        <v>1</v>
      </c>
    </row>
    <row r="9" spans="1:6" ht="30" customHeight="1">
      <c r="A9" s="797" t="s">
        <v>2</v>
      </c>
      <c r="B9" s="797" t="s">
        <v>3</v>
      </c>
      <c r="C9" s="802" t="s">
        <v>433</v>
      </c>
      <c r="D9" s="803"/>
      <c r="E9" s="802" t="s">
        <v>436</v>
      </c>
      <c r="F9" s="803"/>
    </row>
    <row r="10" spans="1:7" s="38" customFormat="1" ht="47.25">
      <c r="A10" s="797"/>
      <c r="B10" s="797"/>
      <c r="C10" s="283" t="s">
        <v>434</v>
      </c>
      <c r="D10" s="283" t="s">
        <v>435</v>
      </c>
      <c r="E10" s="283" t="s">
        <v>434</v>
      </c>
      <c r="F10" s="283" t="s">
        <v>435</v>
      </c>
      <c r="G10" s="284"/>
    </row>
    <row r="11" spans="1:6" ht="15">
      <c r="A11" s="285">
        <v>1</v>
      </c>
      <c r="B11" s="285">
        <v>2</v>
      </c>
      <c r="C11" s="285">
        <v>3</v>
      </c>
      <c r="D11" s="285">
        <v>4</v>
      </c>
      <c r="E11" s="285">
        <v>5</v>
      </c>
      <c r="F11" s="285">
        <v>6</v>
      </c>
    </row>
    <row r="12" spans="1:6" ht="22.5" customHeight="1">
      <c r="A12" s="292">
        <v>1</v>
      </c>
      <c r="B12" s="292" t="s">
        <v>468</v>
      </c>
      <c r="C12" s="292">
        <v>8</v>
      </c>
      <c r="D12" s="292">
        <v>8</v>
      </c>
      <c r="E12" s="292">
        <v>114</v>
      </c>
      <c r="F12" s="292">
        <v>114</v>
      </c>
    </row>
    <row r="13" spans="1:6" ht="22.5" customHeight="1">
      <c r="A13" s="293" t="s">
        <v>15</v>
      </c>
      <c r="B13" s="292"/>
      <c r="C13" s="293">
        <f>C12</f>
        <v>8</v>
      </c>
      <c r="D13" s="293">
        <f>D12</f>
        <v>8</v>
      </c>
      <c r="E13" s="293">
        <f>E12</f>
        <v>114</v>
      </c>
      <c r="F13" s="293">
        <f>F12</f>
        <v>114</v>
      </c>
    </row>
    <row r="14" spans="1:6" ht="15.75">
      <c r="A14" s="289"/>
      <c r="B14" s="290"/>
      <c r="C14" s="290"/>
      <c r="D14" s="290"/>
      <c r="E14" s="290"/>
      <c r="F14" s="290"/>
    </row>
    <row r="15" ht="15">
      <c r="A15" s="291"/>
    </row>
    <row r="18" ht="15">
      <c r="C18" s="280" t="s">
        <v>11</v>
      </c>
    </row>
    <row r="20" spans="2:5" ht="15.75">
      <c r="B20" s="10" t="s">
        <v>980</v>
      </c>
      <c r="E20" s="10" t="s">
        <v>588</v>
      </c>
    </row>
    <row r="21" spans="2:5" ht="15.75">
      <c r="B21" s="10" t="s">
        <v>981</v>
      </c>
      <c r="E21" s="10" t="s">
        <v>466</v>
      </c>
    </row>
    <row r="22" spans="1:6" ht="15">
      <c r="A22" s="801"/>
      <c r="B22" s="801"/>
      <c r="C22" s="801"/>
      <c r="D22" s="801"/>
      <c r="E22" s="801"/>
      <c r="F22" s="801"/>
    </row>
  </sheetData>
  <sheetProtection/>
  <mergeCells count="9">
    <mergeCell ref="A22:F22"/>
    <mergeCell ref="B3:F3"/>
    <mergeCell ref="B2:F2"/>
    <mergeCell ref="A5:F5"/>
    <mergeCell ref="C9:D9"/>
    <mergeCell ref="E9:F9"/>
    <mergeCell ref="A9:A10"/>
    <mergeCell ref="B9:B10"/>
    <mergeCell ref="A7:B7"/>
  </mergeCells>
  <printOptions horizontalCentered="1"/>
  <pageMargins left="0.6" right="0.62" top="0.84" bottom="0" header="0.31496062992125984" footer="0.31496062992125984"/>
  <pageSetup fitToHeight="1" fitToWidth="1" horizontalDpi="600" verticalDpi="600" orientation="landscape" paperSize="9" r:id="rId1"/>
</worksheet>
</file>

<file path=xl/worksheets/sheet47.xml><?xml version="1.0" encoding="utf-8"?>
<worksheet xmlns="http://schemas.openxmlformats.org/spreadsheetml/2006/main" xmlns:r="http://schemas.openxmlformats.org/officeDocument/2006/relationships">
  <sheetPr>
    <pageSetUpPr fitToPage="1"/>
  </sheetPr>
  <dimension ref="A1:M22"/>
  <sheetViews>
    <sheetView view="pageBreakPreview" zoomScaleNormal="85" zoomScaleSheetLayoutView="100" zoomScalePageLayoutView="0" workbookViewId="0" topLeftCell="A5">
      <selection activeCell="G15" sqref="G15"/>
    </sheetView>
  </sheetViews>
  <sheetFormatPr defaultColWidth="9.140625" defaultRowHeight="12.75"/>
  <cols>
    <col min="1" max="1" width="9.140625" style="108" customWidth="1"/>
    <col min="2" max="2" width="13.140625" style="108" customWidth="1"/>
    <col min="3" max="3" width="16.421875" style="108" customWidth="1"/>
    <col min="4" max="4" width="10.8515625" style="108" customWidth="1"/>
    <col min="5" max="5" width="13.7109375" style="108" customWidth="1"/>
    <col min="6" max="6" width="14.28125" style="108" customWidth="1"/>
    <col min="7" max="7" width="11.421875" style="108" customWidth="1"/>
    <col min="8" max="8" width="12.28125" style="108" customWidth="1"/>
    <col min="9" max="9" width="21.140625" style="108" customWidth="1"/>
    <col min="10" max="10" width="20.140625" style="108" customWidth="1"/>
    <col min="11" max="16384" width="9.140625" style="108" customWidth="1"/>
  </cols>
  <sheetData>
    <row r="1" spans="1:13" ht="15">
      <c r="A1" s="280"/>
      <c r="B1" s="280"/>
      <c r="C1" s="280"/>
      <c r="D1" s="680"/>
      <c r="E1" s="680"/>
      <c r="F1" s="26"/>
      <c r="G1" s="680" t="s">
        <v>439</v>
      </c>
      <c r="H1" s="680"/>
      <c r="I1" s="680"/>
      <c r="J1" s="680"/>
      <c r="K1" s="39"/>
      <c r="L1" s="280"/>
      <c r="M1" s="280"/>
    </row>
    <row r="2" spans="1:13" ht="15.75">
      <c r="A2" s="649" t="s">
        <v>0</v>
      </c>
      <c r="B2" s="649"/>
      <c r="C2" s="649"/>
      <c r="D2" s="649"/>
      <c r="E2" s="649"/>
      <c r="F2" s="649"/>
      <c r="G2" s="649"/>
      <c r="H2" s="649"/>
      <c r="I2" s="649"/>
      <c r="J2" s="649"/>
      <c r="K2" s="280"/>
      <c r="L2" s="280"/>
      <c r="M2" s="280"/>
    </row>
    <row r="3" spans="1:13" ht="19.5">
      <c r="A3" s="47"/>
      <c r="B3" s="47"/>
      <c r="C3" s="724" t="s">
        <v>824</v>
      </c>
      <c r="D3" s="724"/>
      <c r="E3" s="724"/>
      <c r="F3" s="724"/>
      <c r="G3" s="724"/>
      <c r="H3" s="724"/>
      <c r="I3" s="724"/>
      <c r="J3" s="47"/>
      <c r="K3" s="280"/>
      <c r="L3" s="280"/>
      <c r="M3" s="280"/>
    </row>
    <row r="4" spans="1:13" ht="15.75">
      <c r="A4" s="652" t="s">
        <v>438</v>
      </c>
      <c r="B4" s="652"/>
      <c r="C4" s="652"/>
      <c r="D4" s="652"/>
      <c r="E4" s="652"/>
      <c r="F4" s="652"/>
      <c r="G4" s="652"/>
      <c r="H4" s="652"/>
      <c r="I4" s="652"/>
      <c r="J4" s="652"/>
      <c r="K4" s="280"/>
      <c r="L4" s="280"/>
      <c r="M4" s="280"/>
    </row>
    <row r="5" spans="1:13" ht="15.75">
      <c r="A5" s="43" t="s">
        <v>464</v>
      </c>
      <c r="B5" s="43"/>
      <c r="C5" s="37"/>
      <c r="D5" s="37"/>
      <c r="E5" s="37"/>
      <c r="F5" s="37"/>
      <c r="G5" s="37"/>
      <c r="H5" s="37"/>
      <c r="I5" s="37"/>
      <c r="J5" s="37"/>
      <c r="K5" s="280"/>
      <c r="L5" s="280"/>
      <c r="M5" s="280"/>
    </row>
    <row r="6" spans="1:13" ht="15">
      <c r="A6" s="280"/>
      <c r="B6" s="280"/>
      <c r="C6" s="280"/>
      <c r="D6" s="280"/>
      <c r="E6" s="280"/>
      <c r="F6" s="280"/>
      <c r="G6" s="280"/>
      <c r="H6" s="280"/>
      <c r="I6" s="280"/>
      <c r="J6" s="280"/>
      <c r="K6" s="280"/>
      <c r="L6" s="280"/>
      <c r="M6" s="280"/>
    </row>
    <row r="7" spans="1:13" ht="15.75">
      <c r="A7" s="38"/>
      <c r="B7" s="280"/>
      <c r="C7" s="280"/>
      <c r="D7" s="280"/>
      <c r="E7" s="280"/>
      <c r="F7" s="280"/>
      <c r="G7" s="280"/>
      <c r="H7" s="280"/>
      <c r="I7" s="280"/>
      <c r="J7" s="280"/>
      <c r="K7" s="280"/>
      <c r="L7" s="280"/>
      <c r="M7" s="280"/>
    </row>
    <row r="8" spans="1:13" ht="21.75" customHeight="1">
      <c r="A8" s="805" t="s">
        <v>2</v>
      </c>
      <c r="B8" s="805" t="s">
        <v>3</v>
      </c>
      <c r="C8" s="802" t="s">
        <v>127</v>
      </c>
      <c r="D8" s="803"/>
      <c r="E8" s="803"/>
      <c r="F8" s="803"/>
      <c r="G8" s="803"/>
      <c r="H8" s="803"/>
      <c r="I8" s="803"/>
      <c r="J8" s="807"/>
      <c r="K8" s="280"/>
      <c r="L8" s="280"/>
      <c r="M8" s="280"/>
    </row>
    <row r="9" spans="1:13" ht="50.25" customHeight="1">
      <c r="A9" s="806"/>
      <c r="B9" s="806"/>
      <c r="C9" s="283" t="s">
        <v>183</v>
      </c>
      <c r="D9" s="283" t="s">
        <v>110</v>
      </c>
      <c r="E9" s="283" t="s">
        <v>371</v>
      </c>
      <c r="F9" s="294" t="s">
        <v>153</v>
      </c>
      <c r="G9" s="294" t="s">
        <v>111</v>
      </c>
      <c r="H9" s="295" t="s">
        <v>182</v>
      </c>
      <c r="I9" s="295" t="s">
        <v>755</v>
      </c>
      <c r="J9" s="296" t="s">
        <v>15</v>
      </c>
      <c r="K9" s="38"/>
      <c r="L9" s="38"/>
      <c r="M9" s="38"/>
    </row>
    <row r="10" spans="1:13" s="10" customFormat="1" ht="15.75">
      <c r="A10" s="283">
        <v>1</v>
      </c>
      <c r="B10" s="283">
        <v>2</v>
      </c>
      <c r="C10" s="283">
        <v>3</v>
      </c>
      <c r="D10" s="283">
        <v>4</v>
      </c>
      <c r="E10" s="283">
        <v>5</v>
      </c>
      <c r="F10" s="283">
        <v>6</v>
      </c>
      <c r="G10" s="283">
        <v>7</v>
      </c>
      <c r="H10" s="297">
        <v>8</v>
      </c>
      <c r="I10" s="297">
        <v>9</v>
      </c>
      <c r="J10" s="296">
        <v>10</v>
      </c>
      <c r="K10" s="38"/>
      <c r="L10" s="38"/>
      <c r="M10" s="38"/>
    </row>
    <row r="11" spans="1:13" ht="50.25" customHeight="1">
      <c r="A11" s="286">
        <v>1</v>
      </c>
      <c r="B11" s="287" t="s">
        <v>468</v>
      </c>
      <c r="C11" s="793" t="s">
        <v>935</v>
      </c>
      <c r="D11" s="808"/>
      <c r="E11" s="808"/>
      <c r="F11" s="808"/>
      <c r="G11" s="808"/>
      <c r="H11" s="808"/>
      <c r="I11" s="808"/>
      <c r="J11" s="809"/>
      <c r="K11" s="280"/>
      <c r="L11" s="280"/>
      <c r="M11" s="280"/>
    </row>
    <row r="12" spans="1:13" ht="15">
      <c r="A12" s="291"/>
      <c r="B12" s="280"/>
      <c r="C12" s="280"/>
      <c r="D12" s="280"/>
      <c r="E12" s="280"/>
      <c r="F12" s="280"/>
      <c r="G12" s="280"/>
      <c r="H12" s="280"/>
      <c r="I12" s="280"/>
      <c r="J12" s="280"/>
      <c r="K12" s="280"/>
      <c r="L12" s="280"/>
      <c r="M12" s="280"/>
    </row>
    <row r="13" spans="1:13" ht="15">
      <c r="A13" s="394" t="s">
        <v>642</v>
      </c>
      <c r="B13" s="394"/>
      <c r="C13" s="394"/>
      <c r="D13" s="394"/>
      <c r="E13" s="280"/>
      <c r="F13" s="280"/>
      <c r="G13" s="280"/>
      <c r="H13" s="280"/>
      <c r="I13" s="280"/>
      <c r="J13" s="280"/>
      <c r="K13" s="280"/>
      <c r="L13" s="280"/>
      <c r="M13" s="280"/>
    </row>
    <row r="14" spans="1:13" ht="15">
      <c r="A14" s="394" t="s">
        <v>643</v>
      </c>
      <c r="B14" s="394"/>
      <c r="C14" s="394"/>
      <c r="D14" s="394"/>
      <c r="E14" s="280"/>
      <c r="F14" s="280"/>
      <c r="G14" s="280"/>
      <c r="H14" s="280"/>
      <c r="I14" s="280"/>
      <c r="J14" s="280"/>
      <c r="K14" s="280"/>
      <c r="L14" s="280"/>
      <c r="M14" s="280"/>
    </row>
    <row r="15" spans="1:13" ht="15">
      <c r="A15" s="394" t="s">
        <v>644</v>
      </c>
      <c r="B15" s="394"/>
      <c r="C15" s="394"/>
      <c r="D15" s="394"/>
      <c r="E15" s="280"/>
      <c r="F15" s="280"/>
      <c r="G15" s="280"/>
      <c r="I15" s="280"/>
      <c r="J15" s="280"/>
      <c r="K15" s="280"/>
      <c r="L15" s="280"/>
      <c r="M15" s="280"/>
    </row>
    <row r="16" spans="1:4" ht="15">
      <c r="A16" s="31" t="s">
        <v>645</v>
      </c>
      <c r="B16" s="31"/>
      <c r="C16" s="31"/>
      <c r="D16" s="31"/>
    </row>
    <row r="17" spans="1:13" ht="15">
      <c r="A17" s="810" t="s">
        <v>646</v>
      </c>
      <c r="B17" s="810"/>
      <c r="C17" s="810"/>
      <c r="D17" s="810"/>
      <c r="E17" s="804"/>
      <c r="F17" s="804"/>
      <c r="G17" s="804"/>
      <c r="H17" s="804"/>
      <c r="I17" s="804"/>
      <c r="J17" s="804"/>
      <c r="K17" s="804"/>
      <c r="L17" s="804"/>
      <c r="M17" s="804"/>
    </row>
    <row r="18" spans="1:13" ht="15">
      <c r="A18" s="811" t="s">
        <v>647</v>
      </c>
      <c r="B18" s="811"/>
      <c r="C18" s="811"/>
      <c r="D18" s="811"/>
      <c r="E18" s="280"/>
      <c r="F18" s="280"/>
      <c r="G18" s="280"/>
      <c r="H18" s="280"/>
      <c r="I18" s="280"/>
      <c r="J18" s="280"/>
      <c r="K18" s="280"/>
      <c r="L18" s="280"/>
      <c r="M18" s="280"/>
    </row>
    <row r="19" spans="1:13" ht="15">
      <c r="A19" s="298"/>
      <c r="B19" s="298"/>
      <c r="C19" s="298"/>
      <c r="D19" s="298"/>
      <c r="E19" s="280"/>
      <c r="F19" s="280"/>
      <c r="G19" s="280"/>
      <c r="H19" s="280"/>
      <c r="I19" s="280"/>
      <c r="J19" s="280"/>
      <c r="K19" s="280"/>
      <c r="L19" s="280"/>
      <c r="M19" s="280"/>
    </row>
    <row r="20" spans="1:13" ht="15">
      <c r="A20" s="298"/>
      <c r="B20" s="298"/>
      <c r="C20" s="298"/>
      <c r="D20" s="298"/>
      <c r="E20" s="280"/>
      <c r="F20" s="280"/>
      <c r="G20" s="280"/>
      <c r="H20" s="280"/>
      <c r="I20" s="280"/>
      <c r="J20" s="280"/>
      <c r="K20" s="280"/>
      <c r="L20" s="280"/>
      <c r="M20" s="280"/>
    </row>
    <row r="21" spans="1:13" ht="15.75">
      <c r="A21" s="298"/>
      <c r="B21" s="298"/>
      <c r="C21" s="10" t="s">
        <v>980</v>
      </c>
      <c r="D21" s="298"/>
      <c r="E21" s="280"/>
      <c r="F21" s="280"/>
      <c r="G21" s="280"/>
      <c r="H21" s="10" t="s">
        <v>588</v>
      </c>
      <c r="I21" s="280"/>
      <c r="J21" s="280"/>
      <c r="K21" s="280"/>
      <c r="L21" s="280"/>
      <c r="M21" s="280"/>
    </row>
    <row r="22" spans="1:13" ht="15.75">
      <c r="A22" s="299"/>
      <c r="B22" s="299"/>
      <c r="C22" s="10" t="s">
        <v>981</v>
      </c>
      <c r="D22" s="299"/>
      <c r="E22" s="299"/>
      <c r="F22" s="299"/>
      <c r="G22" s="299"/>
      <c r="H22" s="10" t="s">
        <v>466</v>
      </c>
      <c r="I22" s="299"/>
      <c r="J22" s="299"/>
      <c r="K22" s="280"/>
      <c r="L22" s="280"/>
      <c r="M22" s="280"/>
    </row>
  </sheetData>
  <sheetProtection/>
  <mergeCells count="13">
    <mergeCell ref="A18:D18"/>
    <mergeCell ref="D1:E1"/>
    <mergeCell ref="G1:J1"/>
    <mergeCell ref="A2:J2"/>
    <mergeCell ref="A4:J4"/>
    <mergeCell ref="K17:M17"/>
    <mergeCell ref="A8:A9"/>
    <mergeCell ref="B8:B9"/>
    <mergeCell ref="C8:J8"/>
    <mergeCell ref="C3:I3"/>
    <mergeCell ref="C11:J11"/>
    <mergeCell ref="A17:D17"/>
    <mergeCell ref="E17:J17"/>
  </mergeCells>
  <printOptions horizontalCentered="1"/>
  <pageMargins left="0.52" right="0.48" top="0.79" bottom="0" header="0.31496062992125984" footer="0.31496062992125984"/>
  <pageSetup fitToHeight="1" fitToWidth="1" horizontalDpi="600" verticalDpi="600" orientation="landscape" paperSize="9" scale="97" r:id="rId1"/>
</worksheet>
</file>

<file path=xl/worksheets/sheet48.xml><?xml version="1.0" encoding="utf-8"?>
<worksheet xmlns="http://schemas.openxmlformats.org/spreadsheetml/2006/main" xmlns:r="http://schemas.openxmlformats.org/officeDocument/2006/relationships">
  <sheetPr>
    <pageSetUpPr fitToPage="1"/>
  </sheetPr>
  <dimension ref="A1:Z23"/>
  <sheetViews>
    <sheetView view="pageBreakPreview" zoomScaleNormal="85" zoomScaleSheetLayoutView="100" zoomScalePageLayoutView="0" workbookViewId="0" topLeftCell="A1">
      <selection activeCell="E16" sqref="E16"/>
    </sheetView>
  </sheetViews>
  <sheetFormatPr defaultColWidth="9.140625" defaultRowHeight="12.75"/>
  <cols>
    <col min="1" max="1" width="5.8515625" style="0" bestFit="1" customWidth="1"/>
    <col min="2" max="2" width="16.00390625" style="0" bestFit="1" customWidth="1"/>
    <col min="3" max="3" width="10.8515625" style="0" bestFit="1" customWidth="1"/>
    <col min="4" max="4" width="16.421875" style="0" bestFit="1" customWidth="1"/>
    <col min="5" max="5" width="14.57421875" style="0" bestFit="1" customWidth="1"/>
    <col min="6" max="6" width="13.421875" style="0" bestFit="1" customWidth="1"/>
    <col min="7" max="7" width="15.140625" style="0" bestFit="1" customWidth="1"/>
    <col min="8" max="8" width="16.421875" style="0" bestFit="1" customWidth="1"/>
    <col min="9" max="9" width="14.57421875" style="0" bestFit="1" customWidth="1"/>
    <col min="10" max="10" width="14.421875" style="0" bestFit="1" customWidth="1"/>
    <col min="11" max="11" width="16.140625" style="0" customWidth="1"/>
    <col min="12" max="12" width="10.57421875" style="0" bestFit="1" customWidth="1"/>
    <col min="13" max="13" width="11.421875" style="0" customWidth="1"/>
  </cols>
  <sheetData>
    <row r="1" spans="1:16" ht="15">
      <c r="A1" s="395"/>
      <c r="B1" s="395"/>
      <c r="C1" s="395"/>
      <c r="D1" s="395"/>
      <c r="E1" s="395"/>
      <c r="F1" s="395"/>
      <c r="G1" s="395"/>
      <c r="H1" s="395"/>
      <c r="I1" s="395"/>
      <c r="J1" s="395"/>
      <c r="K1" s="395"/>
      <c r="L1" s="680" t="s">
        <v>672</v>
      </c>
      <c r="M1" s="680"/>
      <c r="N1" s="39"/>
      <c r="O1" s="395"/>
      <c r="P1" s="395"/>
    </row>
    <row r="2" spans="1:16" ht="15.75">
      <c r="A2" s="649" t="s">
        <v>0</v>
      </c>
      <c r="B2" s="649"/>
      <c r="C2" s="649"/>
      <c r="D2" s="649"/>
      <c r="E2" s="649"/>
      <c r="F2" s="649"/>
      <c r="G2" s="649"/>
      <c r="H2" s="649"/>
      <c r="I2" s="649"/>
      <c r="J2" s="649"/>
      <c r="K2" s="649"/>
      <c r="L2" s="649"/>
      <c r="M2" s="649"/>
      <c r="N2" s="395"/>
      <c r="O2" s="395"/>
      <c r="P2" s="395"/>
    </row>
    <row r="3" spans="1:16" ht="20.25">
      <c r="A3" s="819" t="s">
        <v>824</v>
      </c>
      <c r="B3" s="819"/>
      <c r="C3" s="819"/>
      <c r="D3" s="819"/>
      <c r="E3" s="819"/>
      <c r="F3" s="819"/>
      <c r="G3" s="819"/>
      <c r="H3" s="819"/>
      <c r="I3" s="819"/>
      <c r="J3" s="819"/>
      <c r="K3" s="819"/>
      <c r="L3" s="819"/>
      <c r="M3" s="819"/>
      <c r="N3" s="395"/>
      <c r="O3" s="395"/>
      <c r="P3" s="395"/>
    </row>
    <row r="4" spans="1:16" ht="12.75">
      <c r="A4" s="395"/>
      <c r="B4" s="395"/>
      <c r="C4" s="395"/>
      <c r="D4" s="395"/>
      <c r="E4" s="395"/>
      <c r="F4" s="395"/>
      <c r="G4" s="395"/>
      <c r="H4" s="395"/>
      <c r="I4" s="395"/>
      <c r="J4" s="395"/>
      <c r="K4" s="395"/>
      <c r="L4" s="395"/>
      <c r="M4" s="395"/>
      <c r="N4" s="395"/>
      <c r="O4" s="395"/>
      <c r="P4" s="395"/>
    </row>
    <row r="5" spans="1:16" ht="15.75">
      <c r="A5" s="652" t="s">
        <v>673</v>
      </c>
      <c r="B5" s="652"/>
      <c r="C5" s="652"/>
      <c r="D5" s="652"/>
      <c r="E5" s="652"/>
      <c r="F5" s="652"/>
      <c r="G5" s="652"/>
      <c r="H5" s="652"/>
      <c r="I5" s="652"/>
      <c r="J5" s="652"/>
      <c r="K5" s="652"/>
      <c r="L5" s="652"/>
      <c r="M5" s="652"/>
      <c r="N5" s="395"/>
      <c r="O5" s="395"/>
      <c r="P5" s="395"/>
    </row>
    <row r="6" spans="1:16" ht="12.75">
      <c r="A6" s="395"/>
      <c r="B6" s="395"/>
      <c r="C6" s="395"/>
      <c r="D6" s="395"/>
      <c r="E6" s="395"/>
      <c r="F6" s="395"/>
      <c r="G6" s="395"/>
      <c r="H6" s="395"/>
      <c r="I6" s="395"/>
      <c r="J6" s="395"/>
      <c r="K6" s="395"/>
      <c r="L6" s="395"/>
      <c r="M6" s="395"/>
      <c r="N6" s="395"/>
      <c r="O6" s="395"/>
      <c r="P6" s="395"/>
    </row>
    <row r="7" spans="1:16" ht="15">
      <c r="A7" s="369" t="s">
        <v>464</v>
      </c>
      <c r="B7" s="369"/>
      <c r="C7" s="369"/>
      <c r="D7" s="22"/>
      <c r="E7" s="22"/>
      <c r="F7" s="395"/>
      <c r="G7" s="395"/>
      <c r="H7" s="395"/>
      <c r="I7" s="395"/>
      <c r="J7" s="395"/>
      <c r="K7" s="395"/>
      <c r="L7" s="395"/>
      <c r="M7" s="395"/>
      <c r="N7" s="395"/>
      <c r="O7" s="395"/>
      <c r="P7" s="395"/>
    </row>
    <row r="8" spans="1:16" ht="18">
      <c r="A8" s="396"/>
      <c r="B8" s="396"/>
      <c r="C8" s="396"/>
      <c r="D8" s="396"/>
      <c r="E8" s="396"/>
      <c r="F8" s="395"/>
      <c r="G8" s="395"/>
      <c r="H8" s="395"/>
      <c r="I8" s="395"/>
      <c r="J8" s="395"/>
      <c r="K8" s="395"/>
      <c r="L8" s="395"/>
      <c r="M8" s="395"/>
      <c r="N8" s="395"/>
      <c r="O8" s="395"/>
      <c r="P8" s="395"/>
    </row>
    <row r="9" spans="1:26" ht="19.5" customHeight="1">
      <c r="A9" s="814" t="s">
        <v>2</v>
      </c>
      <c r="B9" s="814" t="s">
        <v>3</v>
      </c>
      <c r="C9" s="812" t="s">
        <v>110</v>
      </c>
      <c r="D9" s="812"/>
      <c r="E9" s="813"/>
      <c r="F9" s="820" t="s">
        <v>111</v>
      </c>
      <c r="G9" s="812"/>
      <c r="H9" s="812"/>
      <c r="I9" s="813"/>
      <c r="J9" s="820" t="s">
        <v>182</v>
      </c>
      <c r="K9" s="812"/>
      <c r="L9" s="812"/>
      <c r="M9" s="813"/>
      <c r="Y9" s="6"/>
      <c r="Z9" s="9"/>
    </row>
    <row r="10" spans="1:13" ht="38.25">
      <c r="A10" s="814"/>
      <c r="B10" s="814"/>
      <c r="C10" s="397" t="s">
        <v>373</v>
      </c>
      <c r="D10" s="391" t="s">
        <v>370</v>
      </c>
      <c r="E10" s="397" t="s">
        <v>184</v>
      </c>
      <c r="F10" s="391" t="s">
        <v>671</v>
      </c>
      <c r="G10" s="397" t="s">
        <v>369</v>
      </c>
      <c r="H10" s="391" t="s">
        <v>370</v>
      </c>
      <c r="I10" s="397" t="s">
        <v>184</v>
      </c>
      <c r="J10" s="391" t="s">
        <v>372</v>
      </c>
      <c r="K10" s="397" t="s">
        <v>369</v>
      </c>
      <c r="L10" s="391" t="s">
        <v>370</v>
      </c>
      <c r="M10" s="3" t="s">
        <v>184</v>
      </c>
    </row>
    <row r="11" spans="1:13" s="404" customFormat="1" ht="21" customHeight="1">
      <c r="A11" s="401">
        <v>1</v>
      </c>
      <c r="B11" s="401">
        <v>2</v>
      </c>
      <c r="C11" s="401">
        <v>3</v>
      </c>
      <c r="D11" s="401">
        <v>4</v>
      </c>
      <c r="E11" s="401">
        <v>5</v>
      </c>
      <c r="F11" s="401">
        <v>6</v>
      </c>
      <c r="G11" s="401">
        <v>7</v>
      </c>
      <c r="H11" s="401">
        <v>8</v>
      </c>
      <c r="I11" s="401">
        <v>9</v>
      </c>
      <c r="J11" s="401">
        <v>10</v>
      </c>
      <c r="K11" s="401">
        <v>11</v>
      </c>
      <c r="L11" s="401">
        <v>12</v>
      </c>
      <c r="M11" s="401">
        <v>13</v>
      </c>
    </row>
    <row r="12" spans="1:13" s="242" customFormat="1" ht="21" customHeight="1">
      <c r="A12" s="402">
        <v>1</v>
      </c>
      <c r="B12" s="402" t="s">
        <v>468</v>
      </c>
      <c r="C12" s="816" t="s">
        <v>473</v>
      </c>
      <c r="D12" s="817"/>
      <c r="E12" s="817"/>
      <c r="F12" s="817"/>
      <c r="G12" s="817"/>
      <c r="H12" s="817"/>
      <c r="I12" s="817"/>
      <c r="J12" s="817"/>
      <c r="K12" s="817"/>
      <c r="L12" s="817"/>
      <c r="M12" s="818"/>
    </row>
    <row r="13" spans="1:13" s="404" customFormat="1" ht="21" customHeight="1">
      <c r="A13" s="403" t="s">
        <v>15</v>
      </c>
      <c r="B13" s="403"/>
      <c r="C13" s="403">
        <v>0</v>
      </c>
      <c r="D13" s="403">
        <f aca="true" t="shared" si="0" ref="D13:M13">D12</f>
        <v>0</v>
      </c>
      <c r="E13" s="403">
        <f t="shared" si="0"/>
        <v>0</v>
      </c>
      <c r="F13" s="403">
        <f t="shared" si="0"/>
        <v>0</v>
      </c>
      <c r="G13" s="403">
        <f t="shared" si="0"/>
        <v>0</v>
      </c>
      <c r="H13" s="403">
        <f t="shared" si="0"/>
        <v>0</v>
      </c>
      <c r="I13" s="403">
        <f t="shared" si="0"/>
        <v>0</v>
      </c>
      <c r="J13" s="403">
        <f t="shared" si="0"/>
        <v>0</v>
      </c>
      <c r="K13" s="403">
        <f t="shared" si="0"/>
        <v>0</v>
      </c>
      <c r="L13" s="403">
        <f t="shared" si="0"/>
        <v>0</v>
      </c>
      <c r="M13" s="403">
        <f t="shared" si="0"/>
        <v>0</v>
      </c>
    </row>
    <row r="14" spans="1:16" ht="12.75">
      <c r="A14" s="398"/>
      <c r="B14" s="398"/>
      <c r="C14" s="398"/>
      <c r="D14" s="398"/>
      <c r="E14" s="398"/>
      <c r="F14" s="395"/>
      <c r="G14" s="395"/>
      <c r="H14" s="395"/>
      <c r="I14" s="395"/>
      <c r="J14" s="395"/>
      <c r="K14" s="395"/>
      <c r="L14" s="395"/>
      <c r="M14" s="395"/>
      <c r="N14" s="395"/>
      <c r="O14" s="395"/>
      <c r="P14" s="395"/>
    </row>
    <row r="15" spans="1:16" ht="12.75">
      <c r="A15" s="395"/>
      <c r="B15" s="395"/>
      <c r="C15" s="395"/>
      <c r="D15" s="395"/>
      <c r="E15" s="395"/>
      <c r="F15" s="395"/>
      <c r="G15" s="395"/>
      <c r="H15" s="395"/>
      <c r="I15" s="395"/>
      <c r="J15" s="395"/>
      <c r="K15" s="395"/>
      <c r="L15" s="395"/>
      <c r="M15" s="395"/>
      <c r="N15" s="395"/>
      <c r="O15" s="395"/>
      <c r="P15" s="395"/>
    </row>
    <row r="16" spans="1:16" ht="12.75">
      <c r="A16" s="395"/>
      <c r="B16" s="395"/>
      <c r="C16" s="395"/>
      <c r="D16" s="395"/>
      <c r="E16" s="395"/>
      <c r="F16" s="395"/>
      <c r="G16" s="395"/>
      <c r="H16" s="395"/>
      <c r="I16" s="395"/>
      <c r="J16" s="395"/>
      <c r="K16" s="395"/>
      <c r="L16" s="395"/>
      <c r="M16" s="395"/>
      <c r="N16" s="395"/>
      <c r="O16" s="395"/>
      <c r="P16" s="395"/>
    </row>
    <row r="17" spans="1:16" ht="12.75">
      <c r="A17" s="395"/>
      <c r="B17" s="395"/>
      <c r="C17" s="395"/>
      <c r="D17" s="395"/>
      <c r="E17" s="395"/>
      <c r="F17" s="395"/>
      <c r="G17" s="395"/>
      <c r="H17" s="395"/>
      <c r="I17" s="395"/>
      <c r="J17" s="395"/>
      <c r="K17" s="395"/>
      <c r="L17" s="395"/>
      <c r="M17" s="395"/>
      <c r="N17" s="395"/>
      <c r="O17" s="395"/>
      <c r="P17" s="395"/>
    </row>
    <row r="18" spans="1:16" ht="12.75">
      <c r="A18" s="395"/>
      <c r="B18" s="395"/>
      <c r="C18" s="395"/>
      <c r="D18" s="395"/>
      <c r="E18" s="395"/>
      <c r="F18" s="395"/>
      <c r="G18" s="395"/>
      <c r="H18" s="395"/>
      <c r="I18" s="395"/>
      <c r="J18" s="395"/>
      <c r="K18" s="395"/>
      <c r="L18" s="395"/>
      <c r="M18" s="395"/>
      <c r="N18" s="395"/>
      <c r="O18" s="395"/>
      <c r="P18" s="395"/>
    </row>
    <row r="19" spans="1:16" ht="12.75">
      <c r="A19" s="395"/>
      <c r="B19" s="395"/>
      <c r="C19" s="395"/>
      <c r="D19" s="395"/>
      <c r="E19" s="395"/>
      <c r="F19" s="395"/>
      <c r="G19" s="395"/>
      <c r="H19" s="395"/>
      <c r="I19" s="395"/>
      <c r="J19" s="395"/>
      <c r="K19" s="395"/>
      <c r="L19" s="395"/>
      <c r="M19" s="395"/>
      <c r="N19" s="395"/>
      <c r="O19" s="395"/>
      <c r="P19" s="395"/>
    </row>
    <row r="21" spans="1:16" ht="12.75">
      <c r="A21" s="400"/>
      <c r="B21" s="400"/>
      <c r="C21" s="400"/>
      <c r="D21" s="400"/>
      <c r="E21" s="400"/>
      <c r="F21" s="400"/>
      <c r="G21" s="400"/>
      <c r="H21" s="400"/>
      <c r="I21" s="400"/>
      <c r="J21" s="400"/>
      <c r="K21" s="400"/>
      <c r="L21" s="400"/>
      <c r="M21" s="399"/>
      <c r="N21" s="815"/>
      <c r="O21" s="815"/>
      <c r="P21" s="815"/>
    </row>
    <row r="22" spans="1:16" ht="15.75">
      <c r="A22" s="395"/>
      <c r="B22" s="395"/>
      <c r="C22" s="395"/>
      <c r="D22" s="395"/>
      <c r="E22" s="395"/>
      <c r="F22" s="10" t="s">
        <v>980</v>
      </c>
      <c r="G22" s="395"/>
      <c r="H22" s="395"/>
      <c r="I22" s="395"/>
      <c r="J22" s="395"/>
      <c r="K22" s="10" t="s">
        <v>588</v>
      </c>
      <c r="L22" s="395"/>
      <c r="M22" s="395"/>
      <c r="N22" s="395"/>
      <c r="O22" s="395"/>
      <c r="P22" s="395"/>
    </row>
    <row r="23" spans="6:11" ht="15.75">
      <c r="F23" s="10" t="s">
        <v>981</v>
      </c>
      <c r="K23" s="10" t="s">
        <v>466</v>
      </c>
    </row>
  </sheetData>
  <sheetProtection/>
  <mergeCells count="11">
    <mergeCell ref="J9:M9"/>
    <mergeCell ref="C9:E9"/>
    <mergeCell ref="A9:A10"/>
    <mergeCell ref="B9:B10"/>
    <mergeCell ref="N21:P21"/>
    <mergeCell ref="C12:M12"/>
    <mergeCell ref="L1:M1"/>
    <mergeCell ref="A2:M2"/>
    <mergeCell ref="A3:M3"/>
    <mergeCell ref="A5:M5"/>
    <mergeCell ref="F9:I9"/>
  </mergeCells>
  <printOptions horizontalCentered="1"/>
  <pageMargins left="0.55" right="0.54" top="0.75" bottom="0" header="0.31496062992125984" footer="0.31496062992125984"/>
  <pageSetup fitToHeight="1" fitToWidth="1" horizontalDpi="600" verticalDpi="600" orientation="landscape" paperSize="9" scale="78" r:id="rId1"/>
</worksheet>
</file>

<file path=xl/worksheets/sheet49.xml><?xml version="1.0" encoding="utf-8"?>
<worksheet xmlns="http://schemas.openxmlformats.org/spreadsheetml/2006/main" xmlns:r="http://schemas.openxmlformats.org/officeDocument/2006/relationships">
  <sheetPr>
    <pageSetUpPr fitToPage="1"/>
  </sheetPr>
  <dimension ref="A1:R18"/>
  <sheetViews>
    <sheetView view="pageBreakPreview" zoomScale="90" zoomScaleSheetLayoutView="90" zoomScalePageLayoutView="0" workbookViewId="0" topLeftCell="G1">
      <selection activeCell="M15" sqref="M15"/>
    </sheetView>
  </sheetViews>
  <sheetFormatPr defaultColWidth="9.140625" defaultRowHeight="12.75"/>
  <cols>
    <col min="1" max="1" width="5.8515625" style="108" customWidth="1"/>
    <col min="2" max="2" width="19.28125" style="108" bestFit="1" customWidth="1"/>
    <col min="3" max="3" width="13.140625" style="108" customWidth="1"/>
    <col min="4" max="4" width="13.7109375" style="108" customWidth="1"/>
    <col min="5" max="5" width="11.421875" style="108" customWidth="1"/>
    <col min="6" max="6" width="13.421875" style="108" customWidth="1"/>
    <col min="7" max="7" width="20.421875" style="108" customWidth="1"/>
    <col min="8" max="8" width="13.421875" style="108" customWidth="1"/>
    <col min="9" max="9" width="17.8515625" style="108" customWidth="1"/>
    <col min="10" max="10" width="20.28125" style="108" customWidth="1"/>
    <col min="11" max="11" width="16.7109375" style="108" customWidth="1"/>
    <col min="12" max="12" width="9.140625" style="108" hidden="1" customWidth="1"/>
    <col min="13" max="17" width="9.140625" style="108" customWidth="1"/>
    <col min="18" max="18" width="11.7109375" style="108" customWidth="1"/>
    <col min="19" max="16384" width="9.140625" style="108" customWidth="1"/>
  </cols>
  <sheetData>
    <row r="1" spans="1:11" ht="18">
      <c r="A1" s="669" t="s">
        <v>600</v>
      </c>
      <c r="B1" s="669"/>
      <c r="C1" s="669"/>
      <c r="D1" s="669"/>
      <c r="E1" s="669"/>
      <c r="F1" s="669"/>
      <c r="G1" s="669"/>
      <c r="H1" s="669"/>
      <c r="I1" s="669"/>
      <c r="J1" s="752" t="s">
        <v>648</v>
      </c>
      <c r="K1" s="752"/>
    </row>
    <row r="2" spans="1:11" ht="20.25">
      <c r="A2" s="670" t="s">
        <v>824</v>
      </c>
      <c r="B2" s="670"/>
      <c r="C2" s="670"/>
      <c r="D2" s="670"/>
      <c r="E2" s="670"/>
      <c r="F2" s="670"/>
      <c r="G2" s="670"/>
      <c r="H2" s="670"/>
      <c r="I2" s="670"/>
      <c r="J2" s="670"/>
      <c r="K2" s="670"/>
    </row>
    <row r="3" spans="1:11" ht="18">
      <c r="A3" s="149"/>
      <c r="B3" s="149"/>
      <c r="C3" s="149"/>
      <c r="D3" s="149"/>
      <c r="E3" s="149"/>
      <c r="F3" s="149"/>
      <c r="G3" s="149"/>
      <c r="H3" s="149"/>
      <c r="I3" s="149"/>
      <c r="J3" s="149"/>
      <c r="K3" s="149"/>
    </row>
    <row r="4" spans="1:11" ht="18">
      <c r="A4" s="669" t="s">
        <v>649</v>
      </c>
      <c r="B4" s="669"/>
      <c r="C4" s="669"/>
      <c r="D4" s="669"/>
      <c r="E4" s="669"/>
      <c r="F4" s="669"/>
      <c r="G4" s="669"/>
      <c r="H4" s="669"/>
      <c r="I4" s="669"/>
      <c r="J4" s="669"/>
      <c r="K4" s="669"/>
    </row>
    <row r="5" spans="1:12" ht="18">
      <c r="A5" s="150" t="s">
        <v>464</v>
      </c>
      <c r="B5" s="150"/>
      <c r="C5" s="150"/>
      <c r="D5" s="150"/>
      <c r="E5" s="150"/>
      <c r="F5" s="150"/>
      <c r="G5" s="150"/>
      <c r="H5" s="150"/>
      <c r="I5" s="149"/>
      <c r="J5" s="824" t="s">
        <v>873</v>
      </c>
      <c r="K5" s="824"/>
      <c r="L5" s="824"/>
    </row>
    <row r="6" spans="1:15" ht="32.25" customHeight="1">
      <c r="A6" s="780" t="s">
        <v>2</v>
      </c>
      <c r="B6" s="780" t="s">
        <v>3</v>
      </c>
      <c r="C6" s="780" t="s">
        <v>282</v>
      </c>
      <c r="D6" s="780" t="s">
        <v>283</v>
      </c>
      <c r="E6" s="780"/>
      <c r="F6" s="780"/>
      <c r="G6" s="780"/>
      <c r="H6" s="780"/>
      <c r="I6" s="821" t="s">
        <v>284</v>
      </c>
      <c r="J6" s="822"/>
      <c r="K6" s="823"/>
      <c r="O6" s="108" t="s">
        <v>143</v>
      </c>
    </row>
    <row r="7" spans="1:17" ht="90" customHeight="1">
      <c r="A7" s="780"/>
      <c r="B7" s="780"/>
      <c r="C7" s="780"/>
      <c r="D7" s="347" t="s">
        <v>285</v>
      </c>
      <c r="E7" s="347" t="s">
        <v>184</v>
      </c>
      <c r="F7" s="347" t="s">
        <v>441</v>
      </c>
      <c r="G7" s="347" t="s">
        <v>286</v>
      </c>
      <c r="H7" s="347" t="s">
        <v>410</v>
      </c>
      <c r="I7" s="347" t="s">
        <v>287</v>
      </c>
      <c r="J7" s="347" t="s">
        <v>288</v>
      </c>
      <c r="K7" s="347" t="s">
        <v>289</v>
      </c>
      <c r="O7" s="108" t="s">
        <v>163</v>
      </c>
      <c r="P7" s="108" t="s">
        <v>189</v>
      </c>
      <c r="Q7" s="108" t="s">
        <v>15</v>
      </c>
    </row>
    <row r="8" spans="1:17" ht="18">
      <c r="A8" s="152" t="s">
        <v>244</v>
      </c>
      <c r="B8" s="152" t="s">
        <v>245</v>
      </c>
      <c r="C8" s="152" t="s">
        <v>246</v>
      </c>
      <c r="D8" s="152" t="s">
        <v>247</v>
      </c>
      <c r="E8" s="152" t="s">
        <v>248</v>
      </c>
      <c r="F8" s="152" t="s">
        <v>249</v>
      </c>
      <c r="G8" s="152" t="s">
        <v>250</v>
      </c>
      <c r="H8" s="152" t="s">
        <v>251</v>
      </c>
      <c r="I8" s="152" t="s">
        <v>271</v>
      </c>
      <c r="J8" s="152" t="s">
        <v>272</v>
      </c>
      <c r="K8" s="152" t="s">
        <v>273</v>
      </c>
      <c r="O8" s="108">
        <v>14</v>
      </c>
      <c r="P8" s="108">
        <v>15</v>
      </c>
      <c r="Q8" s="108">
        <v>16</v>
      </c>
    </row>
    <row r="9" spans="1:11" ht="25.5" customHeight="1">
      <c r="A9" s="163">
        <v>1</v>
      </c>
      <c r="B9" s="163" t="s">
        <v>468</v>
      </c>
      <c r="C9" s="163">
        <v>3</v>
      </c>
      <c r="D9" s="163">
        <v>91</v>
      </c>
      <c r="E9" s="163">
        <v>52000</v>
      </c>
      <c r="F9" s="163">
        <v>0</v>
      </c>
      <c r="G9" s="163">
        <v>539</v>
      </c>
      <c r="H9" s="163">
        <f>F9+G9</f>
        <v>539</v>
      </c>
      <c r="I9" s="163">
        <v>0</v>
      </c>
      <c r="J9" s="543">
        <v>129.36</v>
      </c>
      <c r="K9" s="163">
        <f>I9+J9</f>
        <v>129.36</v>
      </c>
    </row>
    <row r="10" spans="10:18" ht="15.75">
      <c r="J10" s="544" t="s">
        <v>936</v>
      </c>
      <c r="O10" s="108">
        <v>38.46</v>
      </c>
      <c r="P10" s="108">
        <v>89.41</v>
      </c>
      <c r="Q10" s="108">
        <v>127.87</v>
      </c>
      <c r="R10" s="175" t="s">
        <v>983</v>
      </c>
    </row>
    <row r="11" spans="1:18" ht="15.75">
      <c r="A11" s="10" t="s">
        <v>442</v>
      </c>
      <c r="O11" s="108">
        <v>25.62</v>
      </c>
      <c r="P11" s="108">
        <v>59.61</v>
      </c>
      <c r="Q11" s="108">
        <v>85.23</v>
      </c>
      <c r="R11" s="175" t="s">
        <v>984</v>
      </c>
    </row>
    <row r="12" spans="15:18" ht="15">
      <c r="O12" s="108">
        <v>64.08</v>
      </c>
      <c r="P12" s="108">
        <v>149.01999999999998</v>
      </c>
      <c r="Q12" s="108">
        <v>213.10000000000002</v>
      </c>
      <c r="R12" s="175" t="s">
        <v>985</v>
      </c>
    </row>
    <row r="16" spans="1:11" ht="15.75">
      <c r="A16" s="65"/>
      <c r="B16" s="65"/>
      <c r="C16" s="65"/>
      <c r="D16" s="65"/>
      <c r="I16" s="786"/>
      <c r="J16" s="786"/>
      <c r="K16" s="786"/>
    </row>
    <row r="17" spans="1:12" ht="15" customHeight="1">
      <c r="A17" s="65"/>
      <c r="B17" s="65"/>
      <c r="C17" s="65"/>
      <c r="D17" s="65"/>
      <c r="E17" s="10" t="s">
        <v>980</v>
      </c>
      <c r="I17" s="10" t="s">
        <v>588</v>
      </c>
      <c r="J17" s="333"/>
      <c r="K17" s="333"/>
      <c r="L17" s="333"/>
    </row>
    <row r="18" spans="1:12" ht="15" customHeight="1">
      <c r="A18" s="65"/>
      <c r="B18" s="65"/>
      <c r="C18" s="65"/>
      <c r="D18" s="65"/>
      <c r="E18" s="10" t="s">
        <v>981</v>
      </c>
      <c r="I18" s="10" t="s">
        <v>466</v>
      </c>
      <c r="J18" s="333"/>
      <c r="K18" s="333"/>
      <c r="L18" s="333"/>
    </row>
  </sheetData>
  <sheetProtection/>
  <mergeCells count="11">
    <mergeCell ref="A6:A7"/>
    <mergeCell ref="B6:B7"/>
    <mergeCell ref="C6:C7"/>
    <mergeCell ref="D6:H6"/>
    <mergeCell ref="I6:K6"/>
    <mergeCell ref="I16:K16"/>
    <mergeCell ref="A1:I1"/>
    <mergeCell ref="J1:K1"/>
    <mergeCell ref="A2:K2"/>
    <mergeCell ref="A4:K4"/>
    <mergeCell ref="J5:L5"/>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2:IV34"/>
  <sheetViews>
    <sheetView view="pageBreakPreview" zoomScale="70" zoomScaleSheetLayoutView="70" zoomScalePageLayoutView="0" workbookViewId="0" topLeftCell="A1">
      <selection activeCell="J1" sqref="J1"/>
    </sheetView>
  </sheetViews>
  <sheetFormatPr defaultColWidth="9.140625" defaultRowHeight="12.75"/>
  <cols>
    <col min="1" max="1" width="7.140625" style="108" bestFit="1" customWidth="1"/>
    <col min="2" max="2" width="23.8515625" style="108" bestFit="1" customWidth="1"/>
    <col min="3" max="3" width="9.57421875" style="108" bestFit="1" customWidth="1"/>
    <col min="4" max="4" width="8.28125" style="108" bestFit="1" customWidth="1"/>
    <col min="5" max="5" width="5.7109375" style="108" bestFit="1" customWidth="1"/>
    <col min="6" max="6" width="9.57421875" style="108" bestFit="1" customWidth="1"/>
    <col min="7" max="7" width="8.28125" style="108" bestFit="1" customWidth="1"/>
    <col min="8" max="8" width="7.00390625" style="108" bestFit="1" customWidth="1"/>
    <col min="9" max="9" width="5.7109375" style="108" bestFit="1" customWidth="1"/>
    <col min="10" max="11" width="8.28125" style="108" bestFit="1" customWidth="1"/>
    <col min="12" max="12" width="7.00390625" style="108" bestFit="1" customWidth="1"/>
    <col min="13" max="13" width="5.7109375" style="108" bestFit="1" customWidth="1"/>
    <col min="14" max="14" width="8.28125" style="108" bestFit="1" customWidth="1"/>
    <col min="15" max="15" width="9.57421875" style="108" bestFit="1" customWidth="1"/>
    <col min="16" max="16" width="8.28125" style="108" bestFit="1" customWidth="1"/>
    <col min="17" max="17" width="5.7109375" style="108" bestFit="1" customWidth="1"/>
    <col min="18" max="18" width="9.28125" style="108" customWidth="1"/>
    <col min="19" max="19" width="11.28125" style="108" bestFit="1" customWidth="1"/>
    <col min="20" max="20" width="11.7109375" style="108" customWidth="1"/>
    <col min="21" max="21" width="8.140625" style="108" bestFit="1" customWidth="1"/>
    <col min="22" max="22" width="13.00390625" style="108" bestFit="1" customWidth="1"/>
    <col min="23" max="27" width="9.140625" style="108" customWidth="1"/>
    <col min="28" max="28" width="11.00390625" style="108" customWidth="1"/>
    <col min="29" max="30" width="8.8515625" style="108" hidden="1" customWidth="1"/>
    <col min="31" max="16384" width="9.140625" style="108" customWidth="1"/>
  </cols>
  <sheetData>
    <row r="2" spans="7:20" ht="15.75">
      <c r="G2" s="592"/>
      <c r="H2" s="592"/>
      <c r="I2" s="592"/>
      <c r="J2" s="592"/>
      <c r="K2" s="592"/>
      <c r="L2" s="592"/>
      <c r="M2" s="592"/>
      <c r="N2" s="592"/>
      <c r="O2" s="592"/>
      <c r="P2" s="25"/>
      <c r="Q2" s="25"/>
      <c r="R2" s="25"/>
      <c r="T2" s="26" t="s">
        <v>54</v>
      </c>
    </row>
    <row r="3" spans="1:21" ht="15.75">
      <c r="A3" s="592" t="s">
        <v>52</v>
      </c>
      <c r="B3" s="592"/>
      <c r="C3" s="592"/>
      <c r="D3" s="592"/>
      <c r="E3" s="592"/>
      <c r="F3" s="592"/>
      <c r="G3" s="592"/>
      <c r="H3" s="592"/>
      <c r="I3" s="592"/>
      <c r="J3" s="592"/>
      <c r="K3" s="592"/>
      <c r="L3" s="592"/>
      <c r="M3" s="592"/>
      <c r="N3" s="592"/>
      <c r="O3" s="592"/>
      <c r="P3" s="592"/>
      <c r="Q3" s="592"/>
      <c r="R3" s="592"/>
      <c r="S3" s="592"/>
      <c r="T3" s="592"/>
      <c r="U3" s="592"/>
    </row>
    <row r="4" spans="1:256" ht="19.5">
      <c r="A4" s="593" t="s">
        <v>824</v>
      </c>
      <c r="B4" s="593"/>
      <c r="C4" s="593"/>
      <c r="D4" s="593"/>
      <c r="E4" s="593"/>
      <c r="F4" s="593"/>
      <c r="G4" s="593"/>
      <c r="H4" s="593"/>
      <c r="I4" s="593"/>
      <c r="J4" s="593"/>
      <c r="K4" s="593"/>
      <c r="L4" s="593"/>
      <c r="M4" s="593"/>
      <c r="N4" s="593"/>
      <c r="O4" s="593"/>
      <c r="P4" s="593"/>
      <c r="Q4" s="593"/>
      <c r="R4" s="593"/>
      <c r="S4" s="593"/>
      <c r="T4" s="593"/>
      <c r="U4" s="593"/>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6" spans="1:21" ht="15.75">
      <c r="A6" s="594" t="s">
        <v>829</v>
      </c>
      <c r="B6" s="594"/>
      <c r="C6" s="594"/>
      <c r="D6" s="594"/>
      <c r="E6" s="594"/>
      <c r="F6" s="594"/>
      <c r="G6" s="594"/>
      <c r="H6" s="594"/>
      <c r="I6" s="594"/>
      <c r="J6" s="594"/>
      <c r="K6" s="594"/>
      <c r="L6" s="594"/>
      <c r="M6" s="594"/>
      <c r="N6" s="594"/>
      <c r="O6" s="594"/>
      <c r="P6" s="594"/>
      <c r="Q6" s="594"/>
      <c r="R6" s="594"/>
      <c r="S6" s="594"/>
      <c r="T6" s="594"/>
      <c r="U6" s="594"/>
    </row>
    <row r="7" spans="1:21" ht="15.75">
      <c r="A7" s="30"/>
      <c r="B7" s="30"/>
      <c r="C7" s="30"/>
      <c r="D7" s="30"/>
      <c r="E7" s="30"/>
      <c r="F7" s="30"/>
      <c r="G7" s="30"/>
      <c r="H7" s="30"/>
      <c r="I7" s="30"/>
      <c r="J7" s="30"/>
      <c r="K7" s="30"/>
      <c r="L7" s="30"/>
      <c r="M7" s="30"/>
      <c r="N7" s="30"/>
      <c r="O7" s="30"/>
      <c r="P7" s="30"/>
      <c r="Q7" s="30"/>
      <c r="R7" s="30"/>
      <c r="S7" s="30"/>
      <c r="T7" s="30"/>
      <c r="U7" s="30"/>
    </row>
    <row r="8" spans="1:21" ht="15.75">
      <c r="A8" s="595" t="s">
        <v>464</v>
      </c>
      <c r="B8" s="595"/>
      <c r="C8" s="595"/>
      <c r="D8" s="107"/>
      <c r="E8" s="107"/>
      <c r="F8" s="107"/>
      <c r="G8" s="30"/>
      <c r="H8" s="30"/>
      <c r="I8" s="30"/>
      <c r="J8" s="30"/>
      <c r="K8" s="30"/>
      <c r="L8" s="30"/>
      <c r="M8" s="30"/>
      <c r="N8" s="30"/>
      <c r="O8" s="30"/>
      <c r="P8" s="30"/>
      <c r="Q8" s="30"/>
      <c r="R8" s="30"/>
      <c r="S8" s="30"/>
      <c r="T8" s="30"/>
      <c r="U8" s="30"/>
    </row>
    <row r="10" spans="21:30" ht="15.75">
      <c r="U10" s="628" t="s">
        <v>452</v>
      </c>
      <c r="V10" s="628"/>
      <c r="AB10" s="617"/>
      <c r="AC10" s="617"/>
      <c r="AD10" s="617"/>
    </row>
    <row r="11" spans="1:256" ht="15.75" customHeight="1">
      <c r="A11" s="618" t="s">
        <v>2</v>
      </c>
      <c r="B11" s="618" t="s">
        <v>100</v>
      </c>
      <c r="C11" s="596" t="s">
        <v>141</v>
      </c>
      <c r="D11" s="597"/>
      <c r="E11" s="597"/>
      <c r="F11" s="598"/>
      <c r="G11" s="621" t="s">
        <v>830</v>
      </c>
      <c r="H11" s="622"/>
      <c r="I11" s="622"/>
      <c r="J11" s="622"/>
      <c r="K11" s="622"/>
      <c r="L11" s="622"/>
      <c r="M11" s="622"/>
      <c r="N11" s="622"/>
      <c r="O11" s="622"/>
      <c r="P11" s="622"/>
      <c r="Q11" s="622"/>
      <c r="R11" s="623"/>
      <c r="S11" s="624" t="s">
        <v>231</v>
      </c>
      <c r="T11" s="625"/>
      <c r="U11" s="625"/>
      <c r="V11" s="625"/>
      <c r="W11" s="105"/>
      <c r="X11" s="105"/>
      <c r="Y11" s="105"/>
      <c r="Z11" s="105"/>
      <c r="AA11" s="105"/>
      <c r="AB11" s="105"/>
      <c r="AC11" s="105"/>
      <c r="AD11" s="105"/>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row>
    <row r="12" spans="1:256" ht="15.75">
      <c r="A12" s="619"/>
      <c r="B12" s="619"/>
      <c r="C12" s="599"/>
      <c r="D12" s="600"/>
      <c r="E12" s="600"/>
      <c r="F12" s="601"/>
      <c r="G12" s="566" t="s">
        <v>161</v>
      </c>
      <c r="H12" s="620"/>
      <c r="I12" s="620"/>
      <c r="J12" s="567"/>
      <c r="K12" s="566" t="s">
        <v>162</v>
      </c>
      <c r="L12" s="620"/>
      <c r="M12" s="620"/>
      <c r="N12" s="567"/>
      <c r="O12" s="562" t="s">
        <v>15</v>
      </c>
      <c r="P12" s="562"/>
      <c r="Q12" s="562"/>
      <c r="R12" s="562"/>
      <c r="S12" s="626"/>
      <c r="T12" s="627"/>
      <c r="U12" s="627"/>
      <c r="V12" s="627"/>
      <c r="W12" s="105"/>
      <c r="X12" s="105"/>
      <c r="Y12" s="105"/>
      <c r="Z12" s="105"/>
      <c r="AA12" s="105"/>
      <c r="AB12" s="105"/>
      <c r="AC12" s="105"/>
      <c r="AD12" s="105"/>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row>
    <row r="13" spans="1:256" ht="47.25">
      <c r="A13" s="109"/>
      <c r="B13" s="109"/>
      <c r="C13" s="111" t="s">
        <v>232</v>
      </c>
      <c r="D13" s="111" t="s">
        <v>233</v>
      </c>
      <c r="E13" s="111" t="s">
        <v>234</v>
      </c>
      <c r="F13" s="111" t="s">
        <v>83</v>
      </c>
      <c r="G13" s="111" t="s">
        <v>232</v>
      </c>
      <c r="H13" s="111" t="s">
        <v>233</v>
      </c>
      <c r="I13" s="111" t="s">
        <v>234</v>
      </c>
      <c r="J13" s="111" t="s">
        <v>15</v>
      </c>
      <c r="K13" s="111" t="s">
        <v>232</v>
      </c>
      <c r="L13" s="111" t="s">
        <v>233</v>
      </c>
      <c r="M13" s="111" t="s">
        <v>234</v>
      </c>
      <c r="N13" s="111" t="s">
        <v>83</v>
      </c>
      <c r="O13" s="111" t="s">
        <v>232</v>
      </c>
      <c r="P13" s="111" t="s">
        <v>233</v>
      </c>
      <c r="Q13" s="111" t="s">
        <v>234</v>
      </c>
      <c r="R13" s="111" t="s">
        <v>15</v>
      </c>
      <c r="S13" s="112" t="s">
        <v>449</v>
      </c>
      <c r="T13" s="112" t="s">
        <v>467</v>
      </c>
      <c r="U13" s="112" t="s">
        <v>450</v>
      </c>
      <c r="V13" s="113" t="s">
        <v>451</v>
      </c>
      <c r="W13" s="105"/>
      <c r="X13" s="105"/>
      <c r="Y13" s="105"/>
      <c r="Z13" s="105"/>
      <c r="AA13" s="105"/>
      <c r="AB13" s="105"/>
      <c r="AC13" s="105"/>
      <c r="AD13" s="105"/>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row>
    <row r="14" spans="1:256" ht="15">
      <c r="A14" s="114">
        <v>1</v>
      </c>
      <c r="B14" s="115">
        <v>2</v>
      </c>
      <c r="C14" s="114">
        <v>3</v>
      </c>
      <c r="D14" s="114">
        <v>4</v>
      </c>
      <c r="E14" s="115">
        <v>5</v>
      </c>
      <c r="F14" s="114">
        <v>6</v>
      </c>
      <c r="G14" s="114">
        <v>7</v>
      </c>
      <c r="H14" s="115">
        <v>8</v>
      </c>
      <c r="I14" s="114">
        <v>9</v>
      </c>
      <c r="J14" s="114">
        <v>10</v>
      </c>
      <c r="K14" s="115">
        <v>11</v>
      </c>
      <c r="L14" s="114">
        <v>12</v>
      </c>
      <c r="M14" s="114">
        <v>13</v>
      </c>
      <c r="N14" s="115">
        <v>14</v>
      </c>
      <c r="O14" s="114">
        <v>15</v>
      </c>
      <c r="P14" s="114">
        <v>16</v>
      </c>
      <c r="Q14" s="115">
        <v>17</v>
      </c>
      <c r="R14" s="114">
        <v>18</v>
      </c>
      <c r="S14" s="114">
        <v>19</v>
      </c>
      <c r="T14" s="115">
        <v>20</v>
      </c>
      <c r="U14" s="114">
        <v>21</v>
      </c>
      <c r="V14" s="114">
        <v>22</v>
      </c>
      <c r="W14" s="116"/>
      <c r="X14" s="116"/>
      <c r="Y14" s="116"/>
      <c r="Z14" s="116"/>
      <c r="AA14" s="116"/>
      <c r="AB14" s="116"/>
      <c r="AC14" s="116"/>
      <c r="AD14" s="116"/>
      <c r="AE14" s="116"/>
      <c r="AF14" s="116"/>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row>
    <row r="15" spans="1:32" ht="31.5">
      <c r="A15" s="118"/>
      <c r="B15" s="119" t="s">
        <v>219</v>
      </c>
      <c r="C15" s="118"/>
      <c r="D15" s="118"/>
      <c r="E15" s="118"/>
      <c r="F15" s="120"/>
      <c r="G15" s="118"/>
      <c r="H15" s="118"/>
      <c r="I15" s="118"/>
      <c r="J15" s="120"/>
      <c r="K15" s="118"/>
      <c r="L15" s="118"/>
      <c r="M15" s="118"/>
      <c r="N15" s="118"/>
      <c r="O15" s="118"/>
      <c r="P15" s="118"/>
      <c r="Q15" s="118"/>
      <c r="R15" s="118"/>
      <c r="S15" s="118"/>
      <c r="T15" s="118"/>
      <c r="U15" s="118"/>
      <c r="V15" s="118"/>
      <c r="W15" s="122"/>
      <c r="X15" s="122"/>
      <c r="Y15" s="122"/>
      <c r="Z15" s="122"/>
      <c r="AA15" s="122"/>
      <c r="AB15" s="122"/>
      <c r="AC15" s="122"/>
      <c r="AD15" s="122"/>
      <c r="AE15" s="122"/>
      <c r="AF15" s="122"/>
    </row>
    <row r="16" spans="1:32" ht="29.25" customHeight="1">
      <c r="A16" s="110">
        <v>1</v>
      </c>
      <c r="B16" s="119" t="s">
        <v>167</v>
      </c>
      <c r="C16" s="142">
        <f>F16*90.71/100</f>
        <v>28.355946</v>
      </c>
      <c r="D16" s="142">
        <f>F16*9.29/100</f>
        <v>2.904054</v>
      </c>
      <c r="E16" s="142">
        <f>F16*0/100</f>
        <v>0</v>
      </c>
      <c r="F16" s="487">
        <v>31.26</v>
      </c>
      <c r="G16" s="142">
        <f>J16*90.71/100</f>
        <v>13.561145</v>
      </c>
      <c r="H16" s="142">
        <f>J16*9.29/100</f>
        <v>1.3888549999999997</v>
      </c>
      <c r="I16" s="142">
        <f>K16*0/100</f>
        <v>0</v>
      </c>
      <c r="J16" s="487">
        <v>14.95</v>
      </c>
      <c r="K16" s="142">
        <f>N16*90.71/100</f>
        <v>0</v>
      </c>
      <c r="L16" s="142">
        <f>N16*9.29/100</f>
        <v>0</v>
      </c>
      <c r="M16" s="142">
        <f>N16*0/100</f>
        <v>0</v>
      </c>
      <c r="N16" s="487">
        <v>0</v>
      </c>
      <c r="O16" s="142">
        <f>R16*90.71/100</f>
        <v>13.561145</v>
      </c>
      <c r="P16" s="142">
        <f>R16*9.29/100</f>
        <v>1.3888549999999997</v>
      </c>
      <c r="Q16" s="142">
        <f>R16*0/100</f>
        <v>0</v>
      </c>
      <c r="R16" s="487">
        <f>N16+J16</f>
        <v>14.95</v>
      </c>
      <c r="S16" s="142">
        <f aca="true" t="shared" si="0" ref="S16:U21">C16-O16</f>
        <v>14.794801</v>
      </c>
      <c r="T16" s="142">
        <f t="shared" si="0"/>
        <v>1.5151990000000002</v>
      </c>
      <c r="U16" s="142">
        <f t="shared" si="0"/>
        <v>0</v>
      </c>
      <c r="V16" s="487">
        <f aca="true" t="shared" si="1" ref="V16:V21">S16+T16+U16</f>
        <v>16.31</v>
      </c>
      <c r="W16" s="122"/>
      <c r="X16" s="122"/>
      <c r="Y16" s="122"/>
      <c r="Z16" s="122"/>
      <c r="AA16" s="122"/>
      <c r="AB16" s="122"/>
      <c r="AC16" s="122"/>
      <c r="AD16" s="122"/>
      <c r="AE16" s="122"/>
      <c r="AF16" s="122"/>
    </row>
    <row r="17" spans="1:28" ht="29.25" customHeight="1">
      <c r="A17" s="110">
        <v>2</v>
      </c>
      <c r="B17" s="123" t="s">
        <v>113</v>
      </c>
      <c r="C17" s="142">
        <f>F17*90.71/100</f>
        <v>970.2069469999999</v>
      </c>
      <c r="D17" s="142">
        <f>F17*9.29/100</f>
        <v>99.36305299999998</v>
      </c>
      <c r="E17" s="142">
        <f>F17*0/100</f>
        <v>0</v>
      </c>
      <c r="F17" s="487">
        <v>1069.57</v>
      </c>
      <c r="G17" s="142">
        <f>J17*90.71/100</f>
        <v>394.29822799999994</v>
      </c>
      <c r="H17" s="142">
        <f>J17*9.29/100</f>
        <v>40.381772</v>
      </c>
      <c r="I17" s="142">
        <f>K17*0/100</f>
        <v>0</v>
      </c>
      <c r="J17" s="487">
        <v>434.68</v>
      </c>
      <c r="K17" s="142">
        <f>N17*90.71/100</f>
        <v>335.89913</v>
      </c>
      <c r="L17" s="142">
        <f>N17*9.29/100</f>
        <v>34.40087</v>
      </c>
      <c r="M17" s="142">
        <f>N17*0/100</f>
        <v>0</v>
      </c>
      <c r="N17" s="487">
        <v>370.3</v>
      </c>
      <c r="O17" s="142">
        <f>R17*90.71/100</f>
        <v>730.1973579999999</v>
      </c>
      <c r="P17" s="142">
        <f>R17*9.29/100</f>
        <v>74.782642</v>
      </c>
      <c r="Q17" s="142">
        <f>R17*0/100</f>
        <v>0</v>
      </c>
      <c r="R17" s="487">
        <f>N17+J17</f>
        <v>804.98</v>
      </c>
      <c r="S17" s="142">
        <f t="shared" si="0"/>
        <v>240.009589</v>
      </c>
      <c r="T17" s="142">
        <f t="shared" si="0"/>
        <v>24.580410999999984</v>
      </c>
      <c r="U17" s="142">
        <f t="shared" si="0"/>
        <v>0</v>
      </c>
      <c r="V17" s="487">
        <f t="shared" si="1"/>
        <v>264.59</v>
      </c>
      <c r="Y17" s="595"/>
      <c r="Z17" s="595"/>
      <c r="AA17" s="595"/>
      <c r="AB17" s="595"/>
    </row>
    <row r="18" spans="1:22" ht="31.5">
      <c r="A18" s="110">
        <v>3</v>
      </c>
      <c r="B18" s="119" t="s">
        <v>114</v>
      </c>
      <c r="C18" s="142">
        <f>F18*90.71/100</f>
        <v>54.262722</v>
      </c>
      <c r="D18" s="142">
        <f>F18*9.29/100</f>
        <v>5.557278</v>
      </c>
      <c r="E18" s="142">
        <f>F18*0/100</f>
        <v>0</v>
      </c>
      <c r="F18" s="487">
        <v>59.82</v>
      </c>
      <c r="G18" s="142">
        <f>J18*90.71/100</f>
        <v>4.018452999999999</v>
      </c>
      <c r="H18" s="142">
        <f>J18*9.29/100</f>
        <v>0.4115469999999999</v>
      </c>
      <c r="I18" s="142">
        <f>K18*0/100</f>
        <v>0</v>
      </c>
      <c r="J18" s="487">
        <v>4.43</v>
      </c>
      <c r="K18" s="142">
        <f>N18*90.71/100</f>
        <v>31.412873</v>
      </c>
      <c r="L18" s="142">
        <f>N18*9.29/100</f>
        <v>3.2171269999999996</v>
      </c>
      <c r="M18" s="142">
        <f>N18*0/100</f>
        <v>0</v>
      </c>
      <c r="N18" s="487">
        <v>34.63</v>
      </c>
      <c r="O18" s="142">
        <f>R18*90.71/100</f>
        <v>35.431326</v>
      </c>
      <c r="P18" s="142">
        <f>R18*9.29/100</f>
        <v>3.6286739999999997</v>
      </c>
      <c r="Q18" s="142">
        <f>R18*0/100</f>
        <v>0</v>
      </c>
      <c r="R18" s="487">
        <f>N18+J18</f>
        <v>39.06</v>
      </c>
      <c r="S18" s="142">
        <f t="shared" si="0"/>
        <v>18.831395999999998</v>
      </c>
      <c r="T18" s="142">
        <f t="shared" si="0"/>
        <v>1.9286040000000004</v>
      </c>
      <c r="U18" s="142">
        <f t="shared" si="0"/>
        <v>0</v>
      </c>
      <c r="V18" s="487">
        <f t="shared" si="1"/>
        <v>20.759999999999998</v>
      </c>
    </row>
    <row r="19" spans="1:22" ht="29.25" customHeight="1">
      <c r="A19" s="110">
        <v>4</v>
      </c>
      <c r="B19" s="123" t="s">
        <v>115</v>
      </c>
      <c r="C19" s="142">
        <f>F19*90.71/100</f>
        <v>79.253327</v>
      </c>
      <c r="D19" s="142">
        <f>F19*9.29/100</f>
        <v>8.116672999999999</v>
      </c>
      <c r="E19" s="142">
        <f>F19*0/100</f>
        <v>0</v>
      </c>
      <c r="F19" s="487">
        <v>87.37</v>
      </c>
      <c r="G19" s="142">
        <f>J19*90.71/100</f>
        <v>13.833274999999999</v>
      </c>
      <c r="H19" s="142">
        <f>J19*9.29/100</f>
        <v>1.4167249999999998</v>
      </c>
      <c r="I19" s="142">
        <f>K19*0/100</f>
        <v>0</v>
      </c>
      <c r="J19" s="487">
        <v>15.25</v>
      </c>
      <c r="K19" s="142">
        <f>N19*90.71/100</f>
        <v>50.153558999999994</v>
      </c>
      <c r="L19" s="142">
        <f>N19*9.29/100</f>
        <v>5.136441</v>
      </c>
      <c r="M19" s="142">
        <f>N19*0/100</f>
        <v>0</v>
      </c>
      <c r="N19" s="487">
        <v>55.29</v>
      </c>
      <c r="O19" s="142">
        <f>R19*90.71/100</f>
        <v>63.98683399999999</v>
      </c>
      <c r="P19" s="142">
        <f>R19*9.29/100</f>
        <v>6.553165999999999</v>
      </c>
      <c r="Q19" s="142">
        <f>R19*0/100</f>
        <v>0</v>
      </c>
      <c r="R19" s="487">
        <f>N19+J19</f>
        <v>70.53999999999999</v>
      </c>
      <c r="S19" s="142">
        <f t="shared" si="0"/>
        <v>15.266493000000011</v>
      </c>
      <c r="T19" s="142">
        <f t="shared" si="0"/>
        <v>1.5635069999999995</v>
      </c>
      <c r="U19" s="142">
        <f t="shared" si="0"/>
        <v>0</v>
      </c>
      <c r="V19" s="487">
        <f t="shared" si="1"/>
        <v>16.830000000000013</v>
      </c>
    </row>
    <row r="20" spans="1:22" ht="31.5">
      <c r="A20" s="110">
        <v>5</v>
      </c>
      <c r="B20" s="119" t="s">
        <v>116</v>
      </c>
      <c r="C20" s="142">
        <f>F20*90.71/100</f>
        <v>219.37306399999997</v>
      </c>
      <c r="D20" s="142">
        <f>F20*9.29/100</f>
        <v>22.466935999999997</v>
      </c>
      <c r="E20" s="142">
        <f>F20*0/100</f>
        <v>0</v>
      </c>
      <c r="F20" s="487">
        <v>241.84</v>
      </c>
      <c r="G20" s="142">
        <f>J20*90.71/100</f>
        <v>58.126968</v>
      </c>
      <c r="H20" s="142">
        <f>J20*9.29/100</f>
        <v>5.953031999999999</v>
      </c>
      <c r="I20" s="142">
        <f>K20*0/100</f>
        <v>0</v>
      </c>
      <c r="J20" s="487">
        <v>64.08</v>
      </c>
      <c r="K20" s="142">
        <f>N20*90.71/100</f>
        <v>135.176042</v>
      </c>
      <c r="L20" s="142">
        <f>N20*9.29/100</f>
        <v>13.843958</v>
      </c>
      <c r="M20" s="142">
        <f>N20*0/100</f>
        <v>0</v>
      </c>
      <c r="N20" s="487">
        <v>149.02</v>
      </c>
      <c r="O20" s="142">
        <f>R20*90.71/100</f>
        <v>193.30301</v>
      </c>
      <c r="P20" s="142">
        <f>R20*9.29/100</f>
        <v>19.79699</v>
      </c>
      <c r="Q20" s="142">
        <f>R20*0/100</f>
        <v>0</v>
      </c>
      <c r="R20" s="487">
        <f>N20+J20</f>
        <v>213.10000000000002</v>
      </c>
      <c r="S20" s="142">
        <f t="shared" si="0"/>
        <v>26.07005399999997</v>
      </c>
      <c r="T20" s="142">
        <f t="shared" si="0"/>
        <v>2.669945999999996</v>
      </c>
      <c r="U20" s="142">
        <f t="shared" si="0"/>
        <v>0</v>
      </c>
      <c r="V20" s="487">
        <f t="shared" si="1"/>
        <v>28.739999999999966</v>
      </c>
    </row>
    <row r="21" spans="1:22" s="10" customFormat="1" ht="29.25" customHeight="1">
      <c r="A21" s="124"/>
      <c r="B21" s="125" t="s">
        <v>83</v>
      </c>
      <c r="C21" s="147">
        <f>SUM(C16:C20)</f>
        <v>1351.4520059999998</v>
      </c>
      <c r="D21" s="147">
        <f aca="true" t="shared" si="2" ref="D21:R21">SUM(D16:D20)</f>
        <v>138.40799399999997</v>
      </c>
      <c r="E21" s="147">
        <f t="shared" si="2"/>
        <v>0</v>
      </c>
      <c r="F21" s="488">
        <f t="shared" si="2"/>
        <v>1489.86</v>
      </c>
      <c r="G21" s="147">
        <f t="shared" si="2"/>
        <v>483.83806899999996</v>
      </c>
      <c r="H21" s="147">
        <f t="shared" si="2"/>
        <v>49.551930999999996</v>
      </c>
      <c r="I21" s="147">
        <f t="shared" si="2"/>
        <v>0</v>
      </c>
      <c r="J21" s="488">
        <f t="shared" si="2"/>
        <v>533.39</v>
      </c>
      <c r="K21" s="147">
        <f t="shared" si="2"/>
        <v>552.6416039999999</v>
      </c>
      <c r="L21" s="147">
        <f t="shared" si="2"/>
        <v>56.598395999999994</v>
      </c>
      <c r="M21" s="147">
        <f t="shared" si="2"/>
        <v>0</v>
      </c>
      <c r="N21" s="488">
        <f t="shared" si="2"/>
        <v>609.24</v>
      </c>
      <c r="O21" s="147">
        <f t="shared" si="2"/>
        <v>1036.479673</v>
      </c>
      <c r="P21" s="147">
        <f t="shared" si="2"/>
        <v>106.150327</v>
      </c>
      <c r="Q21" s="147">
        <f t="shared" si="2"/>
        <v>0</v>
      </c>
      <c r="R21" s="488">
        <f t="shared" si="2"/>
        <v>1142.63</v>
      </c>
      <c r="S21" s="147">
        <f t="shared" si="0"/>
        <v>314.9723329999997</v>
      </c>
      <c r="T21" s="147">
        <f t="shared" si="0"/>
        <v>32.25766699999997</v>
      </c>
      <c r="U21" s="147">
        <f t="shared" si="0"/>
        <v>0</v>
      </c>
      <c r="V21" s="488">
        <f t="shared" si="1"/>
        <v>347.2299999999997</v>
      </c>
    </row>
    <row r="22" spans="1:22" ht="31.5">
      <c r="A22" s="110"/>
      <c r="B22" s="126" t="s">
        <v>220</v>
      </c>
      <c r="C22" s="145"/>
      <c r="D22" s="145"/>
      <c r="E22" s="145"/>
      <c r="F22" s="146"/>
      <c r="G22" s="145"/>
      <c r="H22" s="145"/>
      <c r="I22" s="145"/>
      <c r="J22" s="146"/>
      <c r="K22" s="145"/>
      <c r="L22" s="145"/>
      <c r="M22" s="145"/>
      <c r="N22" s="145"/>
      <c r="O22" s="145"/>
      <c r="P22" s="145"/>
      <c r="Q22" s="145"/>
      <c r="R22" s="145"/>
      <c r="S22" s="145"/>
      <c r="T22" s="145"/>
      <c r="U22" s="145"/>
      <c r="V22" s="145"/>
    </row>
    <row r="23" spans="1:22" ht="29.25" customHeight="1">
      <c r="A23" s="110">
        <v>6</v>
      </c>
      <c r="B23" s="119" t="s">
        <v>169</v>
      </c>
      <c r="C23" s="145"/>
      <c r="D23" s="145"/>
      <c r="E23" s="145"/>
      <c r="F23" s="146"/>
      <c r="G23" s="145"/>
      <c r="H23" s="145"/>
      <c r="I23" s="145"/>
      <c r="J23" s="146"/>
      <c r="K23" s="145"/>
      <c r="L23" s="145"/>
      <c r="M23" s="145"/>
      <c r="N23" s="145"/>
      <c r="O23" s="145"/>
      <c r="P23" s="145"/>
      <c r="Q23" s="145"/>
      <c r="R23" s="145"/>
      <c r="S23" s="145"/>
      <c r="T23" s="145"/>
      <c r="U23" s="145"/>
      <c r="V23" s="145"/>
    </row>
    <row r="24" spans="1:22" ht="29.25" customHeight="1">
      <c r="A24" s="110">
        <v>7</v>
      </c>
      <c r="B24" s="123" t="s">
        <v>118</v>
      </c>
      <c r="C24" s="142">
        <f>F24*88.75/100</f>
        <v>0</v>
      </c>
      <c r="D24" s="142">
        <f>F24*11.21/100</f>
        <v>0</v>
      </c>
      <c r="E24" s="142">
        <f>F24*0.04/100</f>
        <v>0</v>
      </c>
      <c r="F24" s="487">
        <v>0</v>
      </c>
      <c r="G24" s="142">
        <f>J24*89.66/100</f>
        <v>0</v>
      </c>
      <c r="H24" s="142">
        <f>J24*10.17/100</f>
        <v>0</v>
      </c>
      <c r="I24" s="142">
        <f>K24*0.17/100</f>
        <v>0</v>
      </c>
      <c r="J24" s="487">
        <v>0</v>
      </c>
      <c r="K24" s="142">
        <f>N24*88.5/100</f>
        <v>0</v>
      </c>
      <c r="L24" s="142">
        <f>N24*11.5/100</f>
        <v>0</v>
      </c>
      <c r="M24" s="142">
        <v>0</v>
      </c>
      <c r="N24" s="487">
        <v>0</v>
      </c>
      <c r="O24" s="142">
        <f>R24*88.5/100</f>
        <v>0</v>
      </c>
      <c r="P24" s="142">
        <f>R24*11.5/100</f>
        <v>0</v>
      </c>
      <c r="Q24" s="142">
        <v>0</v>
      </c>
      <c r="R24" s="487">
        <f>N24+J24</f>
        <v>0</v>
      </c>
      <c r="S24" s="142">
        <f>C24-O24</f>
        <v>0</v>
      </c>
      <c r="T24" s="142">
        <f>D24-P24</f>
        <v>0</v>
      </c>
      <c r="U24" s="142">
        <f>E24-Q24</f>
        <v>0</v>
      </c>
      <c r="V24" s="487">
        <f>S24+T24+U24</f>
        <v>0</v>
      </c>
    </row>
    <row r="25" spans="1:22" ht="29.25" customHeight="1">
      <c r="A25" s="121"/>
      <c r="B25" s="123" t="s">
        <v>83</v>
      </c>
      <c r="C25" s="142">
        <f>C24+C23</f>
        <v>0</v>
      </c>
      <c r="D25" s="142">
        <f aca="true" t="shared" si="3" ref="D25:R25">D24+D23</f>
        <v>0</v>
      </c>
      <c r="E25" s="142">
        <f t="shared" si="3"/>
        <v>0</v>
      </c>
      <c r="F25" s="487">
        <f t="shared" si="3"/>
        <v>0</v>
      </c>
      <c r="G25" s="142">
        <f>J25*89.66/100</f>
        <v>0</v>
      </c>
      <c r="H25" s="142">
        <f>J25*10.17/100</f>
        <v>0</v>
      </c>
      <c r="I25" s="142">
        <f>K25*0.17/100</f>
        <v>0</v>
      </c>
      <c r="J25" s="487">
        <f t="shared" si="3"/>
        <v>0</v>
      </c>
      <c r="K25" s="142">
        <f t="shared" si="3"/>
        <v>0</v>
      </c>
      <c r="L25" s="142">
        <f t="shared" si="3"/>
        <v>0</v>
      </c>
      <c r="M25" s="142">
        <f t="shared" si="3"/>
        <v>0</v>
      </c>
      <c r="N25" s="487">
        <f t="shared" si="3"/>
        <v>0</v>
      </c>
      <c r="O25" s="142">
        <f t="shared" si="3"/>
        <v>0</v>
      </c>
      <c r="P25" s="142">
        <f t="shared" si="3"/>
        <v>0</v>
      </c>
      <c r="Q25" s="142">
        <f t="shared" si="3"/>
        <v>0</v>
      </c>
      <c r="R25" s="487">
        <f t="shared" si="3"/>
        <v>0</v>
      </c>
      <c r="S25" s="142">
        <f>S24+S23</f>
        <v>0</v>
      </c>
      <c r="T25" s="142">
        <f>T24+T23</f>
        <v>0</v>
      </c>
      <c r="U25" s="142">
        <f>U24+U23</f>
        <v>0</v>
      </c>
      <c r="V25" s="487">
        <f>V24+V23</f>
        <v>0</v>
      </c>
    </row>
    <row r="26" spans="1:22" s="10" customFormat="1" ht="29.25" customHeight="1">
      <c r="A26" s="46"/>
      <c r="B26" s="123" t="s">
        <v>31</v>
      </c>
      <c r="C26" s="147">
        <f>C21+C25</f>
        <v>1351.4520059999998</v>
      </c>
      <c r="D26" s="147">
        <f aca="true" t="shared" si="4" ref="D26:R26">D21+D25</f>
        <v>138.40799399999997</v>
      </c>
      <c r="E26" s="147">
        <f t="shared" si="4"/>
        <v>0</v>
      </c>
      <c r="F26" s="488">
        <f t="shared" si="4"/>
        <v>1489.86</v>
      </c>
      <c r="G26" s="147">
        <f t="shared" si="4"/>
        <v>483.83806899999996</v>
      </c>
      <c r="H26" s="147">
        <f t="shared" si="4"/>
        <v>49.551930999999996</v>
      </c>
      <c r="I26" s="147">
        <f t="shared" si="4"/>
        <v>0</v>
      </c>
      <c r="J26" s="488">
        <f t="shared" si="4"/>
        <v>533.39</v>
      </c>
      <c r="K26" s="147">
        <f t="shared" si="4"/>
        <v>552.6416039999999</v>
      </c>
      <c r="L26" s="147">
        <f t="shared" si="4"/>
        <v>56.598395999999994</v>
      </c>
      <c r="M26" s="147">
        <f t="shared" si="4"/>
        <v>0</v>
      </c>
      <c r="N26" s="488">
        <f t="shared" si="4"/>
        <v>609.24</v>
      </c>
      <c r="O26" s="147">
        <f t="shared" si="4"/>
        <v>1036.479673</v>
      </c>
      <c r="P26" s="147">
        <f t="shared" si="4"/>
        <v>106.150327</v>
      </c>
      <c r="Q26" s="147">
        <f t="shared" si="4"/>
        <v>0</v>
      </c>
      <c r="R26" s="488">
        <f t="shared" si="4"/>
        <v>1142.63</v>
      </c>
      <c r="S26" s="147">
        <f>C26-O26</f>
        <v>314.9723329999997</v>
      </c>
      <c r="T26" s="147">
        <f>D26-P26</f>
        <v>32.25766699999997</v>
      </c>
      <c r="U26" s="147">
        <f>E26-Q26</f>
        <v>0</v>
      </c>
      <c r="V26" s="488">
        <f>S26+T26+U26</f>
        <v>347.2299999999997</v>
      </c>
    </row>
    <row r="33" spans="1:22" ht="18" customHeight="1">
      <c r="A33" s="10"/>
      <c r="B33" s="10"/>
      <c r="C33" s="10"/>
      <c r="D33" s="10"/>
      <c r="E33" s="10"/>
      <c r="F33" s="10"/>
      <c r="G33" s="10"/>
      <c r="H33" s="10"/>
      <c r="I33" s="10"/>
      <c r="J33" s="363" t="s">
        <v>980</v>
      </c>
      <c r="K33" s="10"/>
      <c r="L33" s="10"/>
      <c r="M33" s="10"/>
      <c r="N33" s="10"/>
      <c r="O33" s="10"/>
      <c r="P33" s="10"/>
      <c r="Q33" s="10"/>
      <c r="R33" s="363" t="s">
        <v>588</v>
      </c>
      <c r="S33" s="106"/>
      <c r="T33" s="106"/>
      <c r="U33" s="106"/>
      <c r="V33" s="10"/>
    </row>
    <row r="34" spans="10:20" ht="18" customHeight="1">
      <c r="J34" s="363" t="s">
        <v>981</v>
      </c>
      <c r="R34" s="363" t="s">
        <v>466</v>
      </c>
      <c r="S34" s="10"/>
      <c r="T34" s="10"/>
    </row>
  </sheetData>
  <sheetProtection/>
  <mergeCells count="16">
    <mergeCell ref="G2:O2"/>
    <mergeCell ref="A3:U3"/>
    <mergeCell ref="A4:U4"/>
    <mergeCell ref="A6:U6"/>
    <mergeCell ref="A8:C8"/>
    <mergeCell ref="U10:V10"/>
    <mergeCell ref="Y17:AB17"/>
    <mergeCell ref="AB10:AD10"/>
    <mergeCell ref="A11:A12"/>
    <mergeCell ref="B11:B12"/>
    <mergeCell ref="C11:F12"/>
    <mergeCell ref="G12:J12"/>
    <mergeCell ref="K12:N12"/>
    <mergeCell ref="O12:R12"/>
    <mergeCell ref="G11:R11"/>
    <mergeCell ref="S11:V12"/>
  </mergeCells>
  <printOptions horizontalCentered="1"/>
  <pageMargins left="0.39" right="0.35" top="0.6" bottom="0" header="0.66" footer="0.31496062992125984"/>
  <pageSetup fitToHeight="1" fitToWidth="1" horizontalDpi="600" verticalDpi="600" orientation="landscape" paperSize="9" scale="71" r:id="rId1"/>
  <colBreaks count="1" manualBreakCount="1">
    <brk id="23" max="65535" man="1"/>
  </colBreaks>
</worksheet>
</file>

<file path=xl/worksheets/sheet50.xml><?xml version="1.0" encoding="utf-8"?>
<worksheet xmlns="http://schemas.openxmlformats.org/spreadsheetml/2006/main" xmlns:r="http://schemas.openxmlformats.org/officeDocument/2006/relationships">
  <sheetPr>
    <pageSetUpPr fitToPage="1"/>
  </sheetPr>
  <dimension ref="A1:O18"/>
  <sheetViews>
    <sheetView view="pageBreakPreview" zoomScaleSheetLayoutView="100" zoomScalePageLayoutView="0" workbookViewId="0" topLeftCell="A1">
      <selection activeCell="F17" sqref="F17:F18"/>
    </sheetView>
  </sheetViews>
  <sheetFormatPr defaultColWidth="9.140625" defaultRowHeight="12.75"/>
  <cols>
    <col min="1" max="1" width="7.8515625" style="108" customWidth="1"/>
    <col min="2" max="2" width="12.8515625" style="108" bestFit="1" customWidth="1"/>
    <col min="3" max="3" width="12.140625" style="108" customWidth="1"/>
    <col min="4" max="4" width="9.140625" style="108" customWidth="1"/>
    <col min="5" max="5" width="11.00390625" style="108" customWidth="1"/>
    <col min="6" max="6" width="10.7109375" style="108" customWidth="1"/>
    <col min="7" max="7" width="11.8515625" style="108" customWidth="1"/>
    <col min="8" max="8" width="11.57421875" style="108" customWidth="1"/>
    <col min="9" max="12" width="10.421875" style="108" customWidth="1"/>
    <col min="13" max="13" width="11.00390625" style="108" customWidth="1"/>
    <col min="14" max="14" width="10.00390625" style="108" customWidth="1"/>
    <col min="15" max="15" width="11.8515625" style="108" customWidth="1"/>
    <col min="16" max="16384" width="9.140625" style="108" customWidth="1"/>
  </cols>
  <sheetData>
    <row r="1" spans="1:15" ht="18">
      <c r="A1" s="669" t="s">
        <v>601</v>
      </c>
      <c r="B1" s="669"/>
      <c r="C1" s="669"/>
      <c r="D1" s="669"/>
      <c r="E1" s="669"/>
      <c r="F1" s="669"/>
      <c r="G1" s="669"/>
      <c r="H1" s="669"/>
      <c r="I1" s="669"/>
      <c r="J1" s="669"/>
      <c r="K1" s="669"/>
      <c r="L1" s="669"/>
      <c r="M1" s="669"/>
      <c r="N1" s="669"/>
      <c r="O1" s="393" t="s">
        <v>650</v>
      </c>
    </row>
    <row r="2" spans="1:15" ht="18.75">
      <c r="A2" s="789" t="s">
        <v>824</v>
      </c>
      <c r="B2" s="789"/>
      <c r="C2" s="789"/>
      <c r="D2" s="789"/>
      <c r="E2" s="789"/>
      <c r="F2" s="789"/>
      <c r="G2" s="789"/>
      <c r="H2" s="789"/>
      <c r="I2" s="789"/>
      <c r="J2" s="789"/>
      <c r="K2" s="789"/>
      <c r="L2" s="789"/>
      <c r="M2" s="789"/>
      <c r="N2" s="789"/>
      <c r="O2" s="789"/>
    </row>
    <row r="3" spans="1:11" ht="18">
      <c r="A3" s="149"/>
      <c r="B3" s="149"/>
      <c r="C3" s="149"/>
      <c r="D3" s="149"/>
      <c r="E3" s="149"/>
      <c r="F3" s="149"/>
      <c r="G3" s="149"/>
      <c r="H3" s="149"/>
      <c r="I3" s="149"/>
      <c r="J3" s="149"/>
      <c r="K3" s="149"/>
    </row>
    <row r="4" spans="1:15" ht="18">
      <c r="A4" s="669" t="s">
        <v>651</v>
      </c>
      <c r="B4" s="669"/>
      <c r="C4" s="669"/>
      <c r="D4" s="669"/>
      <c r="E4" s="669"/>
      <c r="F4" s="669"/>
      <c r="G4" s="669"/>
      <c r="H4" s="669"/>
      <c r="I4" s="669"/>
      <c r="J4" s="669"/>
      <c r="K4" s="669"/>
      <c r="L4" s="669"/>
      <c r="M4" s="669"/>
      <c r="N4" s="669"/>
      <c r="O4" s="669"/>
    </row>
    <row r="5" spans="1:15" ht="18">
      <c r="A5" s="150" t="s">
        <v>464</v>
      </c>
      <c r="B5" s="150"/>
      <c r="C5" s="150"/>
      <c r="D5" s="150"/>
      <c r="E5" s="150"/>
      <c r="F5" s="150"/>
      <c r="G5" s="150"/>
      <c r="H5" s="150"/>
      <c r="I5" s="150"/>
      <c r="J5" s="150"/>
      <c r="K5" s="149"/>
      <c r="M5" s="824" t="s">
        <v>873</v>
      </c>
      <c r="N5" s="824"/>
      <c r="O5" s="824"/>
    </row>
    <row r="6" spans="1:15" ht="54.75" customHeight="1">
      <c r="A6" s="780" t="s">
        <v>2</v>
      </c>
      <c r="B6" s="780" t="s">
        <v>3</v>
      </c>
      <c r="C6" s="780" t="s">
        <v>290</v>
      </c>
      <c r="D6" s="787" t="s">
        <v>291</v>
      </c>
      <c r="E6" s="787" t="s">
        <v>292</v>
      </c>
      <c r="F6" s="787" t="s">
        <v>293</v>
      </c>
      <c r="G6" s="787" t="s">
        <v>294</v>
      </c>
      <c r="H6" s="780" t="s">
        <v>295</v>
      </c>
      <c r="I6" s="780"/>
      <c r="J6" s="780" t="s">
        <v>296</v>
      </c>
      <c r="K6" s="780"/>
      <c r="L6" s="780" t="s">
        <v>297</v>
      </c>
      <c r="M6" s="780"/>
      <c r="N6" s="780" t="s">
        <v>298</v>
      </c>
      <c r="O6" s="780"/>
    </row>
    <row r="7" spans="1:15" ht="60.75" customHeight="1">
      <c r="A7" s="780"/>
      <c r="B7" s="780"/>
      <c r="C7" s="780"/>
      <c r="D7" s="788"/>
      <c r="E7" s="788"/>
      <c r="F7" s="788"/>
      <c r="G7" s="788"/>
      <c r="H7" s="347" t="s">
        <v>299</v>
      </c>
      <c r="I7" s="347" t="s">
        <v>300</v>
      </c>
      <c r="J7" s="347" t="s">
        <v>299</v>
      </c>
      <c r="K7" s="347" t="s">
        <v>300</v>
      </c>
      <c r="L7" s="347" t="s">
        <v>299</v>
      </c>
      <c r="M7" s="347" t="s">
        <v>300</v>
      </c>
      <c r="N7" s="347" t="s">
        <v>299</v>
      </c>
      <c r="O7" s="347" t="s">
        <v>300</v>
      </c>
    </row>
    <row r="8" spans="1:15" ht="18">
      <c r="A8" s="152" t="s">
        <v>244</v>
      </c>
      <c r="B8" s="152" t="s">
        <v>245</v>
      </c>
      <c r="C8" s="152" t="s">
        <v>246</v>
      </c>
      <c r="D8" s="152" t="s">
        <v>247</v>
      </c>
      <c r="E8" s="152" t="s">
        <v>248</v>
      </c>
      <c r="F8" s="152" t="s">
        <v>249</v>
      </c>
      <c r="G8" s="152" t="s">
        <v>250</v>
      </c>
      <c r="H8" s="152" t="s">
        <v>251</v>
      </c>
      <c r="I8" s="152" t="s">
        <v>271</v>
      </c>
      <c r="J8" s="152" t="s">
        <v>272</v>
      </c>
      <c r="K8" s="152" t="s">
        <v>273</v>
      </c>
      <c r="L8" s="152" t="s">
        <v>301</v>
      </c>
      <c r="M8" s="152" t="s">
        <v>302</v>
      </c>
      <c r="N8" s="152" t="s">
        <v>303</v>
      </c>
      <c r="O8" s="152" t="s">
        <v>304</v>
      </c>
    </row>
    <row r="9" spans="1:15" s="190" customFormat="1" ht="33.75" customHeight="1">
      <c r="A9" s="163">
        <v>1</v>
      </c>
      <c r="B9" s="163" t="s">
        <v>468</v>
      </c>
      <c r="C9" s="163">
        <v>0</v>
      </c>
      <c r="D9" s="825" t="s">
        <v>652</v>
      </c>
      <c r="E9" s="825"/>
      <c r="F9" s="825"/>
      <c r="G9" s="825"/>
      <c r="H9" s="825"/>
      <c r="I9" s="825"/>
      <c r="J9" s="825"/>
      <c r="K9" s="825"/>
      <c r="L9" s="825"/>
      <c r="M9" s="825"/>
      <c r="N9" s="825"/>
      <c r="O9" s="825"/>
    </row>
    <row r="11" spans="2:3" ht="15">
      <c r="B11" s="359"/>
      <c r="C11" s="357"/>
    </row>
    <row r="12" spans="2:3" ht="15">
      <c r="B12" s="357"/>
      <c r="C12" s="357"/>
    </row>
    <row r="13" spans="2:3" ht="15">
      <c r="B13" s="357"/>
      <c r="C13" s="357"/>
    </row>
    <row r="14" spans="2:3" ht="15">
      <c r="B14" s="359"/>
      <c r="C14" s="357"/>
    </row>
    <row r="15" spans="2:3" ht="15">
      <c r="B15" s="358"/>
      <c r="C15" s="357"/>
    </row>
    <row r="16" spans="2:3" ht="15">
      <c r="B16" s="357"/>
      <c r="C16" s="357"/>
    </row>
    <row r="17" spans="6:13" ht="15.75">
      <c r="F17" s="10" t="s">
        <v>980</v>
      </c>
      <c r="M17" s="10" t="s">
        <v>588</v>
      </c>
    </row>
    <row r="18" spans="6:13" ht="15.75">
      <c r="F18" s="10" t="s">
        <v>981</v>
      </c>
      <c r="M18" s="10" t="s">
        <v>466</v>
      </c>
    </row>
  </sheetData>
  <sheetProtection/>
  <mergeCells count="16">
    <mergeCell ref="G6:G7"/>
    <mergeCell ref="H6:I6"/>
    <mergeCell ref="J6:K6"/>
    <mergeCell ref="L6:M6"/>
    <mergeCell ref="N6:O6"/>
    <mergeCell ref="A1:N1"/>
    <mergeCell ref="D9:O9"/>
    <mergeCell ref="A2:O2"/>
    <mergeCell ref="M5:O5"/>
    <mergeCell ref="A6:A7"/>
    <mergeCell ref="B6:B7"/>
    <mergeCell ref="C6:C7"/>
    <mergeCell ref="D6:D7"/>
    <mergeCell ref="E6:E7"/>
    <mergeCell ref="A4:O4"/>
    <mergeCell ref="F6:F7"/>
  </mergeCells>
  <printOptions horizontalCentered="1"/>
  <pageMargins left="0.48" right="0.48" top="0.9" bottom="0" header="0.31496062992125984" footer="0.31496062992125984"/>
  <pageSetup fitToHeight="1" fitToWidth="1" horizontalDpi="600" verticalDpi="600" orientation="landscape" paperSize="9" scale="81" r:id="rId1"/>
</worksheet>
</file>

<file path=xl/worksheets/sheet51.xml><?xml version="1.0" encoding="utf-8"?>
<worksheet xmlns="http://schemas.openxmlformats.org/spreadsheetml/2006/main" xmlns:r="http://schemas.openxmlformats.org/officeDocument/2006/relationships">
  <sheetPr>
    <pageSetUpPr fitToPage="1"/>
  </sheetPr>
  <dimension ref="A1:Q21"/>
  <sheetViews>
    <sheetView view="pageBreakPreview" zoomScale="90" zoomScaleSheetLayoutView="90" zoomScalePageLayoutView="0" workbookViewId="0" topLeftCell="F1">
      <selection activeCell="Q16" sqref="Q16"/>
    </sheetView>
  </sheetViews>
  <sheetFormatPr defaultColWidth="9.140625" defaultRowHeight="12.75"/>
  <cols>
    <col min="1" max="1" width="1.8515625" style="65" bestFit="1" customWidth="1"/>
    <col min="2" max="2" width="9.140625" style="65" customWidth="1"/>
    <col min="3" max="3" width="19.28125" style="65" bestFit="1" customWidth="1"/>
    <col min="4" max="4" width="20.00390625" style="65" bestFit="1" customWidth="1"/>
    <col min="5" max="5" width="29.28125" style="65" customWidth="1"/>
    <col min="6" max="17" width="7.7109375" style="65" customWidth="1"/>
    <col min="18" max="16384" width="9.140625" style="65" customWidth="1"/>
  </cols>
  <sheetData>
    <row r="1" spans="1:15" ht="15.75">
      <c r="A1" s="65" t="s">
        <v>11</v>
      </c>
      <c r="I1" s="712"/>
      <c r="J1" s="712"/>
      <c r="M1" s="325" t="s">
        <v>653</v>
      </c>
      <c r="O1" s="325"/>
    </row>
    <row r="2" spans="1:17" ht="15.75">
      <c r="A2" s="712" t="s">
        <v>0</v>
      </c>
      <c r="B2" s="712"/>
      <c r="C2" s="712"/>
      <c r="D2" s="712"/>
      <c r="E2" s="712"/>
      <c r="F2" s="712"/>
      <c r="G2" s="712"/>
      <c r="H2" s="712"/>
      <c r="I2" s="712"/>
      <c r="J2" s="712"/>
      <c r="K2" s="712"/>
      <c r="L2" s="712"/>
      <c r="M2" s="712"/>
      <c r="N2" s="712"/>
      <c r="O2" s="712"/>
      <c r="P2" s="712"/>
      <c r="Q2" s="712"/>
    </row>
    <row r="3" spans="1:17" ht="19.5">
      <c r="A3" s="764" t="s">
        <v>824</v>
      </c>
      <c r="B3" s="764"/>
      <c r="C3" s="764"/>
      <c r="D3" s="764"/>
      <c r="E3" s="764"/>
      <c r="F3" s="764"/>
      <c r="G3" s="764"/>
      <c r="H3" s="764"/>
      <c r="I3" s="764"/>
      <c r="J3" s="764"/>
      <c r="K3" s="764"/>
      <c r="L3" s="764"/>
      <c r="M3" s="764"/>
      <c r="N3" s="764"/>
      <c r="O3" s="764"/>
      <c r="P3" s="764"/>
      <c r="Q3" s="764"/>
    </row>
    <row r="5" spans="1:17" ht="15.75">
      <c r="A5" s="765" t="s">
        <v>937</v>
      </c>
      <c r="B5" s="765"/>
      <c r="C5" s="765"/>
      <c r="D5" s="765"/>
      <c r="E5" s="765"/>
      <c r="F5" s="765"/>
      <c r="G5" s="765"/>
      <c r="H5" s="765"/>
      <c r="I5" s="765"/>
      <c r="J5" s="765"/>
      <c r="K5" s="765"/>
      <c r="L5" s="827"/>
      <c r="M5" s="827"/>
      <c r="N5" s="827"/>
      <c r="O5" s="827"/>
      <c r="P5" s="827"/>
      <c r="Q5" s="827"/>
    </row>
    <row r="7" spans="2:11" ht="15.75">
      <c r="B7" s="326" t="s">
        <v>464</v>
      </c>
      <c r="C7" s="327"/>
      <c r="D7" s="327"/>
      <c r="E7" s="327"/>
      <c r="F7" s="327"/>
      <c r="G7" s="327"/>
      <c r="H7" s="327"/>
      <c r="I7" s="327"/>
      <c r="J7" s="327"/>
      <c r="K7" s="327"/>
    </row>
    <row r="9" spans="1:17" s="328" customFormat="1" ht="15.75">
      <c r="A9" s="65"/>
      <c r="B9" s="65"/>
      <c r="C9" s="65"/>
      <c r="D9" s="65"/>
      <c r="E9" s="65"/>
      <c r="F9" s="65"/>
      <c r="G9" s="65"/>
      <c r="H9" s="65"/>
      <c r="I9" s="678" t="s">
        <v>873</v>
      </c>
      <c r="J9" s="678"/>
      <c r="K9" s="678"/>
      <c r="L9" s="678"/>
      <c r="M9" s="678"/>
      <c r="N9" s="678"/>
      <c r="O9" s="678"/>
      <c r="P9" s="678"/>
      <c r="Q9" s="678"/>
    </row>
    <row r="10" spans="1:17" s="328" customFormat="1" ht="15.75">
      <c r="A10" s="329"/>
      <c r="B10" s="787" t="s">
        <v>2</v>
      </c>
      <c r="C10" s="787" t="s">
        <v>3</v>
      </c>
      <c r="D10" s="762" t="s">
        <v>253</v>
      </c>
      <c r="E10" s="762" t="s">
        <v>254</v>
      </c>
      <c r="F10" s="826" t="s">
        <v>255</v>
      </c>
      <c r="G10" s="826"/>
      <c r="H10" s="826"/>
      <c r="I10" s="826"/>
      <c r="J10" s="826"/>
      <c r="K10" s="826"/>
      <c r="L10" s="826"/>
      <c r="M10" s="826"/>
      <c r="N10" s="826"/>
      <c r="O10" s="826"/>
      <c r="P10" s="826"/>
      <c r="Q10" s="826"/>
    </row>
    <row r="11" spans="1:17" s="328" customFormat="1" ht="40.5" customHeight="1">
      <c r="A11" s="330"/>
      <c r="B11" s="828"/>
      <c r="C11" s="828"/>
      <c r="D11" s="763"/>
      <c r="E11" s="763"/>
      <c r="F11" s="421" t="s">
        <v>938</v>
      </c>
      <c r="G11" s="422" t="s">
        <v>256</v>
      </c>
      <c r="H11" s="422" t="s">
        <v>257</v>
      </c>
      <c r="I11" s="422" t="s">
        <v>258</v>
      </c>
      <c r="J11" s="422" t="s">
        <v>259</v>
      </c>
      <c r="K11" s="422" t="s">
        <v>260</v>
      </c>
      <c r="L11" s="422" t="s">
        <v>261</v>
      </c>
      <c r="M11" s="422" t="s">
        <v>262</v>
      </c>
      <c r="N11" s="422" t="s">
        <v>263</v>
      </c>
      <c r="O11" s="421" t="s">
        <v>939</v>
      </c>
      <c r="P11" s="421" t="s">
        <v>940</v>
      </c>
      <c r="Q11" s="421" t="s">
        <v>941</v>
      </c>
    </row>
    <row r="12" spans="2:17" s="328" customFormat="1" ht="18">
      <c r="B12" s="331">
        <v>1</v>
      </c>
      <c r="C12" s="331">
        <v>2</v>
      </c>
      <c r="D12" s="331">
        <v>3</v>
      </c>
      <c r="E12" s="331">
        <v>4</v>
      </c>
      <c r="F12" s="331">
        <v>5</v>
      </c>
      <c r="G12" s="331">
        <v>6</v>
      </c>
      <c r="H12" s="331">
        <v>7</v>
      </c>
      <c r="I12" s="331">
        <v>8</v>
      </c>
      <c r="J12" s="331">
        <v>9</v>
      </c>
      <c r="K12" s="331">
        <v>10</v>
      </c>
      <c r="L12" s="331">
        <v>11</v>
      </c>
      <c r="M12" s="331">
        <v>12</v>
      </c>
      <c r="N12" s="331">
        <v>13</v>
      </c>
      <c r="O12" s="331">
        <v>14</v>
      </c>
      <c r="P12" s="331">
        <v>15</v>
      </c>
      <c r="Q12" s="331">
        <v>16</v>
      </c>
    </row>
    <row r="13" spans="2:17" ht="30.75" customHeight="1">
      <c r="B13" s="203">
        <v>1</v>
      </c>
      <c r="C13" s="203" t="s">
        <v>468</v>
      </c>
      <c r="D13" s="203">
        <v>122</v>
      </c>
      <c r="E13" s="203">
        <v>122</v>
      </c>
      <c r="F13" s="203">
        <v>122</v>
      </c>
      <c r="G13" s="203">
        <v>122</v>
      </c>
      <c r="H13" s="203">
        <v>122</v>
      </c>
      <c r="I13" s="203">
        <v>122</v>
      </c>
      <c r="J13" s="203">
        <v>122</v>
      </c>
      <c r="K13" s="203">
        <v>122</v>
      </c>
      <c r="L13" s="203">
        <v>122</v>
      </c>
      <c r="M13" s="203">
        <v>122</v>
      </c>
      <c r="N13" s="203">
        <v>122</v>
      </c>
      <c r="O13" s="203">
        <v>122</v>
      </c>
      <c r="P13" s="203">
        <v>122</v>
      </c>
      <c r="Q13" s="203">
        <v>122</v>
      </c>
    </row>
    <row r="20" spans="5:12" ht="15.75">
      <c r="E20" s="10" t="s">
        <v>980</v>
      </c>
      <c r="L20" s="10" t="s">
        <v>588</v>
      </c>
    </row>
    <row r="21" spans="5:17" ht="15.75" customHeight="1">
      <c r="E21" s="10" t="s">
        <v>981</v>
      </c>
      <c r="I21" s="333"/>
      <c r="K21" s="333"/>
      <c r="L21" s="10" t="s">
        <v>466</v>
      </c>
      <c r="M21" s="333"/>
      <c r="N21" s="333"/>
      <c r="O21" s="333"/>
      <c r="P21" s="333"/>
      <c r="Q21" s="333"/>
    </row>
  </sheetData>
  <sheetProtection/>
  <mergeCells count="10">
    <mergeCell ref="F10:Q10"/>
    <mergeCell ref="I9:Q9"/>
    <mergeCell ref="I1:J1"/>
    <mergeCell ref="A2:Q2"/>
    <mergeCell ref="A3:Q3"/>
    <mergeCell ref="A5:Q5"/>
    <mergeCell ref="B10:B11"/>
    <mergeCell ref="C10:C11"/>
    <mergeCell ref="D10:D11"/>
    <mergeCell ref="E10:E11"/>
  </mergeCells>
  <printOptions horizontalCentered="1"/>
  <pageMargins left="0.52" right="0.54" top="0.78" bottom="0" header="0.31496062992125984" footer="0.31496062992125984"/>
  <pageSetup fitToHeight="1" fitToWidth="1" horizontalDpi="600" verticalDpi="600" orientation="landscape" paperSize="9" scale="80" r:id="rId1"/>
</worksheet>
</file>

<file path=xl/worksheets/sheet52.xml><?xml version="1.0" encoding="utf-8"?>
<worksheet xmlns="http://schemas.openxmlformats.org/spreadsheetml/2006/main" xmlns:r="http://schemas.openxmlformats.org/officeDocument/2006/relationships">
  <dimension ref="A1:L25"/>
  <sheetViews>
    <sheetView view="pageBreakPreview" zoomScale="85" zoomScaleSheetLayoutView="85" zoomScalePageLayoutView="0" workbookViewId="0" topLeftCell="G1">
      <selection activeCell="M17" sqref="M17"/>
    </sheetView>
  </sheetViews>
  <sheetFormatPr defaultColWidth="9.140625" defaultRowHeight="12.75"/>
  <cols>
    <col min="1" max="1" width="9.140625" style="65" customWidth="1"/>
    <col min="2" max="2" width="21.421875" style="65" customWidth="1"/>
    <col min="3" max="3" width="18.8515625" style="65" customWidth="1"/>
    <col min="4" max="12" width="15.28125" style="65" customWidth="1"/>
    <col min="13" max="16384" width="9.140625" style="65" customWidth="1"/>
  </cols>
  <sheetData>
    <row r="1" spans="5:11" ht="15.75">
      <c r="E1" s="712"/>
      <c r="F1" s="712"/>
      <c r="J1" s="523"/>
      <c r="K1" s="523" t="s">
        <v>654</v>
      </c>
    </row>
    <row r="2" spans="1:12" ht="18">
      <c r="A2" s="713" t="s">
        <v>655</v>
      </c>
      <c r="B2" s="713"/>
      <c r="C2" s="713"/>
      <c r="D2" s="713"/>
      <c r="E2" s="713"/>
      <c r="F2" s="713"/>
      <c r="G2" s="713"/>
      <c r="H2" s="713"/>
      <c r="I2" s="713"/>
      <c r="J2" s="713"/>
      <c r="K2" s="713"/>
      <c r="L2" s="713"/>
    </row>
    <row r="3" spans="1:12" ht="18">
      <c r="A3" s="713" t="s">
        <v>942</v>
      </c>
      <c r="B3" s="713"/>
      <c r="C3" s="713"/>
      <c r="D3" s="713"/>
      <c r="E3" s="713"/>
      <c r="F3" s="713"/>
      <c r="G3" s="713"/>
      <c r="H3" s="713"/>
      <c r="I3" s="713"/>
      <c r="J3" s="713"/>
      <c r="K3" s="713"/>
      <c r="L3" s="713"/>
    </row>
    <row r="4" spans="1:12" ht="18">
      <c r="A4" s="713" t="s">
        <v>943</v>
      </c>
      <c r="B4" s="713"/>
      <c r="C4" s="713"/>
      <c r="D4" s="713"/>
      <c r="E4" s="713"/>
      <c r="F4" s="713"/>
      <c r="G4" s="713"/>
      <c r="H4" s="713"/>
      <c r="I4" s="713"/>
      <c r="J4" s="713"/>
      <c r="K4" s="713"/>
      <c r="L4" s="713"/>
    </row>
    <row r="5" spans="1:12" ht="15.75">
      <c r="A5" s="245"/>
      <c r="B5" s="245"/>
      <c r="C5" s="245"/>
      <c r="D5" s="245"/>
      <c r="E5" s="245"/>
      <c r="F5" s="245"/>
      <c r="G5" s="245"/>
      <c r="H5" s="245"/>
      <c r="I5" s="245"/>
      <c r="J5" s="245"/>
      <c r="K5" s="245"/>
      <c r="L5" s="245"/>
    </row>
    <row r="6" spans="1:7" s="328" customFormat="1" ht="18">
      <c r="A6" s="526" t="s">
        <v>464</v>
      </c>
      <c r="B6" s="327"/>
      <c r="C6" s="327"/>
      <c r="D6" s="327"/>
      <c r="E6" s="327"/>
      <c r="F6" s="327"/>
      <c r="G6" s="327"/>
    </row>
    <row r="7" spans="1:12" ht="15.75">
      <c r="A7" s="245"/>
      <c r="B7" s="245"/>
      <c r="C7" s="245"/>
      <c r="D7" s="245"/>
      <c r="E7" s="245"/>
      <c r="F7" s="245"/>
      <c r="G7" s="245"/>
      <c r="H7" s="245"/>
      <c r="I7" s="245"/>
      <c r="J7" s="245"/>
      <c r="K7" s="245"/>
      <c r="L7" s="245"/>
    </row>
    <row r="8" spans="1:12" ht="15.75">
      <c r="A8" s="830" t="s">
        <v>756</v>
      </c>
      <c r="B8" s="830"/>
      <c r="C8" s="830"/>
      <c r="D8" s="830"/>
      <c r="E8" s="830"/>
      <c r="F8" s="830"/>
      <c r="G8" s="199" t="s">
        <v>758</v>
      </c>
      <c r="H8" s="245"/>
      <c r="I8" s="245"/>
      <c r="J8" s="245"/>
      <c r="K8" s="245"/>
      <c r="L8" s="245"/>
    </row>
    <row r="9" spans="1:12" ht="15.75">
      <c r="A9" s="830" t="s">
        <v>757</v>
      </c>
      <c r="B9" s="830"/>
      <c r="C9" s="830"/>
      <c r="D9" s="830"/>
      <c r="E9" s="830"/>
      <c r="F9" s="830"/>
      <c r="G9" s="199" t="s">
        <v>759</v>
      </c>
      <c r="H9" s="245"/>
      <c r="I9" s="245"/>
      <c r="J9" s="245"/>
      <c r="K9" s="245"/>
      <c r="L9" s="245"/>
    </row>
    <row r="11" spans="1:12" s="328" customFormat="1" ht="15.75">
      <c r="A11" s="65"/>
      <c r="B11" s="65"/>
      <c r="C11" s="65"/>
      <c r="D11" s="65"/>
      <c r="E11" s="65"/>
      <c r="F11" s="65"/>
      <c r="G11" s="65"/>
      <c r="I11" s="159"/>
      <c r="J11" s="159" t="s">
        <v>873</v>
      </c>
      <c r="K11" s="159"/>
      <c r="L11" s="159"/>
    </row>
    <row r="12" spans="1:12" s="328" customFormat="1" ht="29.25" customHeight="1">
      <c r="A12" s="787" t="s">
        <v>2</v>
      </c>
      <c r="B12" s="787" t="s">
        <v>3</v>
      </c>
      <c r="C12" s="762" t="s">
        <v>253</v>
      </c>
      <c r="D12" s="829" t="s">
        <v>705</v>
      </c>
      <c r="E12" s="826"/>
      <c r="F12" s="826"/>
      <c r="G12" s="826"/>
      <c r="H12" s="826"/>
      <c r="I12" s="826"/>
      <c r="J12" s="826"/>
      <c r="K12" s="826"/>
      <c r="L12" s="826"/>
    </row>
    <row r="13" spans="1:12" s="328" customFormat="1" ht="29.25" customHeight="1">
      <c r="A13" s="828"/>
      <c r="B13" s="828"/>
      <c r="C13" s="763"/>
      <c r="D13" s="421" t="s">
        <v>938</v>
      </c>
      <c r="E13" s="422" t="s">
        <v>256</v>
      </c>
      <c r="F13" s="422" t="s">
        <v>257</v>
      </c>
      <c r="G13" s="422" t="s">
        <v>258</v>
      </c>
      <c r="H13" s="422" t="s">
        <v>259</v>
      </c>
      <c r="I13" s="422" t="s">
        <v>260</v>
      </c>
      <c r="J13" s="422" t="s">
        <v>261</v>
      </c>
      <c r="K13" s="422" t="s">
        <v>262</v>
      </c>
      <c r="L13" s="421" t="s">
        <v>944</v>
      </c>
    </row>
    <row r="14" spans="1:12" s="328" customFormat="1" ht="27.75" customHeight="1">
      <c r="A14" s="524">
        <v>1</v>
      </c>
      <c r="B14" s="524">
        <v>2</v>
      </c>
      <c r="C14" s="524">
        <v>3</v>
      </c>
      <c r="D14" s="524">
        <v>5</v>
      </c>
      <c r="E14" s="524">
        <v>6</v>
      </c>
      <c r="F14" s="524">
        <v>7</v>
      </c>
      <c r="G14" s="524">
        <v>8</v>
      </c>
      <c r="H14" s="524">
        <v>9</v>
      </c>
      <c r="I14" s="524">
        <v>10</v>
      </c>
      <c r="J14" s="524">
        <v>11</v>
      </c>
      <c r="K14" s="524">
        <v>12</v>
      </c>
      <c r="L14" s="524">
        <v>13</v>
      </c>
    </row>
    <row r="15" spans="1:12" ht="27.75" customHeight="1">
      <c r="A15" s="525">
        <v>1</v>
      </c>
      <c r="B15" s="525" t="s">
        <v>468</v>
      </c>
      <c r="C15" s="525">
        <v>122</v>
      </c>
      <c r="D15" s="525">
        <v>119</v>
      </c>
      <c r="E15" s="525">
        <v>119</v>
      </c>
      <c r="F15" s="525">
        <v>0</v>
      </c>
      <c r="G15" s="525">
        <v>122</v>
      </c>
      <c r="H15" s="525">
        <v>122</v>
      </c>
      <c r="I15" s="525">
        <v>122</v>
      </c>
      <c r="J15" s="525">
        <v>122</v>
      </c>
      <c r="K15" s="525">
        <v>122</v>
      </c>
      <c r="L15" s="525">
        <v>122</v>
      </c>
    </row>
    <row r="16" spans="1:12" ht="27.75" customHeight="1">
      <c r="A16" s="203" t="s">
        <v>15</v>
      </c>
      <c r="B16" s="203"/>
      <c r="C16" s="203">
        <f aca="true" t="shared" si="0" ref="C16:L16">C15</f>
        <v>122</v>
      </c>
      <c r="D16" s="203">
        <f t="shared" si="0"/>
        <v>119</v>
      </c>
      <c r="E16" s="203">
        <f t="shared" si="0"/>
        <v>119</v>
      </c>
      <c r="F16" s="203">
        <f t="shared" si="0"/>
        <v>0</v>
      </c>
      <c r="G16" s="203">
        <f t="shared" si="0"/>
        <v>122</v>
      </c>
      <c r="H16" s="203">
        <f t="shared" si="0"/>
        <v>122</v>
      </c>
      <c r="I16" s="203">
        <f t="shared" si="0"/>
        <v>122</v>
      </c>
      <c r="J16" s="203">
        <f t="shared" si="0"/>
        <v>122</v>
      </c>
      <c r="K16" s="203">
        <f t="shared" si="0"/>
        <v>122</v>
      </c>
      <c r="L16" s="203">
        <f t="shared" si="0"/>
        <v>122</v>
      </c>
    </row>
    <row r="17" ht="15.75">
      <c r="A17" s="65" t="s">
        <v>982</v>
      </c>
    </row>
    <row r="22" spans="5:12" ht="15.75">
      <c r="E22" s="786"/>
      <c r="F22" s="786"/>
      <c r="G22" s="786"/>
      <c r="H22" s="786"/>
      <c r="I22" s="786"/>
      <c r="J22" s="786"/>
      <c r="K22" s="786"/>
      <c r="L22" s="786"/>
    </row>
    <row r="23" spans="5:12" ht="15.75">
      <c r="E23" s="786"/>
      <c r="F23" s="786"/>
      <c r="G23" s="786"/>
      <c r="H23" s="786"/>
      <c r="I23" s="786"/>
      <c r="J23" s="786"/>
      <c r="K23" s="786"/>
      <c r="L23" s="786"/>
    </row>
    <row r="24" spans="5:12" ht="18">
      <c r="E24" s="10" t="s">
        <v>980</v>
      </c>
      <c r="F24" s="10"/>
      <c r="I24" s="10"/>
      <c r="J24" s="363" t="s">
        <v>588</v>
      </c>
      <c r="K24" s="10"/>
      <c r="L24" s="10"/>
    </row>
    <row r="25" spans="5:12" ht="18">
      <c r="E25" s="10" t="s">
        <v>981</v>
      </c>
      <c r="F25" s="10"/>
      <c r="I25" s="10"/>
      <c r="J25" s="363" t="s">
        <v>466</v>
      </c>
      <c r="K25" s="10"/>
      <c r="L25" s="10"/>
    </row>
  </sheetData>
  <sheetProtection/>
  <mergeCells count="12">
    <mergeCell ref="E22:L22"/>
    <mergeCell ref="E23:L23"/>
    <mergeCell ref="A12:A13"/>
    <mergeCell ref="B12:B13"/>
    <mergeCell ref="C12:C13"/>
    <mergeCell ref="A2:L2"/>
    <mergeCell ref="E1:F1"/>
    <mergeCell ref="A3:L3"/>
    <mergeCell ref="A4:L4"/>
    <mergeCell ref="D12:L12"/>
    <mergeCell ref="A8:F8"/>
    <mergeCell ref="A9:F9"/>
  </mergeCells>
  <printOptions/>
  <pageMargins left="0.7086614173228347" right="0.7086614173228347" top="0.7480314960629921" bottom="0.7480314960629921" header="0.31496062992125984" footer="0.31496062992125984"/>
  <pageSetup horizontalDpi="600" verticalDpi="600" orientation="landscape" paperSize="9" scale="64" r:id="rId1"/>
</worksheet>
</file>

<file path=xl/worksheets/sheet53.xml><?xml version="1.0" encoding="utf-8"?>
<worksheet xmlns="http://schemas.openxmlformats.org/spreadsheetml/2006/main" xmlns:r="http://schemas.openxmlformats.org/officeDocument/2006/relationships">
  <sheetPr>
    <pageSetUpPr fitToPage="1"/>
  </sheetPr>
  <dimension ref="A1:Q18"/>
  <sheetViews>
    <sheetView view="pageBreakPreview" zoomScaleSheetLayoutView="100" zoomScalePageLayoutView="0" workbookViewId="0" topLeftCell="A1">
      <selection activeCell="G17" sqref="G17:G18"/>
    </sheetView>
  </sheetViews>
  <sheetFormatPr defaultColWidth="9.140625" defaultRowHeight="12.75"/>
  <cols>
    <col min="1" max="1" width="9.140625" style="108" customWidth="1"/>
    <col min="2" max="2" width="13.00390625" style="108" customWidth="1"/>
    <col min="3" max="3" width="9.140625" style="108" customWidth="1"/>
    <col min="4" max="4" width="8.421875" style="108" customWidth="1"/>
    <col min="5" max="5" width="14.00390625" style="108" customWidth="1"/>
    <col min="6" max="6" width="12.8515625" style="108" customWidth="1"/>
    <col min="7" max="7" width="15.28125" style="108" customWidth="1"/>
    <col min="8" max="8" width="14.7109375" style="108" bestFit="1" customWidth="1"/>
    <col min="9" max="9" width="9.57421875" style="108" customWidth="1"/>
    <col min="10" max="10" width="18.00390625" style="108" customWidth="1"/>
    <col min="11" max="11" width="9.28125" style="108" customWidth="1"/>
    <col min="12" max="12" width="10.8515625" style="108" customWidth="1"/>
    <col min="13" max="13" width="9.140625" style="108" customWidth="1"/>
    <col min="14" max="14" width="12.57421875" style="108" customWidth="1"/>
    <col min="15" max="16384" width="9.140625" style="108" customWidth="1"/>
  </cols>
  <sheetData>
    <row r="1" spans="3:17" ht="18">
      <c r="C1" s="68"/>
      <c r="D1" s="68"/>
      <c r="E1" s="68"/>
      <c r="F1" s="68"/>
      <c r="G1" s="669" t="s">
        <v>0</v>
      </c>
      <c r="H1" s="669"/>
      <c r="I1" s="669"/>
      <c r="J1" s="68"/>
      <c r="K1" s="68"/>
      <c r="L1" s="68"/>
      <c r="M1" s="68" t="s">
        <v>656</v>
      </c>
      <c r="N1" s="68"/>
      <c r="O1" s="68"/>
      <c r="P1" s="68"/>
      <c r="Q1" s="68"/>
    </row>
    <row r="2" spans="2:17" ht="20.25">
      <c r="B2" s="670" t="s">
        <v>824</v>
      </c>
      <c r="C2" s="670"/>
      <c r="D2" s="670"/>
      <c r="E2" s="670"/>
      <c r="F2" s="670"/>
      <c r="G2" s="670"/>
      <c r="H2" s="670"/>
      <c r="I2" s="670"/>
      <c r="J2" s="670"/>
      <c r="K2" s="670"/>
      <c r="L2" s="670"/>
      <c r="M2" s="670"/>
      <c r="N2" s="670"/>
      <c r="O2" s="68"/>
      <c r="P2" s="68"/>
      <c r="Q2" s="68"/>
    </row>
    <row r="3" spans="3:17" ht="18">
      <c r="C3" s="244"/>
      <c r="D3" s="244"/>
      <c r="E3" s="244"/>
      <c r="F3" s="244"/>
      <c r="G3" s="244"/>
      <c r="H3" s="244"/>
      <c r="I3" s="244"/>
      <c r="J3" s="244"/>
      <c r="K3" s="244"/>
      <c r="L3" s="244"/>
      <c r="M3" s="244"/>
      <c r="N3" s="244"/>
      <c r="O3" s="68"/>
      <c r="P3" s="68"/>
      <c r="Q3" s="68"/>
    </row>
    <row r="4" spans="1:14" ht="20.25" customHeight="1">
      <c r="A4" s="838" t="s">
        <v>657</v>
      </c>
      <c r="B4" s="838"/>
      <c r="C4" s="838"/>
      <c r="D4" s="838"/>
      <c r="E4" s="838"/>
      <c r="F4" s="838"/>
      <c r="G4" s="838"/>
      <c r="H4" s="838"/>
      <c r="I4" s="838"/>
      <c r="J4" s="838"/>
      <c r="K4" s="838"/>
      <c r="L4" s="838"/>
      <c r="M4" s="838"/>
      <c r="N4" s="838"/>
    </row>
    <row r="5" spans="1:15" ht="20.25" customHeight="1">
      <c r="A5" s="839" t="s">
        <v>483</v>
      </c>
      <c r="B5" s="839"/>
      <c r="C5" s="839"/>
      <c r="D5" s="839"/>
      <c r="E5" s="839"/>
      <c r="F5" s="839"/>
      <c r="G5" s="839"/>
      <c r="H5" s="672" t="s">
        <v>873</v>
      </c>
      <c r="I5" s="672"/>
      <c r="J5" s="672"/>
      <c r="K5" s="672"/>
      <c r="L5" s="672"/>
      <c r="M5" s="672"/>
      <c r="N5" s="672"/>
      <c r="O5" s="159"/>
    </row>
    <row r="6" spans="1:14" ht="15" customHeight="1">
      <c r="A6" s="747" t="s">
        <v>68</v>
      </c>
      <c r="B6" s="747" t="s">
        <v>275</v>
      </c>
      <c r="C6" s="831" t="s">
        <v>408</v>
      </c>
      <c r="D6" s="832"/>
      <c r="E6" s="832"/>
      <c r="F6" s="832"/>
      <c r="G6" s="833"/>
      <c r="H6" s="750" t="s">
        <v>404</v>
      </c>
      <c r="I6" s="750"/>
      <c r="J6" s="750"/>
      <c r="K6" s="750"/>
      <c r="L6" s="750"/>
      <c r="M6" s="750"/>
      <c r="N6" s="747" t="s">
        <v>276</v>
      </c>
    </row>
    <row r="7" spans="1:14" ht="12.75" customHeight="1">
      <c r="A7" s="748"/>
      <c r="B7" s="748"/>
      <c r="C7" s="834"/>
      <c r="D7" s="835"/>
      <c r="E7" s="835"/>
      <c r="F7" s="835"/>
      <c r="G7" s="836"/>
      <c r="H7" s="750"/>
      <c r="I7" s="750"/>
      <c r="J7" s="750"/>
      <c r="K7" s="750"/>
      <c r="L7" s="750"/>
      <c r="M7" s="750"/>
      <c r="N7" s="748"/>
    </row>
    <row r="8" spans="1:14" ht="5.25" customHeight="1">
      <c r="A8" s="748"/>
      <c r="B8" s="748"/>
      <c r="C8" s="834"/>
      <c r="D8" s="835"/>
      <c r="E8" s="835"/>
      <c r="F8" s="835"/>
      <c r="G8" s="836"/>
      <c r="H8" s="750"/>
      <c r="I8" s="750"/>
      <c r="J8" s="750"/>
      <c r="K8" s="750"/>
      <c r="L8" s="750"/>
      <c r="M8" s="750"/>
      <c r="N8" s="748"/>
    </row>
    <row r="9" spans="1:14" ht="68.25" customHeight="1">
      <c r="A9" s="749"/>
      <c r="B9" s="749"/>
      <c r="C9" s="353" t="s">
        <v>277</v>
      </c>
      <c r="D9" s="353" t="s">
        <v>278</v>
      </c>
      <c r="E9" s="353" t="s">
        <v>279</v>
      </c>
      <c r="F9" s="353" t="s">
        <v>280</v>
      </c>
      <c r="G9" s="354" t="s">
        <v>281</v>
      </c>
      <c r="H9" s="355" t="s">
        <v>403</v>
      </c>
      <c r="I9" s="355" t="s">
        <v>405</v>
      </c>
      <c r="J9" s="355" t="s">
        <v>409</v>
      </c>
      <c r="K9" s="355" t="s">
        <v>406</v>
      </c>
      <c r="L9" s="355" t="s">
        <v>407</v>
      </c>
      <c r="M9" s="355" t="s">
        <v>42</v>
      </c>
      <c r="N9" s="749"/>
    </row>
    <row r="10" spans="1:14" ht="15.75">
      <c r="A10" s="350">
        <v>1</v>
      </c>
      <c r="B10" s="350">
        <v>2</v>
      </c>
      <c r="C10" s="350">
        <v>3</v>
      </c>
      <c r="D10" s="350">
        <v>4</v>
      </c>
      <c r="E10" s="350">
        <v>5</v>
      </c>
      <c r="F10" s="350">
        <v>6</v>
      </c>
      <c r="G10" s="350">
        <v>7</v>
      </c>
      <c r="H10" s="350">
        <v>8</v>
      </c>
      <c r="I10" s="350">
        <v>9</v>
      </c>
      <c r="J10" s="350">
        <v>10</v>
      </c>
      <c r="K10" s="350">
        <v>11</v>
      </c>
      <c r="L10" s="350">
        <v>12</v>
      </c>
      <c r="M10" s="350">
        <v>13</v>
      </c>
      <c r="N10" s="350">
        <v>14</v>
      </c>
    </row>
    <row r="11" spans="1:14" ht="24.75" customHeight="1">
      <c r="A11" s="163">
        <v>1</v>
      </c>
      <c r="B11" s="163" t="s">
        <v>468</v>
      </c>
      <c r="C11" s="352" t="s">
        <v>474</v>
      </c>
      <c r="D11" s="352" t="s">
        <v>474</v>
      </c>
      <c r="E11" s="352" t="s">
        <v>474</v>
      </c>
      <c r="F11" s="352" t="s">
        <v>474</v>
      </c>
      <c r="G11" s="352" t="s">
        <v>474</v>
      </c>
      <c r="H11" s="352" t="s">
        <v>474</v>
      </c>
      <c r="I11" s="352" t="s">
        <v>474</v>
      </c>
      <c r="J11" s="352" t="s">
        <v>474</v>
      </c>
      <c r="K11" s="352" t="s">
        <v>474</v>
      </c>
      <c r="L11" s="352" t="s">
        <v>474</v>
      </c>
      <c r="M11" s="352" t="s">
        <v>474</v>
      </c>
      <c r="N11" s="352" t="s">
        <v>474</v>
      </c>
    </row>
    <row r="13" spans="2:6" ht="15.75">
      <c r="B13" s="140"/>
      <c r="C13" s="837"/>
      <c r="D13" s="837"/>
      <c r="E13" s="837"/>
      <c r="F13" s="837"/>
    </row>
    <row r="14" spans="2:6" ht="15.75">
      <c r="B14" s="140"/>
      <c r="C14" s="837"/>
      <c r="D14" s="837"/>
      <c r="E14" s="837"/>
      <c r="F14" s="837"/>
    </row>
    <row r="15" spans="2:6" ht="15.75">
      <c r="B15" s="140"/>
      <c r="C15" s="837"/>
      <c r="D15" s="837"/>
      <c r="E15" s="837"/>
      <c r="F15" s="837"/>
    </row>
    <row r="16" spans="2:6" ht="15.75">
      <c r="B16" s="356"/>
      <c r="C16" s="837"/>
      <c r="D16" s="837"/>
      <c r="E16" s="837"/>
      <c r="F16" s="837"/>
    </row>
    <row r="17" spans="2:11" ht="15.75">
      <c r="B17" s="356"/>
      <c r="C17" s="837"/>
      <c r="D17" s="837"/>
      <c r="E17" s="837"/>
      <c r="F17" s="837"/>
      <c r="G17" s="10" t="s">
        <v>980</v>
      </c>
      <c r="K17" s="10" t="s">
        <v>588</v>
      </c>
    </row>
    <row r="18" spans="7:11" ht="15.75">
      <c r="G18" s="10" t="s">
        <v>981</v>
      </c>
      <c r="K18" s="10" t="s">
        <v>466</v>
      </c>
    </row>
  </sheetData>
  <sheetProtection/>
  <mergeCells count="15">
    <mergeCell ref="C16:F16"/>
    <mergeCell ref="C17:F17"/>
    <mergeCell ref="G1:I1"/>
    <mergeCell ref="H6:M8"/>
    <mergeCell ref="H5:N5"/>
    <mergeCell ref="A4:N4"/>
    <mergeCell ref="A5:G5"/>
    <mergeCell ref="N6:N9"/>
    <mergeCell ref="A6:A9"/>
    <mergeCell ref="B6:B9"/>
    <mergeCell ref="C6:G8"/>
    <mergeCell ref="B2:N2"/>
    <mergeCell ref="C13:F13"/>
    <mergeCell ref="C14:F14"/>
    <mergeCell ref="C15:F15"/>
  </mergeCells>
  <printOptions horizontalCentered="1"/>
  <pageMargins left="0.5" right="0.51" top="0.85" bottom="0" header="0.31496062992125984" footer="0.31496062992125984"/>
  <pageSetup fitToHeight="1" fitToWidth="1" horizontalDpi="600" verticalDpi="600" orientation="landscape" paperSize="9" scale="83" r:id="rId1"/>
  <colBreaks count="1" manualBreakCount="1">
    <brk id="14" max="65535" man="1"/>
  </colBreaks>
</worksheet>
</file>

<file path=xl/worksheets/sheet54.xml><?xml version="1.0" encoding="utf-8"?>
<worksheet xmlns="http://schemas.openxmlformats.org/spreadsheetml/2006/main" xmlns:r="http://schemas.openxmlformats.org/officeDocument/2006/relationships">
  <sheetPr>
    <pageSetUpPr fitToPage="1"/>
  </sheetPr>
  <dimension ref="A1:L46"/>
  <sheetViews>
    <sheetView view="pageBreakPreview" zoomScale="88" zoomScaleSheetLayoutView="88" zoomScalePageLayoutView="0" workbookViewId="0" topLeftCell="A12">
      <selection activeCell="B12" sqref="B12"/>
    </sheetView>
  </sheetViews>
  <sheetFormatPr defaultColWidth="9.140625" defaultRowHeight="12.75"/>
  <cols>
    <col min="1" max="1" width="36.00390625" style="0" customWidth="1"/>
    <col min="2" max="2" width="25.7109375" style="0" customWidth="1"/>
    <col min="3" max="3" width="21.8515625" style="0" customWidth="1"/>
    <col min="4" max="4" width="22.57421875" style="0" customWidth="1"/>
    <col min="5" max="5" width="19.421875" style="0" customWidth="1"/>
    <col min="6" max="6" width="17.421875" style="0" customWidth="1"/>
  </cols>
  <sheetData>
    <row r="1" spans="1:12" ht="18">
      <c r="A1" s="669" t="s">
        <v>0</v>
      </c>
      <c r="B1" s="669"/>
      <c r="C1" s="669"/>
      <c r="D1" s="669"/>
      <c r="E1" s="669"/>
      <c r="F1" s="72" t="s">
        <v>658</v>
      </c>
      <c r="G1" s="68"/>
      <c r="H1" s="68"/>
      <c r="I1" s="68"/>
      <c r="J1" s="68"/>
      <c r="K1" s="68"/>
      <c r="L1" s="68"/>
    </row>
    <row r="2" spans="1:12" ht="21">
      <c r="A2" s="685" t="s">
        <v>824</v>
      </c>
      <c r="B2" s="685"/>
      <c r="C2" s="685"/>
      <c r="D2" s="685"/>
      <c r="E2" s="685"/>
      <c r="F2" s="685"/>
      <c r="G2" s="69"/>
      <c r="H2" s="69"/>
      <c r="I2" s="69"/>
      <c r="J2" s="69"/>
      <c r="K2" s="69"/>
      <c r="L2" s="69"/>
    </row>
    <row r="3" spans="1:6" ht="12.75">
      <c r="A3" s="53"/>
      <c r="B3" s="53"/>
      <c r="C3" s="53"/>
      <c r="D3" s="53"/>
      <c r="E3" s="53"/>
      <c r="F3" s="53"/>
    </row>
    <row r="4" spans="1:7" ht="18.75">
      <c r="A4" s="840" t="s">
        <v>659</v>
      </c>
      <c r="B4" s="840"/>
      <c r="C4" s="840"/>
      <c r="D4" s="840"/>
      <c r="E4" s="840"/>
      <c r="F4" s="840"/>
      <c r="G4" s="840"/>
    </row>
    <row r="5" spans="1:7" ht="18.75">
      <c r="A5" s="60" t="s">
        <v>464</v>
      </c>
      <c r="B5" s="73"/>
      <c r="C5" s="73"/>
      <c r="D5" s="73"/>
      <c r="E5" s="73"/>
      <c r="F5" s="73"/>
      <c r="G5" s="73"/>
    </row>
    <row r="6" spans="1:6" ht="31.5">
      <c r="A6" s="74"/>
      <c r="B6" s="75" t="s">
        <v>305</v>
      </c>
      <c r="C6" s="75" t="s">
        <v>306</v>
      </c>
      <c r="D6" s="75" t="s">
        <v>307</v>
      </c>
      <c r="E6" s="76"/>
      <c r="F6" s="76"/>
    </row>
    <row r="7" spans="1:6" ht="15">
      <c r="A7" s="77" t="s">
        <v>308</v>
      </c>
      <c r="B7" s="83" t="s">
        <v>494</v>
      </c>
      <c r="C7" s="83" t="s">
        <v>494</v>
      </c>
      <c r="D7" s="83" t="s">
        <v>477</v>
      </c>
      <c r="E7" s="76"/>
      <c r="F7" s="76"/>
    </row>
    <row r="8" spans="1:6" ht="13.5" customHeight="1">
      <c r="A8" s="77" t="s">
        <v>309</v>
      </c>
      <c r="B8" s="83" t="s">
        <v>494</v>
      </c>
      <c r="C8" s="83" t="s">
        <v>494</v>
      </c>
      <c r="D8" s="83" t="s">
        <v>477</v>
      </c>
      <c r="E8" s="76"/>
      <c r="F8" s="76"/>
    </row>
    <row r="9" spans="1:6" ht="13.5" customHeight="1">
      <c r="A9" s="77" t="s">
        <v>310</v>
      </c>
      <c r="B9" s="83"/>
      <c r="C9" s="83"/>
      <c r="D9" s="83" t="s">
        <v>477</v>
      </c>
      <c r="E9" s="76"/>
      <c r="F9" s="76"/>
    </row>
    <row r="10" spans="1:6" ht="13.5" customHeight="1">
      <c r="A10" s="78" t="s">
        <v>311</v>
      </c>
      <c r="B10" s="83" t="s">
        <v>603</v>
      </c>
      <c r="C10" s="83" t="s">
        <v>603</v>
      </c>
      <c r="D10" s="83" t="s">
        <v>477</v>
      </c>
      <c r="E10" s="76"/>
      <c r="F10" s="76"/>
    </row>
    <row r="11" spans="1:6" ht="13.5" customHeight="1">
      <c r="A11" s="78" t="s">
        <v>312</v>
      </c>
      <c r="B11" s="83" t="s">
        <v>496</v>
      </c>
      <c r="C11" s="83" t="s">
        <v>498</v>
      </c>
      <c r="D11" s="83" t="s">
        <v>477</v>
      </c>
      <c r="E11" s="76"/>
      <c r="F11" s="76"/>
    </row>
    <row r="12" spans="1:6" ht="13.5" customHeight="1">
      <c r="A12" s="78" t="s">
        <v>313</v>
      </c>
      <c r="B12" s="83" t="s">
        <v>495</v>
      </c>
      <c r="C12" s="83" t="s">
        <v>495</v>
      </c>
      <c r="D12" s="83" t="s">
        <v>477</v>
      </c>
      <c r="E12" s="76"/>
      <c r="F12" s="76"/>
    </row>
    <row r="13" spans="1:6" ht="13.5" customHeight="1">
      <c r="A13" s="78" t="s">
        <v>314</v>
      </c>
      <c r="B13" s="360" t="s">
        <v>497</v>
      </c>
      <c r="C13" s="360" t="s">
        <v>499</v>
      </c>
      <c r="D13" s="83" t="s">
        <v>477</v>
      </c>
      <c r="E13" s="76"/>
      <c r="F13" s="76"/>
    </row>
    <row r="14" spans="1:6" ht="13.5" customHeight="1">
      <c r="A14" s="78" t="s">
        <v>315</v>
      </c>
      <c r="B14" s="83" t="s">
        <v>494</v>
      </c>
      <c r="C14" s="83" t="s">
        <v>494</v>
      </c>
      <c r="D14" s="83" t="s">
        <v>477</v>
      </c>
      <c r="E14" s="76"/>
      <c r="F14" s="76"/>
    </row>
    <row r="15" spans="1:6" ht="13.5" customHeight="1">
      <c r="A15" s="78" t="s">
        <v>316</v>
      </c>
      <c r="B15" s="83" t="s">
        <v>495</v>
      </c>
      <c r="C15" s="83" t="s">
        <v>495</v>
      </c>
      <c r="D15" s="83" t="s">
        <v>477</v>
      </c>
      <c r="E15" s="76"/>
      <c r="F15" s="76"/>
    </row>
    <row r="16" spans="1:6" ht="13.5" customHeight="1">
      <c r="A16" s="78" t="s">
        <v>317</v>
      </c>
      <c r="B16" s="83" t="s">
        <v>495</v>
      </c>
      <c r="C16" s="83" t="s">
        <v>495</v>
      </c>
      <c r="D16" s="83" t="s">
        <v>477</v>
      </c>
      <c r="E16" s="76"/>
      <c r="F16" s="76"/>
    </row>
    <row r="17" spans="1:6" ht="13.5" customHeight="1">
      <c r="A17" s="78" t="s">
        <v>318</v>
      </c>
      <c r="B17" s="83" t="s">
        <v>494</v>
      </c>
      <c r="C17" s="83" t="s">
        <v>494</v>
      </c>
      <c r="D17" s="83" t="s">
        <v>477</v>
      </c>
      <c r="E17" s="76"/>
      <c r="F17" s="76"/>
    </row>
    <row r="18" spans="1:6" ht="13.5" customHeight="1">
      <c r="A18" s="79"/>
      <c r="B18" s="80"/>
      <c r="C18" s="80"/>
      <c r="D18" s="80"/>
      <c r="E18" s="76"/>
      <c r="F18" s="76"/>
    </row>
    <row r="19" spans="1:7" ht="13.5" customHeight="1">
      <c r="A19" s="841" t="s">
        <v>319</v>
      </c>
      <c r="B19" s="841"/>
      <c r="C19" s="841"/>
      <c r="D19" s="841"/>
      <c r="E19" s="841"/>
      <c r="F19" s="841"/>
      <c r="G19" s="841"/>
    </row>
    <row r="20" spans="1:7" ht="15">
      <c r="A20" s="76"/>
      <c r="B20" s="76"/>
      <c r="C20" s="76"/>
      <c r="D20" s="76"/>
      <c r="E20" s="700" t="s">
        <v>734</v>
      </c>
      <c r="F20" s="700"/>
      <c r="G20" s="700"/>
    </row>
    <row r="21" spans="1:6" ht="36.75" customHeight="1">
      <c r="A21" s="71" t="s">
        <v>411</v>
      </c>
      <c r="B21" s="71" t="s">
        <v>3</v>
      </c>
      <c r="C21" s="81" t="s">
        <v>320</v>
      </c>
      <c r="D21" s="82" t="s">
        <v>321</v>
      </c>
      <c r="E21" s="71" t="s">
        <v>322</v>
      </c>
      <c r="F21" s="71" t="s">
        <v>323</v>
      </c>
    </row>
    <row r="22" spans="1:6" ht="15">
      <c r="A22" s="77" t="s">
        <v>324</v>
      </c>
      <c r="B22" s="83">
        <v>0</v>
      </c>
      <c r="C22" s="83">
        <v>0</v>
      </c>
      <c r="D22" s="361">
        <v>0</v>
      </c>
      <c r="E22" s="362">
        <v>0</v>
      </c>
      <c r="F22" s="362">
        <v>0</v>
      </c>
    </row>
    <row r="23" spans="1:6" ht="15">
      <c r="A23" s="77" t="s">
        <v>325</v>
      </c>
      <c r="B23" s="83">
        <v>0</v>
      </c>
      <c r="C23" s="83">
        <v>0</v>
      </c>
      <c r="D23" s="361">
        <v>0</v>
      </c>
      <c r="E23" s="362">
        <v>0</v>
      </c>
      <c r="F23" s="362">
        <v>0</v>
      </c>
    </row>
    <row r="24" spans="1:6" ht="15">
      <c r="A24" s="77" t="s">
        <v>326</v>
      </c>
      <c r="B24" s="83">
        <v>0</v>
      </c>
      <c r="C24" s="83">
        <v>0</v>
      </c>
      <c r="D24" s="361">
        <v>0</v>
      </c>
      <c r="E24" s="362">
        <v>0</v>
      </c>
      <c r="F24" s="362">
        <v>0</v>
      </c>
    </row>
    <row r="25" spans="1:6" ht="25.5">
      <c r="A25" s="77" t="s">
        <v>327</v>
      </c>
      <c r="B25" s="83">
        <v>0</v>
      </c>
      <c r="C25" s="83">
        <v>0</v>
      </c>
      <c r="D25" s="361">
        <v>0</v>
      </c>
      <c r="E25" s="362">
        <v>0</v>
      </c>
      <c r="F25" s="362">
        <v>0</v>
      </c>
    </row>
    <row r="26" spans="1:6" ht="32.25" customHeight="1">
      <c r="A26" s="77" t="s">
        <v>500</v>
      </c>
      <c r="B26" s="83">
        <v>0</v>
      </c>
      <c r="C26" s="83">
        <v>0</v>
      </c>
      <c r="D26" s="361">
        <v>0</v>
      </c>
      <c r="E26" s="379">
        <v>0</v>
      </c>
      <c r="F26" s="379">
        <v>0</v>
      </c>
    </row>
    <row r="27" spans="1:6" ht="15">
      <c r="A27" s="77" t="s">
        <v>328</v>
      </c>
      <c r="B27" s="83">
        <v>0</v>
      </c>
      <c r="C27" s="83">
        <v>0</v>
      </c>
      <c r="D27" s="361">
        <v>0</v>
      </c>
      <c r="E27" s="362">
        <v>0</v>
      </c>
      <c r="F27" s="362">
        <v>0</v>
      </c>
    </row>
    <row r="28" spans="1:6" ht="15">
      <c r="A28" s="77" t="s">
        <v>329</v>
      </c>
      <c r="B28" s="83">
        <v>0</v>
      </c>
      <c r="C28" s="83">
        <v>0</v>
      </c>
      <c r="D28" s="361">
        <v>0</v>
      </c>
      <c r="E28" s="362">
        <v>0</v>
      </c>
      <c r="F28" s="362">
        <v>0</v>
      </c>
    </row>
    <row r="29" spans="1:6" ht="15">
      <c r="A29" s="77" t="s">
        <v>330</v>
      </c>
      <c r="B29" s="83">
        <v>0</v>
      </c>
      <c r="C29" s="83">
        <v>0</v>
      </c>
      <c r="D29" s="361">
        <v>0</v>
      </c>
      <c r="E29" s="362">
        <v>0</v>
      </c>
      <c r="F29" s="362">
        <v>0</v>
      </c>
    </row>
    <row r="30" spans="1:6" ht="15">
      <c r="A30" s="77" t="s">
        <v>331</v>
      </c>
      <c r="B30" s="83">
        <v>0</v>
      </c>
      <c r="C30" s="83">
        <v>0</v>
      </c>
      <c r="D30" s="361">
        <v>0</v>
      </c>
      <c r="E30" s="362">
        <v>0</v>
      </c>
      <c r="F30" s="362">
        <v>0</v>
      </c>
    </row>
    <row r="31" spans="1:6" ht="15">
      <c r="A31" s="77" t="s">
        <v>332</v>
      </c>
      <c r="B31" s="83">
        <v>0</v>
      </c>
      <c r="C31" s="83">
        <v>0</v>
      </c>
      <c r="D31" s="361">
        <v>0</v>
      </c>
      <c r="E31" s="362">
        <v>0</v>
      </c>
      <c r="F31" s="362">
        <v>0</v>
      </c>
    </row>
    <row r="32" spans="1:6" ht="15">
      <c r="A32" s="77" t="s">
        <v>333</v>
      </c>
      <c r="B32" s="83">
        <v>0</v>
      </c>
      <c r="C32" s="83">
        <v>0</v>
      </c>
      <c r="D32" s="361">
        <v>0</v>
      </c>
      <c r="E32" s="362">
        <v>0</v>
      </c>
      <c r="F32" s="362">
        <v>0</v>
      </c>
    </row>
    <row r="33" spans="1:6" ht="15">
      <c r="A33" s="77" t="s">
        <v>334</v>
      </c>
      <c r="B33" s="83">
        <v>0</v>
      </c>
      <c r="C33" s="83">
        <v>0</v>
      </c>
      <c r="D33" s="361">
        <v>0</v>
      </c>
      <c r="E33" s="362">
        <v>0</v>
      </c>
      <c r="F33" s="362">
        <v>0</v>
      </c>
    </row>
    <row r="34" spans="1:6" ht="15">
      <c r="A34" s="77" t="s">
        <v>335</v>
      </c>
      <c r="B34" s="83">
        <v>0</v>
      </c>
      <c r="C34" s="83">
        <v>0</v>
      </c>
      <c r="D34" s="361">
        <v>0</v>
      </c>
      <c r="E34" s="362">
        <v>0</v>
      </c>
      <c r="F34" s="362">
        <v>0</v>
      </c>
    </row>
    <row r="35" spans="1:6" ht="15">
      <c r="A35" s="77" t="s">
        <v>336</v>
      </c>
      <c r="B35" s="83">
        <v>0</v>
      </c>
      <c r="C35" s="83">
        <v>0</v>
      </c>
      <c r="D35" s="361">
        <v>0</v>
      </c>
      <c r="E35" s="362">
        <v>0</v>
      </c>
      <c r="F35" s="362">
        <v>0</v>
      </c>
    </row>
    <row r="36" spans="1:6" ht="15">
      <c r="A36" s="77" t="s">
        <v>337</v>
      </c>
      <c r="B36" s="83">
        <v>0</v>
      </c>
      <c r="C36" s="83">
        <v>0</v>
      </c>
      <c r="D36" s="361">
        <v>0</v>
      </c>
      <c r="E36" s="362">
        <v>0</v>
      </c>
      <c r="F36" s="362">
        <v>0</v>
      </c>
    </row>
    <row r="37" spans="1:6" ht="15">
      <c r="A37" s="77" t="s">
        <v>338</v>
      </c>
      <c r="B37" s="83">
        <v>0</v>
      </c>
      <c r="C37" s="83">
        <v>0</v>
      </c>
      <c r="D37" s="361">
        <v>0</v>
      </c>
      <c r="E37" s="362">
        <v>0</v>
      </c>
      <c r="F37" s="362">
        <v>0</v>
      </c>
    </row>
    <row r="38" spans="1:6" ht="15">
      <c r="A38" s="77" t="s">
        <v>42</v>
      </c>
      <c r="B38" s="83">
        <v>0</v>
      </c>
      <c r="C38" s="83">
        <v>0</v>
      </c>
      <c r="D38" s="361">
        <v>0</v>
      </c>
      <c r="E38" s="362">
        <v>0</v>
      </c>
      <c r="F38" s="362">
        <v>0</v>
      </c>
    </row>
    <row r="39" spans="1:6" ht="12.75">
      <c r="A39" s="83" t="s">
        <v>15</v>
      </c>
      <c r="B39" s="83">
        <f>SUM(B22:B38)</f>
        <v>0</v>
      </c>
      <c r="C39" s="83">
        <f>SUM(C22:C38)</f>
        <v>0</v>
      </c>
      <c r="D39" s="83">
        <f>SUM(D22:D38)</f>
        <v>0</v>
      </c>
      <c r="E39" s="83">
        <f>SUM(E22:E38)</f>
        <v>0</v>
      </c>
      <c r="F39" s="83">
        <f>SUM(F22:F38)</f>
        <v>0</v>
      </c>
    </row>
    <row r="43" spans="1:7" ht="15" customHeight="1">
      <c r="A43" s="62"/>
      <c r="B43" s="62"/>
      <c r="C43" s="62"/>
      <c r="D43" s="751"/>
      <c r="E43" s="751"/>
      <c r="F43" s="67"/>
      <c r="G43" s="63"/>
    </row>
    <row r="44" spans="1:7" ht="15" customHeight="1">
      <c r="A44" s="62"/>
      <c r="B44" s="62"/>
      <c r="C44" s="62"/>
      <c r="D44" s="751"/>
      <c r="E44" s="751"/>
      <c r="F44" s="63"/>
      <c r="G44" s="63"/>
    </row>
    <row r="45" spans="1:7" ht="15" customHeight="1">
      <c r="A45" s="62"/>
      <c r="B45" s="10" t="s">
        <v>980</v>
      </c>
      <c r="C45" s="62"/>
      <c r="D45" s="10" t="s">
        <v>588</v>
      </c>
      <c r="E45" s="10"/>
      <c r="F45" s="63"/>
      <c r="G45" s="63"/>
    </row>
    <row r="46" spans="1:7" ht="15.75">
      <c r="A46" s="62"/>
      <c r="B46" s="10" t="s">
        <v>981</v>
      </c>
      <c r="C46" s="62"/>
      <c r="D46" s="10" t="s">
        <v>466</v>
      </c>
      <c r="E46" s="10"/>
      <c r="F46" s="64"/>
      <c r="G46" s="66"/>
    </row>
  </sheetData>
  <sheetProtection/>
  <mergeCells count="7">
    <mergeCell ref="D44:E44"/>
    <mergeCell ref="A1:E1"/>
    <mergeCell ref="A2:F2"/>
    <mergeCell ref="A4:G4"/>
    <mergeCell ref="A19:G19"/>
    <mergeCell ref="E20:G20"/>
    <mergeCell ref="D43:E43"/>
  </mergeCells>
  <hyperlinks>
    <hyperlink ref="B13" r:id="rId1" display="dpi-ut@nic.in"/>
    <hyperlink ref="C13" r:id="rId2" display="mdmchd@gmail.com"/>
  </hyperlinks>
  <printOptions horizontalCentered="1"/>
  <pageMargins left="0.55" right="0.42" top="0.47" bottom="0" header="0.31496062992125984" footer="0.31496062992125984"/>
  <pageSetup fitToHeight="1" fitToWidth="1" horizontalDpi="600" verticalDpi="600" orientation="landscape" paperSize="9" scale="76" r:id="rId3"/>
</worksheet>
</file>

<file path=xl/worksheets/sheet55.xml><?xml version="1.0" encoding="utf-8"?>
<worksheet xmlns="http://schemas.openxmlformats.org/spreadsheetml/2006/main" xmlns:r="http://schemas.openxmlformats.org/officeDocument/2006/relationships">
  <sheetPr>
    <pageSetUpPr fitToPage="1"/>
  </sheetPr>
  <dimension ref="B2:H13"/>
  <sheetViews>
    <sheetView view="pageBreakPreview" zoomScale="90" zoomScaleSheetLayoutView="90" zoomScalePageLayoutView="0" workbookViewId="0" topLeftCell="A1">
      <selection activeCell="B14" sqref="B14"/>
    </sheetView>
  </sheetViews>
  <sheetFormatPr defaultColWidth="9.140625" defaultRowHeight="12.75"/>
  <sheetData>
    <row r="2" ht="12.75">
      <c r="B2" s="11"/>
    </row>
    <row r="4" spans="2:8" ht="12.75" customHeight="1">
      <c r="B4" s="842" t="s">
        <v>945</v>
      </c>
      <c r="C4" s="842"/>
      <c r="D4" s="842"/>
      <c r="E4" s="842"/>
      <c r="F4" s="842"/>
      <c r="G4" s="842"/>
      <c r="H4" s="842"/>
    </row>
    <row r="5" spans="2:8" ht="12.75" customHeight="1">
      <c r="B5" s="842"/>
      <c r="C5" s="842"/>
      <c r="D5" s="842"/>
      <c r="E5" s="842"/>
      <c r="F5" s="842"/>
      <c r="G5" s="842"/>
      <c r="H5" s="842"/>
    </row>
    <row r="6" spans="2:8" ht="12.75" customHeight="1">
      <c r="B6" s="842"/>
      <c r="C6" s="842"/>
      <c r="D6" s="842"/>
      <c r="E6" s="842"/>
      <c r="F6" s="842"/>
      <c r="G6" s="842"/>
      <c r="H6" s="842"/>
    </row>
    <row r="7" spans="2:8" ht="12.75" customHeight="1">
      <c r="B7" s="842"/>
      <c r="C7" s="842"/>
      <c r="D7" s="842"/>
      <c r="E7" s="842"/>
      <c r="F7" s="842"/>
      <c r="G7" s="842"/>
      <c r="H7" s="842"/>
    </row>
    <row r="8" spans="2:8" ht="12.75" customHeight="1">
      <c r="B8" s="842"/>
      <c r="C8" s="842"/>
      <c r="D8" s="842"/>
      <c r="E8" s="842"/>
      <c r="F8" s="842"/>
      <c r="G8" s="842"/>
      <c r="H8" s="842"/>
    </row>
    <row r="9" spans="2:8" ht="12.75" customHeight="1">
      <c r="B9" s="842"/>
      <c r="C9" s="842"/>
      <c r="D9" s="842"/>
      <c r="E9" s="842"/>
      <c r="F9" s="842"/>
      <c r="G9" s="842"/>
      <c r="H9" s="842"/>
    </row>
    <row r="10" spans="2:8" ht="12.75" customHeight="1">
      <c r="B10" s="842"/>
      <c r="C10" s="842"/>
      <c r="D10" s="842"/>
      <c r="E10" s="842"/>
      <c r="F10" s="842"/>
      <c r="G10" s="842"/>
      <c r="H10" s="842"/>
    </row>
    <row r="11" spans="2:8" ht="12.75" customHeight="1">
      <c r="B11" s="842"/>
      <c r="C11" s="842"/>
      <c r="D11" s="842"/>
      <c r="E11" s="842"/>
      <c r="F11" s="842"/>
      <c r="G11" s="842"/>
      <c r="H11" s="842"/>
    </row>
    <row r="12" spans="2:8" ht="12.75" customHeight="1">
      <c r="B12" s="842"/>
      <c r="C12" s="842"/>
      <c r="D12" s="842"/>
      <c r="E12" s="842"/>
      <c r="F12" s="842"/>
      <c r="G12" s="842"/>
      <c r="H12" s="842"/>
    </row>
    <row r="13" spans="2:8" ht="12.75" customHeight="1">
      <c r="B13" s="842"/>
      <c r="C13" s="842"/>
      <c r="D13" s="842"/>
      <c r="E13" s="842"/>
      <c r="F13" s="842"/>
      <c r="G13" s="842"/>
      <c r="H13" s="842"/>
    </row>
  </sheetData>
  <sheetProtection/>
  <mergeCells count="1">
    <mergeCell ref="B4:H13"/>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r:id="rId1"/>
</worksheet>
</file>

<file path=xl/worksheets/sheet56.xml><?xml version="1.0" encoding="utf-8"?>
<worksheet xmlns="http://schemas.openxmlformats.org/spreadsheetml/2006/main" xmlns:r="http://schemas.openxmlformats.org/officeDocument/2006/relationships">
  <sheetPr>
    <pageSetUpPr fitToPage="1"/>
  </sheetPr>
  <dimension ref="A1:T32"/>
  <sheetViews>
    <sheetView view="pageBreakPreview" zoomScale="85" zoomScaleSheetLayoutView="85" zoomScalePageLayoutView="0" workbookViewId="0" topLeftCell="A5">
      <selection activeCell="C24" sqref="C24"/>
    </sheetView>
  </sheetViews>
  <sheetFormatPr defaultColWidth="9.140625" defaultRowHeight="12.75"/>
  <cols>
    <col min="1" max="1" width="8.57421875" style="108" customWidth="1"/>
    <col min="2" max="2" width="19.8515625" style="108" bestFit="1" customWidth="1"/>
    <col min="3" max="3" width="11.7109375" style="108" customWidth="1"/>
    <col min="4" max="4" width="12.00390625" style="108" customWidth="1"/>
    <col min="5" max="5" width="12.140625" style="108" customWidth="1"/>
    <col min="6" max="6" width="17.421875" style="108" customWidth="1"/>
    <col min="7" max="7" width="12.421875" style="108" customWidth="1"/>
    <col min="8" max="8" width="16.00390625" style="108" customWidth="1"/>
    <col min="9" max="9" width="12.7109375" style="108" customWidth="1"/>
    <col min="10" max="10" width="15.00390625" style="108" customWidth="1"/>
    <col min="11" max="11" width="16.00390625" style="108" customWidth="1"/>
    <col min="12" max="12" width="11.8515625" style="108" customWidth="1"/>
    <col min="13" max="16384" width="9.140625" style="108" customWidth="1"/>
  </cols>
  <sheetData>
    <row r="1" spans="3:11" ht="15" customHeight="1">
      <c r="C1" s="592"/>
      <c r="D1" s="592"/>
      <c r="E1" s="592"/>
      <c r="F1" s="592"/>
      <c r="G1" s="592"/>
      <c r="H1" s="592"/>
      <c r="I1" s="25"/>
      <c r="J1" s="680" t="s">
        <v>660</v>
      </c>
      <c r="K1" s="680"/>
    </row>
    <row r="2" spans="1:11" s="178" customFormat="1" ht="19.5" customHeight="1">
      <c r="A2" s="845" t="s">
        <v>0</v>
      </c>
      <c r="B2" s="845"/>
      <c r="C2" s="845"/>
      <c r="D2" s="845"/>
      <c r="E2" s="845"/>
      <c r="F2" s="845"/>
      <c r="G2" s="845"/>
      <c r="H2" s="845"/>
      <c r="I2" s="845"/>
      <c r="J2" s="845"/>
      <c r="K2" s="845"/>
    </row>
    <row r="3" spans="1:11" s="178" customFormat="1" ht="19.5" customHeight="1">
      <c r="A3" s="844" t="s">
        <v>824</v>
      </c>
      <c r="B3" s="844"/>
      <c r="C3" s="844"/>
      <c r="D3" s="844"/>
      <c r="E3" s="844"/>
      <c r="F3" s="844"/>
      <c r="G3" s="844"/>
      <c r="H3" s="844"/>
      <c r="I3" s="844"/>
      <c r="J3" s="844"/>
      <c r="K3" s="844"/>
    </row>
    <row r="4" spans="1:11" s="178" customFormat="1" ht="14.25" customHeight="1">
      <c r="A4" s="177"/>
      <c r="B4" s="177"/>
      <c r="C4" s="177"/>
      <c r="D4" s="177"/>
      <c r="E4" s="177"/>
      <c r="F4" s="177"/>
      <c r="G4" s="177"/>
      <c r="H4" s="177"/>
      <c r="I4" s="177"/>
      <c r="J4" s="177"/>
      <c r="K4" s="177"/>
    </row>
    <row r="5" spans="1:11" s="178" customFormat="1" ht="18" customHeight="1">
      <c r="A5" s="846" t="s">
        <v>946</v>
      </c>
      <c r="B5" s="846"/>
      <c r="C5" s="846"/>
      <c r="D5" s="846"/>
      <c r="E5" s="846"/>
      <c r="F5" s="846"/>
      <c r="G5" s="846"/>
      <c r="H5" s="846"/>
      <c r="I5" s="846"/>
      <c r="J5" s="846"/>
      <c r="K5" s="846"/>
    </row>
    <row r="6" spans="1:11" ht="15.75">
      <c r="A6" s="48" t="s">
        <v>464</v>
      </c>
      <c r="B6" s="48"/>
      <c r="C6" s="43"/>
      <c r="D6" s="43"/>
      <c r="E6" s="43"/>
      <c r="F6" s="43"/>
      <c r="G6" s="43"/>
      <c r="H6" s="43"/>
      <c r="I6" s="43"/>
      <c r="J6" s="43"/>
      <c r="K6" s="43"/>
    </row>
    <row r="7" spans="1:20" ht="29.25" customHeight="1">
      <c r="A7" s="587" t="s">
        <v>68</v>
      </c>
      <c r="B7" s="587" t="s">
        <v>69</v>
      </c>
      <c r="C7" s="587" t="s">
        <v>70</v>
      </c>
      <c r="D7" s="587" t="s">
        <v>144</v>
      </c>
      <c r="E7" s="587"/>
      <c r="F7" s="587"/>
      <c r="G7" s="587"/>
      <c r="H7" s="587"/>
      <c r="I7" s="574" t="s">
        <v>224</v>
      </c>
      <c r="J7" s="587" t="s">
        <v>71</v>
      </c>
      <c r="K7" s="587" t="s">
        <v>413</v>
      </c>
      <c r="L7" s="589" t="s">
        <v>72</v>
      </c>
      <c r="S7" s="144"/>
      <c r="T7" s="144"/>
    </row>
    <row r="8" spans="1:12" ht="53.25" customHeight="1">
      <c r="A8" s="587"/>
      <c r="B8" s="587"/>
      <c r="C8" s="587"/>
      <c r="D8" s="587" t="s">
        <v>73</v>
      </c>
      <c r="E8" s="587" t="s">
        <v>74</v>
      </c>
      <c r="F8" s="587"/>
      <c r="G8" s="587"/>
      <c r="H8" s="112" t="s">
        <v>75</v>
      </c>
      <c r="I8" s="843"/>
      <c r="J8" s="587"/>
      <c r="K8" s="587"/>
      <c r="L8" s="589"/>
    </row>
    <row r="9" spans="1:12" ht="31.5">
      <c r="A9" s="587"/>
      <c r="B9" s="587"/>
      <c r="C9" s="587"/>
      <c r="D9" s="587"/>
      <c r="E9" s="112" t="s">
        <v>76</v>
      </c>
      <c r="F9" s="112" t="s">
        <v>77</v>
      </c>
      <c r="G9" s="112" t="s">
        <v>15</v>
      </c>
      <c r="H9" s="112"/>
      <c r="I9" s="575"/>
      <c r="J9" s="587"/>
      <c r="K9" s="587"/>
      <c r="L9" s="589"/>
    </row>
    <row r="10" spans="1:12" s="246" customFormat="1" ht="16.5" customHeight="1">
      <c r="A10" s="207">
        <v>1</v>
      </c>
      <c r="B10" s="207">
        <v>2</v>
      </c>
      <c r="C10" s="207">
        <v>3</v>
      </c>
      <c r="D10" s="207">
        <v>4</v>
      </c>
      <c r="E10" s="207">
        <v>5</v>
      </c>
      <c r="F10" s="207">
        <v>6</v>
      </c>
      <c r="G10" s="207">
        <v>7</v>
      </c>
      <c r="H10" s="207">
        <v>8</v>
      </c>
      <c r="I10" s="207">
        <v>9</v>
      </c>
      <c r="J10" s="207">
        <v>10</v>
      </c>
      <c r="K10" s="207">
        <v>11</v>
      </c>
      <c r="L10" s="207">
        <v>12</v>
      </c>
    </row>
    <row r="11" spans="1:12" ht="16.5" customHeight="1">
      <c r="A11" s="247">
        <v>1</v>
      </c>
      <c r="B11" s="218" t="s">
        <v>947</v>
      </c>
      <c r="C11" s="118">
        <v>30</v>
      </c>
      <c r="D11" s="163">
        <v>23</v>
      </c>
      <c r="E11" s="163">
        <v>4</v>
      </c>
      <c r="F11" s="163">
        <v>3</v>
      </c>
      <c r="G11" s="163">
        <f>E11+F11</f>
        <v>7</v>
      </c>
      <c r="H11" s="163">
        <f>D11+G11</f>
        <v>30</v>
      </c>
      <c r="I11" s="163">
        <f>C11-H11</f>
        <v>0</v>
      </c>
      <c r="J11" s="163">
        <f>C11-H11</f>
        <v>0</v>
      </c>
      <c r="K11" s="163" t="s">
        <v>477</v>
      </c>
      <c r="L11" s="163" t="s">
        <v>958</v>
      </c>
    </row>
    <row r="12" spans="1:12" ht="16.5" customHeight="1">
      <c r="A12" s="247">
        <v>2</v>
      </c>
      <c r="B12" s="218" t="s">
        <v>948</v>
      </c>
      <c r="C12" s="118">
        <v>31</v>
      </c>
      <c r="D12" s="163">
        <v>23</v>
      </c>
      <c r="E12" s="163">
        <v>5</v>
      </c>
      <c r="F12" s="163">
        <v>3</v>
      </c>
      <c r="G12" s="163">
        <f aca="true" t="shared" si="0" ref="G12:G22">E12+F12</f>
        <v>8</v>
      </c>
      <c r="H12" s="163">
        <f aca="true" t="shared" si="1" ref="H12:H22">D12+G12</f>
        <v>31</v>
      </c>
      <c r="I12" s="163">
        <f aca="true" t="shared" si="2" ref="I12:I22">C12-H12</f>
        <v>0</v>
      </c>
      <c r="J12" s="163">
        <f aca="true" t="shared" si="3" ref="J12:J22">C12-H12</f>
        <v>0</v>
      </c>
      <c r="K12" s="163" t="s">
        <v>477</v>
      </c>
      <c r="L12" s="163" t="s">
        <v>958</v>
      </c>
    </row>
    <row r="13" spans="1:12" ht="16.5" customHeight="1">
      <c r="A13" s="247">
        <v>3</v>
      </c>
      <c r="B13" s="218" t="s">
        <v>949</v>
      </c>
      <c r="C13" s="118">
        <v>30</v>
      </c>
      <c r="D13" s="163"/>
      <c r="E13" s="163">
        <v>4</v>
      </c>
      <c r="F13" s="163">
        <v>1</v>
      </c>
      <c r="G13" s="163">
        <f t="shared" si="0"/>
        <v>5</v>
      </c>
      <c r="H13" s="163">
        <f t="shared" si="1"/>
        <v>5</v>
      </c>
      <c r="I13" s="163">
        <f t="shared" si="2"/>
        <v>25</v>
      </c>
      <c r="J13" s="163">
        <f t="shared" si="3"/>
        <v>25</v>
      </c>
      <c r="K13" s="163" t="s">
        <v>477</v>
      </c>
      <c r="L13" s="163" t="s">
        <v>959</v>
      </c>
    </row>
    <row r="14" spans="1:12" ht="16.5" customHeight="1">
      <c r="A14" s="247">
        <v>4</v>
      </c>
      <c r="B14" s="218" t="s">
        <v>950</v>
      </c>
      <c r="C14" s="118">
        <v>31</v>
      </c>
      <c r="D14" s="163"/>
      <c r="E14" s="163">
        <v>4</v>
      </c>
      <c r="F14" s="163">
        <v>1</v>
      </c>
      <c r="G14" s="163">
        <f t="shared" si="0"/>
        <v>5</v>
      </c>
      <c r="H14" s="163">
        <f t="shared" si="1"/>
        <v>5</v>
      </c>
      <c r="I14" s="163">
        <f t="shared" si="2"/>
        <v>26</v>
      </c>
      <c r="J14" s="163">
        <f t="shared" si="3"/>
        <v>26</v>
      </c>
      <c r="K14" s="163" t="s">
        <v>477</v>
      </c>
      <c r="L14" s="163"/>
    </row>
    <row r="15" spans="1:12" ht="16.5" customHeight="1">
      <c r="A15" s="247">
        <v>5</v>
      </c>
      <c r="B15" s="218" t="s">
        <v>951</v>
      </c>
      <c r="C15" s="118">
        <v>31</v>
      </c>
      <c r="D15" s="163"/>
      <c r="E15" s="163">
        <v>5</v>
      </c>
      <c r="F15" s="163">
        <v>5</v>
      </c>
      <c r="G15" s="163">
        <f t="shared" si="0"/>
        <v>10</v>
      </c>
      <c r="H15" s="163">
        <f t="shared" si="1"/>
        <v>10</v>
      </c>
      <c r="I15" s="163">
        <f t="shared" si="2"/>
        <v>21</v>
      </c>
      <c r="J15" s="163">
        <f t="shared" si="3"/>
        <v>21</v>
      </c>
      <c r="K15" s="163" t="s">
        <v>477</v>
      </c>
      <c r="L15" s="163"/>
    </row>
    <row r="16" spans="1:12" s="223" customFormat="1" ht="16.5" customHeight="1">
      <c r="A16" s="247">
        <v>6</v>
      </c>
      <c r="B16" s="218" t="s">
        <v>952</v>
      </c>
      <c r="C16" s="247">
        <v>30</v>
      </c>
      <c r="D16" s="217"/>
      <c r="E16" s="217">
        <v>4</v>
      </c>
      <c r="F16" s="217">
        <v>1</v>
      </c>
      <c r="G16" s="163">
        <f t="shared" si="0"/>
        <v>5</v>
      </c>
      <c r="H16" s="163">
        <f t="shared" si="1"/>
        <v>5</v>
      </c>
      <c r="I16" s="163">
        <f t="shared" si="2"/>
        <v>25</v>
      </c>
      <c r="J16" s="163">
        <f t="shared" si="3"/>
        <v>25</v>
      </c>
      <c r="K16" s="163" t="s">
        <v>477</v>
      </c>
      <c r="L16" s="217"/>
    </row>
    <row r="17" spans="1:12" s="223" customFormat="1" ht="16.5" customHeight="1">
      <c r="A17" s="247">
        <v>7</v>
      </c>
      <c r="B17" s="218" t="s">
        <v>953</v>
      </c>
      <c r="C17" s="247">
        <v>31</v>
      </c>
      <c r="D17" s="217"/>
      <c r="E17" s="217">
        <v>4</v>
      </c>
      <c r="F17" s="217">
        <v>3</v>
      </c>
      <c r="G17" s="163">
        <f t="shared" si="0"/>
        <v>7</v>
      </c>
      <c r="H17" s="163">
        <f t="shared" si="1"/>
        <v>7</v>
      </c>
      <c r="I17" s="163">
        <f t="shared" si="2"/>
        <v>24</v>
      </c>
      <c r="J17" s="163">
        <f t="shared" si="3"/>
        <v>24</v>
      </c>
      <c r="K17" s="163" t="s">
        <v>477</v>
      </c>
      <c r="L17" s="217"/>
    </row>
    <row r="18" spans="1:12" s="223" customFormat="1" ht="16.5" customHeight="1">
      <c r="A18" s="247">
        <v>8</v>
      </c>
      <c r="B18" s="218" t="s">
        <v>954</v>
      </c>
      <c r="C18" s="247">
        <v>30</v>
      </c>
      <c r="D18" s="217"/>
      <c r="E18" s="217">
        <v>5</v>
      </c>
      <c r="F18" s="217">
        <v>6</v>
      </c>
      <c r="G18" s="163">
        <f t="shared" si="0"/>
        <v>11</v>
      </c>
      <c r="H18" s="163">
        <f t="shared" si="1"/>
        <v>11</v>
      </c>
      <c r="I18" s="163">
        <f t="shared" si="2"/>
        <v>19</v>
      </c>
      <c r="J18" s="163">
        <f t="shared" si="3"/>
        <v>19</v>
      </c>
      <c r="K18" s="163" t="s">
        <v>477</v>
      </c>
      <c r="L18" s="217"/>
    </row>
    <row r="19" spans="1:12" s="223" customFormat="1" ht="16.5" customHeight="1">
      <c r="A19" s="247">
        <v>9</v>
      </c>
      <c r="B19" s="218" t="s">
        <v>760</v>
      </c>
      <c r="C19" s="247">
        <v>31</v>
      </c>
      <c r="D19" s="217"/>
      <c r="E19" s="217">
        <v>4</v>
      </c>
      <c r="F19" s="217">
        <v>1</v>
      </c>
      <c r="G19" s="163">
        <f t="shared" si="0"/>
        <v>5</v>
      </c>
      <c r="H19" s="163">
        <f t="shared" si="1"/>
        <v>5</v>
      </c>
      <c r="I19" s="163">
        <f t="shared" si="2"/>
        <v>26</v>
      </c>
      <c r="J19" s="163">
        <f t="shared" si="3"/>
        <v>26</v>
      </c>
      <c r="K19" s="163" t="s">
        <v>477</v>
      </c>
      <c r="L19" s="217"/>
    </row>
    <row r="20" spans="1:12" s="223" customFormat="1" ht="16.5" customHeight="1">
      <c r="A20" s="247">
        <v>10</v>
      </c>
      <c r="B20" s="218" t="s">
        <v>955</v>
      </c>
      <c r="C20" s="247">
        <v>31</v>
      </c>
      <c r="D20" s="217"/>
      <c r="E20" s="217">
        <v>5</v>
      </c>
      <c r="F20" s="217">
        <v>1</v>
      </c>
      <c r="G20" s="163">
        <f t="shared" si="0"/>
        <v>6</v>
      </c>
      <c r="H20" s="163">
        <f t="shared" si="1"/>
        <v>6</v>
      </c>
      <c r="I20" s="163">
        <f t="shared" si="2"/>
        <v>25</v>
      </c>
      <c r="J20" s="163">
        <f t="shared" si="3"/>
        <v>25</v>
      </c>
      <c r="K20" s="163" t="s">
        <v>477</v>
      </c>
      <c r="L20" s="217"/>
    </row>
    <row r="21" spans="1:12" s="223" customFormat="1" ht="16.5" customHeight="1">
      <c r="A21" s="247">
        <v>11</v>
      </c>
      <c r="B21" s="218" t="s">
        <v>956</v>
      </c>
      <c r="C21" s="247">
        <v>28</v>
      </c>
      <c r="D21" s="174"/>
      <c r="E21" s="217">
        <v>4</v>
      </c>
      <c r="F21" s="217">
        <v>2</v>
      </c>
      <c r="G21" s="163">
        <f t="shared" si="0"/>
        <v>6</v>
      </c>
      <c r="H21" s="163">
        <f t="shared" si="1"/>
        <v>6</v>
      </c>
      <c r="I21" s="163">
        <f t="shared" si="2"/>
        <v>22</v>
      </c>
      <c r="J21" s="163">
        <f t="shared" si="3"/>
        <v>22</v>
      </c>
      <c r="K21" s="163" t="s">
        <v>477</v>
      </c>
      <c r="L21" s="217"/>
    </row>
    <row r="22" spans="1:12" s="223" customFormat="1" ht="16.5" customHeight="1">
      <c r="A22" s="247">
        <v>12</v>
      </c>
      <c r="B22" s="218" t="s">
        <v>957</v>
      </c>
      <c r="C22" s="247">
        <v>31</v>
      </c>
      <c r="D22" s="174"/>
      <c r="E22" s="217">
        <v>4</v>
      </c>
      <c r="F22" s="217">
        <v>2</v>
      </c>
      <c r="G22" s="163">
        <f t="shared" si="0"/>
        <v>6</v>
      </c>
      <c r="H22" s="163">
        <f t="shared" si="1"/>
        <v>6</v>
      </c>
      <c r="I22" s="163">
        <f t="shared" si="2"/>
        <v>25</v>
      </c>
      <c r="J22" s="163">
        <f t="shared" si="3"/>
        <v>25</v>
      </c>
      <c r="K22" s="163" t="s">
        <v>477</v>
      </c>
      <c r="L22" s="217"/>
    </row>
    <row r="23" spans="1:12" s="223" customFormat="1" ht="16.5" customHeight="1">
      <c r="A23" s="218"/>
      <c r="B23" s="248" t="s">
        <v>15</v>
      </c>
      <c r="C23" s="112">
        <f>SUM(C11:C22)</f>
        <v>365</v>
      </c>
      <c r="D23" s="174">
        <f>SUM(D11:D22)</f>
        <v>46</v>
      </c>
      <c r="E23" s="174">
        <f aca="true" t="shared" si="4" ref="E23:K23">SUM(E11:E22)</f>
        <v>52</v>
      </c>
      <c r="F23" s="174">
        <f t="shared" si="4"/>
        <v>29</v>
      </c>
      <c r="G23" s="174">
        <f t="shared" si="4"/>
        <v>81</v>
      </c>
      <c r="H23" s="174">
        <f t="shared" si="4"/>
        <v>127</v>
      </c>
      <c r="I23" s="174">
        <f t="shared" si="4"/>
        <v>238</v>
      </c>
      <c r="J23" s="174">
        <f t="shared" si="4"/>
        <v>238</v>
      </c>
      <c r="K23" s="174">
        <f t="shared" si="4"/>
        <v>0</v>
      </c>
      <c r="L23" s="174"/>
    </row>
    <row r="24" spans="1:11" s="223" customFormat="1" ht="11.25" customHeight="1">
      <c r="A24" s="249"/>
      <c r="B24" s="250"/>
      <c r="C24" s="229"/>
      <c r="D24" s="249"/>
      <c r="E24" s="249"/>
      <c r="F24" s="249"/>
      <c r="G24" s="249"/>
      <c r="H24" s="249"/>
      <c r="I24" s="249"/>
      <c r="J24" s="249"/>
      <c r="K24" s="249"/>
    </row>
    <row r="25" spans="1:10" ht="15.75">
      <c r="A25" s="10"/>
      <c r="B25" s="10"/>
      <c r="C25" s="10"/>
      <c r="D25" s="10"/>
      <c r="E25" s="10"/>
      <c r="F25" s="10"/>
      <c r="G25" s="10"/>
      <c r="H25" s="10"/>
      <c r="I25" s="10"/>
      <c r="J25" s="10"/>
    </row>
    <row r="26" spans="1:10" ht="15.75">
      <c r="A26" s="10"/>
      <c r="B26" s="10"/>
      <c r="C26" s="10"/>
      <c r="D26" s="10"/>
      <c r="E26" s="10"/>
      <c r="F26" s="10"/>
      <c r="G26" s="10"/>
      <c r="H26" s="10"/>
      <c r="I26" s="10"/>
      <c r="J26" s="10"/>
    </row>
    <row r="27" spans="1:10" ht="15.75">
      <c r="A27" s="10"/>
      <c r="B27" s="10"/>
      <c r="C27" s="10"/>
      <c r="D27" s="10"/>
      <c r="E27" s="10"/>
      <c r="F27" s="10"/>
      <c r="G27" s="10"/>
      <c r="H27" s="10"/>
      <c r="I27" s="10"/>
      <c r="J27" s="10"/>
    </row>
    <row r="28" spans="1:10" ht="15.75">
      <c r="A28" s="10"/>
      <c r="B28" s="10"/>
      <c r="C28" s="10"/>
      <c r="D28" s="10"/>
      <c r="E28" s="10"/>
      <c r="F28" s="10"/>
      <c r="G28" s="10"/>
      <c r="H28" s="10"/>
      <c r="I28" s="10"/>
      <c r="J28" s="10"/>
    </row>
    <row r="29" spans="1:10" ht="15.75">
      <c r="A29" s="10"/>
      <c r="B29" s="10"/>
      <c r="C29" s="10"/>
      <c r="D29" s="10"/>
      <c r="E29" s="10"/>
      <c r="F29" s="10"/>
      <c r="G29" s="10"/>
      <c r="H29" s="10"/>
      <c r="I29" s="10"/>
      <c r="J29" s="10"/>
    </row>
    <row r="30" spans="1:10" ht="15.75">
      <c r="A30" s="10"/>
      <c r="B30" s="10"/>
      <c r="C30" s="10"/>
      <c r="D30" s="10"/>
      <c r="E30" s="10"/>
      <c r="F30" s="10"/>
      <c r="G30" s="10"/>
      <c r="H30" s="10"/>
      <c r="I30" s="10"/>
      <c r="J30" s="10"/>
    </row>
    <row r="31" spans="1:10" ht="15.75">
      <c r="A31" s="10"/>
      <c r="B31" s="10"/>
      <c r="C31" s="10"/>
      <c r="D31" s="10"/>
      <c r="E31" s="10" t="s">
        <v>980</v>
      </c>
      <c r="F31" s="10"/>
      <c r="G31" s="10"/>
      <c r="H31" s="10"/>
      <c r="I31" s="10" t="s">
        <v>588</v>
      </c>
      <c r="J31" s="10"/>
    </row>
    <row r="32" spans="1:10" ht="15.75">
      <c r="A32" s="10"/>
      <c r="B32" s="10"/>
      <c r="C32" s="10"/>
      <c r="D32" s="10"/>
      <c r="E32" s="10" t="s">
        <v>981</v>
      </c>
      <c r="F32" s="10"/>
      <c r="G32" s="10"/>
      <c r="H32" s="10"/>
      <c r="I32" s="10" t="s">
        <v>466</v>
      </c>
      <c r="J32" s="10"/>
    </row>
  </sheetData>
  <sheetProtection/>
  <mergeCells count="15">
    <mergeCell ref="L7:L9"/>
    <mergeCell ref="A5:K5"/>
    <mergeCell ref="A7:A9"/>
    <mergeCell ref="B7:B9"/>
    <mergeCell ref="C7:C9"/>
    <mergeCell ref="D7:H7"/>
    <mergeCell ref="J7:J9"/>
    <mergeCell ref="K7:K9"/>
    <mergeCell ref="D8:D9"/>
    <mergeCell ref="E8:G8"/>
    <mergeCell ref="I7:I9"/>
    <mergeCell ref="C1:H1"/>
    <mergeCell ref="J1:K1"/>
    <mergeCell ref="A3:K3"/>
    <mergeCell ref="A2:K2"/>
  </mergeCells>
  <printOptions horizontalCentered="1"/>
  <pageMargins left="0.51" right="0.5" top="0.67" bottom="0" header="0.31496062992125984" footer="0.31496062992125984"/>
  <pageSetup fitToHeight="1" fitToWidth="1" horizontalDpi="600" verticalDpi="600" orientation="landscape" paperSize="9" scale="83" r:id="rId1"/>
</worksheet>
</file>

<file path=xl/worksheets/sheet57.xml><?xml version="1.0" encoding="utf-8"?>
<worksheet xmlns="http://schemas.openxmlformats.org/spreadsheetml/2006/main" xmlns:r="http://schemas.openxmlformats.org/officeDocument/2006/relationships">
  <sheetPr>
    <pageSetUpPr fitToPage="1"/>
  </sheetPr>
  <dimension ref="A1:S32"/>
  <sheetViews>
    <sheetView view="pageBreakPreview" zoomScale="85" zoomScaleSheetLayoutView="85" zoomScalePageLayoutView="0" workbookViewId="0" topLeftCell="E9">
      <selection activeCell="K20" sqref="K20"/>
    </sheetView>
  </sheetViews>
  <sheetFormatPr defaultColWidth="9.140625" defaultRowHeight="12.75"/>
  <cols>
    <col min="1" max="1" width="8.57421875" style="108" customWidth="1"/>
    <col min="2" max="2" width="19.8515625" style="108" bestFit="1" customWidth="1"/>
    <col min="3" max="3" width="11.7109375" style="108" customWidth="1"/>
    <col min="4" max="4" width="12.00390625" style="108" customWidth="1"/>
    <col min="5" max="5" width="12.140625" style="108" customWidth="1"/>
    <col min="6" max="6" width="17.421875" style="108" customWidth="1"/>
    <col min="7" max="7" width="12.421875" style="108" customWidth="1"/>
    <col min="8" max="8" width="16.00390625" style="108" customWidth="1"/>
    <col min="9" max="9" width="12.7109375" style="108" customWidth="1"/>
    <col min="10" max="10" width="15.00390625" style="108" customWidth="1"/>
    <col min="11" max="11" width="18.00390625" style="108" customWidth="1"/>
    <col min="12" max="16384" width="9.140625" style="108" customWidth="1"/>
  </cols>
  <sheetData>
    <row r="1" spans="3:11" ht="15" customHeight="1">
      <c r="C1" s="592"/>
      <c r="D1" s="592"/>
      <c r="E1" s="592"/>
      <c r="F1" s="592"/>
      <c r="G1" s="592"/>
      <c r="H1" s="592"/>
      <c r="I1" s="25"/>
      <c r="J1" s="680" t="s">
        <v>661</v>
      </c>
      <c r="K1" s="680"/>
    </row>
    <row r="2" spans="1:11" s="178" customFormat="1" ht="19.5" customHeight="1">
      <c r="A2" s="845" t="s">
        <v>0</v>
      </c>
      <c r="B2" s="845"/>
      <c r="C2" s="845"/>
      <c r="D2" s="845"/>
      <c r="E2" s="845"/>
      <c r="F2" s="845"/>
      <c r="G2" s="845"/>
      <c r="H2" s="845"/>
      <c r="I2" s="845"/>
      <c r="J2" s="845"/>
      <c r="K2" s="845"/>
    </row>
    <row r="3" spans="1:11" s="178" customFormat="1" ht="19.5" customHeight="1">
      <c r="A3" s="844" t="s">
        <v>824</v>
      </c>
      <c r="B3" s="844"/>
      <c r="C3" s="844"/>
      <c r="D3" s="844"/>
      <c r="E3" s="844"/>
      <c r="F3" s="844"/>
      <c r="G3" s="844"/>
      <c r="H3" s="844"/>
      <c r="I3" s="844"/>
      <c r="J3" s="844"/>
      <c r="K3" s="844"/>
    </row>
    <row r="4" spans="1:11" s="178" customFormat="1" ht="14.25" customHeight="1">
      <c r="A4" s="177"/>
      <c r="B4" s="177"/>
      <c r="C4" s="177"/>
      <c r="D4" s="177"/>
      <c r="E4" s="177"/>
      <c r="F4" s="177"/>
      <c r="G4" s="177"/>
      <c r="H4" s="177"/>
      <c r="I4" s="177"/>
      <c r="J4" s="177"/>
      <c r="K4" s="177"/>
    </row>
    <row r="5" spans="1:11" s="178" customFormat="1" ht="18" customHeight="1">
      <c r="A5" s="846" t="s">
        <v>960</v>
      </c>
      <c r="B5" s="846"/>
      <c r="C5" s="846"/>
      <c r="D5" s="846"/>
      <c r="E5" s="846"/>
      <c r="F5" s="846"/>
      <c r="G5" s="846"/>
      <c r="H5" s="846"/>
      <c r="I5" s="846"/>
      <c r="J5" s="846"/>
      <c r="K5" s="846"/>
    </row>
    <row r="6" spans="1:11" ht="15.75">
      <c r="A6" s="48" t="s">
        <v>464</v>
      </c>
      <c r="B6" s="48"/>
      <c r="C6" s="43"/>
      <c r="D6" s="43"/>
      <c r="E6" s="43"/>
      <c r="F6" s="43"/>
      <c r="G6" s="43"/>
      <c r="H6" s="43"/>
      <c r="I6" s="43"/>
      <c r="J6" s="43"/>
      <c r="K6" s="43"/>
    </row>
    <row r="7" spans="1:19" ht="29.25" customHeight="1">
      <c r="A7" s="587" t="s">
        <v>68</v>
      </c>
      <c r="B7" s="587" t="s">
        <v>69</v>
      </c>
      <c r="C7" s="587" t="s">
        <v>70</v>
      </c>
      <c r="D7" s="587" t="s">
        <v>145</v>
      </c>
      <c r="E7" s="587"/>
      <c r="F7" s="587"/>
      <c r="G7" s="587"/>
      <c r="H7" s="587"/>
      <c r="I7" s="574" t="s">
        <v>224</v>
      </c>
      <c r="J7" s="587" t="s">
        <v>71</v>
      </c>
      <c r="K7" s="587" t="s">
        <v>212</v>
      </c>
      <c r="R7" s="144"/>
      <c r="S7" s="144"/>
    </row>
    <row r="8" spans="1:11" ht="54.75" customHeight="1">
      <c r="A8" s="587"/>
      <c r="B8" s="587"/>
      <c r="C8" s="587"/>
      <c r="D8" s="587" t="s">
        <v>73</v>
      </c>
      <c r="E8" s="587" t="s">
        <v>74</v>
      </c>
      <c r="F8" s="587"/>
      <c r="G8" s="587"/>
      <c r="H8" s="112" t="s">
        <v>75</v>
      </c>
      <c r="I8" s="843"/>
      <c r="J8" s="587"/>
      <c r="K8" s="587"/>
    </row>
    <row r="9" spans="1:11" ht="31.5">
      <c r="A9" s="587"/>
      <c r="B9" s="587"/>
      <c r="C9" s="587"/>
      <c r="D9" s="587"/>
      <c r="E9" s="112" t="s">
        <v>76</v>
      </c>
      <c r="F9" s="112" t="s">
        <v>77</v>
      </c>
      <c r="G9" s="112" t="s">
        <v>15</v>
      </c>
      <c r="H9" s="112"/>
      <c r="I9" s="575"/>
      <c r="J9" s="587"/>
      <c r="K9" s="587"/>
    </row>
    <row r="10" spans="1:11" s="246" customFormat="1" ht="16.5" customHeight="1">
      <c r="A10" s="207">
        <v>1</v>
      </c>
      <c r="B10" s="207">
        <v>2</v>
      </c>
      <c r="C10" s="207">
        <v>3</v>
      </c>
      <c r="D10" s="207">
        <v>4</v>
      </c>
      <c r="E10" s="207">
        <v>5</v>
      </c>
      <c r="F10" s="207">
        <v>6</v>
      </c>
      <c r="G10" s="207">
        <v>7</v>
      </c>
      <c r="H10" s="207">
        <v>8</v>
      </c>
      <c r="I10" s="207">
        <v>9</v>
      </c>
      <c r="J10" s="207">
        <v>10</v>
      </c>
      <c r="K10" s="207">
        <v>11</v>
      </c>
    </row>
    <row r="11" spans="1:11" ht="16.5" customHeight="1">
      <c r="A11" s="247">
        <v>1</v>
      </c>
      <c r="B11" s="218" t="s">
        <v>947</v>
      </c>
      <c r="C11" s="118">
        <v>30</v>
      </c>
      <c r="D11" s="163">
        <v>23</v>
      </c>
      <c r="E11" s="163">
        <v>4</v>
      </c>
      <c r="F11" s="163">
        <v>3</v>
      </c>
      <c r="G11" s="163">
        <f>E11+F11</f>
        <v>7</v>
      </c>
      <c r="H11" s="163">
        <f>D11+G11</f>
        <v>30</v>
      </c>
      <c r="I11" s="163">
        <f>C11-H11</f>
        <v>0</v>
      </c>
      <c r="J11" s="163">
        <f>C11-H11</f>
        <v>0</v>
      </c>
      <c r="K11" s="163" t="s">
        <v>958</v>
      </c>
    </row>
    <row r="12" spans="1:11" ht="16.5" customHeight="1">
      <c r="A12" s="247">
        <v>2</v>
      </c>
      <c r="B12" s="218" t="s">
        <v>948</v>
      </c>
      <c r="C12" s="118">
        <v>31</v>
      </c>
      <c r="D12" s="163">
        <v>23</v>
      </c>
      <c r="E12" s="163">
        <v>5</v>
      </c>
      <c r="F12" s="163">
        <v>3</v>
      </c>
      <c r="G12" s="163">
        <f aca="true" t="shared" si="0" ref="G12:G22">E12+F12</f>
        <v>8</v>
      </c>
      <c r="H12" s="163">
        <f aca="true" t="shared" si="1" ref="H12:H22">D12+G12</f>
        <v>31</v>
      </c>
      <c r="I12" s="163">
        <f aca="true" t="shared" si="2" ref="I12:I22">C12-H12</f>
        <v>0</v>
      </c>
      <c r="J12" s="163">
        <f aca="true" t="shared" si="3" ref="J12:J22">C12-H12</f>
        <v>0</v>
      </c>
      <c r="K12" s="163" t="s">
        <v>958</v>
      </c>
    </row>
    <row r="13" spans="1:11" ht="16.5" customHeight="1">
      <c r="A13" s="247">
        <v>3</v>
      </c>
      <c r="B13" s="218" t="s">
        <v>949</v>
      </c>
      <c r="C13" s="118">
        <v>30</v>
      </c>
      <c r="D13" s="163"/>
      <c r="E13" s="163">
        <v>4</v>
      </c>
      <c r="F13" s="163">
        <v>1</v>
      </c>
      <c r="G13" s="163">
        <f t="shared" si="0"/>
        <v>5</v>
      </c>
      <c r="H13" s="163">
        <f t="shared" si="1"/>
        <v>5</v>
      </c>
      <c r="I13" s="163">
        <f t="shared" si="2"/>
        <v>25</v>
      </c>
      <c r="J13" s="163">
        <f t="shared" si="3"/>
        <v>25</v>
      </c>
      <c r="K13" s="163" t="s">
        <v>959</v>
      </c>
    </row>
    <row r="14" spans="1:11" ht="16.5" customHeight="1">
      <c r="A14" s="247">
        <v>4</v>
      </c>
      <c r="B14" s="218" t="s">
        <v>950</v>
      </c>
      <c r="C14" s="118">
        <v>31</v>
      </c>
      <c r="D14" s="163"/>
      <c r="E14" s="163">
        <v>4</v>
      </c>
      <c r="F14" s="163">
        <v>1</v>
      </c>
      <c r="G14" s="163">
        <f t="shared" si="0"/>
        <v>5</v>
      </c>
      <c r="H14" s="163">
        <f t="shared" si="1"/>
        <v>5</v>
      </c>
      <c r="I14" s="163">
        <f t="shared" si="2"/>
        <v>26</v>
      </c>
      <c r="J14" s="163">
        <f t="shared" si="3"/>
        <v>26</v>
      </c>
      <c r="K14" s="163"/>
    </row>
    <row r="15" spans="1:11" ht="16.5" customHeight="1">
      <c r="A15" s="247">
        <v>5</v>
      </c>
      <c r="B15" s="218" t="s">
        <v>951</v>
      </c>
      <c r="C15" s="118">
        <v>31</v>
      </c>
      <c r="D15" s="163"/>
      <c r="E15" s="163">
        <v>5</v>
      </c>
      <c r="F15" s="163">
        <v>5</v>
      </c>
      <c r="G15" s="163">
        <f t="shared" si="0"/>
        <v>10</v>
      </c>
      <c r="H15" s="163">
        <f t="shared" si="1"/>
        <v>10</v>
      </c>
      <c r="I15" s="163">
        <f t="shared" si="2"/>
        <v>21</v>
      </c>
      <c r="J15" s="163">
        <f t="shared" si="3"/>
        <v>21</v>
      </c>
      <c r="K15" s="163"/>
    </row>
    <row r="16" spans="1:11" s="223" customFormat="1" ht="16.5" customHeight="1">
      <c r="A16" s="247">
        <v>6</v>
      </c>
      <c r="B16" s="218" t="s">
        <v>952</v>
      </c>
      <c r="C16" s="247">
        <v>30</v>
      </c>
      <c r="D16" s="217"/>
      <c r="E16" s="217">
        <v>4</v>
      </c>
      <c r="F16" s="217">
        <v>1</v>
      </c>
      <c r="G16" s="163">
        <f t="shared" si="0"/>
        <v>5</v>
      </c>
      <c r="H16" s="163">
        <f t="shared" si="1"/>
        <v>5</v>
      </c>
      <c r="I16" s="163">
        <f t="shared" si="2"/>
        <v>25</v>
      </c>
      <c r="J16" s="163">
        <f t="shared" si="3"/>
        <v>25</v>
      </c>
      <c r="K16" s="163"/>
    </row>
    <row r="17" spans="1:11" s="223" customFormat="1" ht="16.5" customHeight="1">
      <c r="A17" s="247">
        <v>7</v>
      </c>
      <c r="B17" s="218" t="s">
        <v>953</v>
      </c>
      <c r="C17" s="247">
        <v>31</v>
      </c>
      <c r="D17" s="217"/>
      <c r="E17" s="217">
        <v>4</v>
      </c>
      <c r="F17" s="217">
        <v>3</v>
      </c>
      <c r="G17" s="163">
        <f t="shared" si="0"/>
        <v>7</v>
      </c>
      <c r="H17" s="163">
        <f t="shared" si="1"/>
        <v>7</v>
      </c>
      <c r="I17" s="163">
        <f t="shared" si="2"/>
        <v>24</v>
      </c>
      <c r="J17" s="163">
        <f t="shared" si="3"/>
        <v>24</v>
      </c>
      <c r="K17" s="163"/>
    </row>
    <row r="18" spans="1:11" s="223" customFormat="1" ht="16.5" customHeight="1">
      <c r="A18" s="247">
        <v>8</v>
      </c>
      <c r="B18" s="218" t="s">
        <v>954</v>
      </c>
      <c r="C18" s="247">
        <v>30</v>
      </c>
      <c r="D18" s="217"/>
      <c r="E18" s="217">
        <v>5</v>
      </c>
      <c r="F18" s="217">
        <v>6</v>
      </c>
      <c r="G18" s="163">
        <f t="shared" si="0"/>
        <v>11</v>
      </c>
      <c r="H18" s="163">
        <f t="shared" si="1"/>
        <v>11</v>
      </c>
      <c r="I18" s="163">
        <f t="shared" si="2"/>
        <v>19</v>
      </c>
      <c r="J18" s="163">
        <f t="shared" si="3"/>
        <v>19</v>
      </c>
      <c r="K18" s="163"/>
    </row>
    <row r="19" spans="1:11" s="223" customFormat="1" ht="16.5" customHeight="1">
      <c r="A19" s="247">
        <v>9</v>
      </c>
      <c r="B19" s="218" t="s">
        <v>760</v>
      </c>
      <c r="C19" s="247">
        <v>31</v>
      </c>
      <c r="D19" s="217"/>
      <c r="E19" s="217">
        <v>4</v>
      </c>
      <c r="F19" s="217">
        <v>1</v>
      </c>
      <c r="G19" s="163">
        <f t="shared" si="0"/>
        <v>5</v>
      </c>
      <c r="H19" s="163">
        <f t="shared" si="1"/>
        <v>5</v>
      </c>
      <c r="I19" s="163">
        <f t="shared" si="2"/>
        <v>26</v>
      </c>
      <c r="J19" s="163">
        <f t="shared" si="3"/>
        <v>26</v>
      </c>
      <c r="K19" s="163"/>
    </row>
    <row r="20" spans="1:11" s="223" customFormat="1" ht="16.5" customHeight="1">
      <c r="A20" s="247">
        <v>10</v>
      </c>
      <c r="B20" s="218" t="s">
        <v>955</v>
      </c>
      <c r="C20" s="247">
        <v>31</v>
      </c>
      <c r="D20" s="217"/>
      <c r="E20" s="217">
        <v>5</v>
      </c>
      <c r="F20" s="217">
        <v>1</v>
      </c>
      <c r="G20" s="163">
        <f t="shared" si="0"/>
        <v>6</v>
      </c>
      <c r="H20" s="163">
        <f t="shared" si="1"/>
        <v>6</v>
      </c>
      <c r="I20" s="163">
        <f t="shared" si="2"/>
        <v>25</v>
      </c>
      <c r="J20" s="163">
        <f t="shared" si="3"/>
        <v>25</v>
      </c>
      <c r="K20" s="163"/>
    </row>
    <row r="21" spans="1:11" s="223" customFormat="1" ht="16.5" customHeight="1">
      <c r="A21" s="247">
        <v>11</v>
      </c>
      <c r="B21" s="218" t="s">
        <v>956</v>
      </c>
      <c r="C21" s="247">
        <v>28</v>
      </c>
      <c r="D21" s="174"/>
      <c r="E21" s="217">
        <v>4</v>
      </c>
      <c r="F21" s="217">
        <v>2</v>
      </c>
      <c r="G21" s="163">
        <f t="shared" si="0"/>
        <v>6</v>
      </c>
      <c r="H21" s="163">
        <f t="shared" si="1"/>
        <v>6</v>
      </c>
      <c r="I21" s="163">
        <f t="shared" si="2"/>
        <v>22</v>
      </c>
      <c r="J21" s="163">
        <f t="shared" si="3"/>
        <v>22</v>
      </c>
      <c r="K21" s="163"/>
    </row>
    <row r="22" spans="1:11" s="223" customFormat="1" ht="16.5" customHeight="1">
      <c r="A22" s="247">
        <v>12</v>
      </c>
      <c r="B22" s="218" t="s">
        <v>957</v>
      </c>
      <c r="C22" s="247">
        <v>31</v>
      </c>
      <c r="D22" s="174"/>
      <c r="E22" s="217">
        <v>4</v>
      </c>
      <c r="F22" s="217">
        <v>2</v>
      </c>
      <c r="G22" s="163">
        <f t="shared" si="0"/>
        <v>6</v>
      </c>
      <c r="H22" s="163">
        <f t="shared" si="1"/>
        <v>6</v>
      </c>
      <c r="I22" s="163">
        <f t="shared" si="2"/>
        <v>25</v>
      </c>
      <c r="J22" s="163">
        <f t="shared" si="3"/>
        <v>25</v>
      </c>
      <c r="K22" s="163"/>
    </row>
    <row r="23" spans="1:11" s="106" customFormat="1" ht="16.5" customHeight="1">
      <c r="A23" s="188"/>
      <c r="B23" s="248" t="s">
        <v>15</v>
      </c>
      <c r="C23" s="112">
        <f>SUM(C11:C22)</f>
        <v>365</v>
      </c>
      <c r="D23" s="174">
        <f>SUM(D11:D22)</f>
        <v>46</v>
      </c>
      <c r="E23" s="174">
        <f aca="true" t="shared" si="4" ref="E23:J23">SUM(E11:E22)</f>
        <v>52</v>
      </c>
      <c r="F23" s="174">
        <f t="shared" si="4"/>
        <v>29</v>
      </c>
      <c r="G23" s="174">
        <f t="shared" si="4"/>
        <v>81</v>
      </c>
      <c r="H23" s="174">
        <f t="shared" si="4"/>
        <v>127</v>
      </c>
      <c r="I23" s="174">
        <f t="shared" si="4"/>
        <v>238</v>
      </c>
      <c r="J23" s="174">
        <f t="shared" si="4"/>
        <v>238</v>
      </c>
      <c r="K23" s="188"/>
    </row>
    <row r="24" spans="1:11" s="223" customFormat="1" ht="11.25" customHeight="1">
      <c r="A24" s="249"/>
      <c r="B24" s="250"/>
      <c r="C24" s="229"/>
      <c r="D24" s="249"/>
      <c r="E24" s="249"/>
      <c r="F24" s="249"/>
      <c r="G24" s="249"/>
      <c r="H24" s="249"/>
      <c r="I24" s="249"/>
      <c r="J24" s="249"/>
      <c r="K24" s="249"/>
    </row>
    <row r="25" spans="1:10" ht="15.75">
      <c r="A25" s="10"/>
      <c r="B25" s="10"/>
      <c r="C25" s="10"/>
      <c r="D25" s="10"/>
      <c r="E25" s="10"/>
      <c r="F25" s="10"/>
      <c r="G25" s="10"/>
      <c r="H25" s="10"/>
      <c r="I25" s="10"/>
      <c r="J25" s="10"/>
    </row>
    <row r="26" spans="1:10" ht="15.75">
      <c r="A26" s="10"/>
      <c r="B26" s="10"/>
      <c r="C26" s="10"/>
      <c r="D26" s="10"/>
      <c r="E26" s="10"/>
      <c r="F26" s="10"/>
      <c r="G26" s="10"/>
      <c r="H26" s="10"/>
      <c r="I26" s="10"/>
      <c r="J26" s="10"/>
    </row>
    <row r="27" spans="1:10" ht="15.75">
      <c r="A27" s="10"/>
      <c r="B27" s="10"/>
      <c r="C27" s="10"/>
      <c r="D27" s="10"/>
      <c r="E27" s="10"/>
      <c r="F27" s="10"/>
      <c r="G27" s="10"/>
      <c r="H27" s="10"/>
      <c r="I27" s="10"/>
      <c r="J27" s="10"/>
    </row>
    <row r="28" spans="1:10" ht="15.75">
      <c r="A28" s="10"/>
      <c r="B28" s="10"/>
      <c r="C28" s="10"/>
      <c r="D28" s="10"/>
      <c r="E28" s="10"/>
      <c r="F28" s="10"/>
      <c r="G28" s="10"/>
      <c r="H28" s="10"/>
      <c r="I28" s="10"/>
      <c r="J28" s="10"/>
    </row>
    <row r="29" spans="1:10" ht="15.75">
      <c r="A29" s="10"/>
      <c r="B29" s="10"/>
      <c r="C29" s="10"/>
      <c r="D29" s="10"/>
      <c r="E29" s="10"/>
      <c r="F29" s="10"/>
      <c r="G29" s="10"/>
      <c r="H29" s="10"/>
      <c r="I29" s="10"/>
      <c r="J29" s="10"/>
    </row>
    <row r="30" spans="1:10" ht="15.75">
      <c r="A30" s="10"/>
      <c r="B30" s="10"/>
      <c r="C30" s="10"/>
      <c r="D30" s="10"/>
      <c r="E30" s="10"/>
      <c r="F30" s="10"/>
      <c r="G30" s="10"/>
      <c r="H30" s="10"/>
      <c r="I30" s="10"/>
      <c r="J30" s="10"/>
    </row>
    <row r="31" spans="1:10" ht="15.75">
      <c r="A31" s="10"/>
      <c r="B31" s="10"/>
      <c r="C31" s="10"/>
      <c r="D31" s="10"/>
      <c r="E31" s="10" t="s">
        <v>980</v>
      </c>
      <c r="F31" s="10"/>
      <c r="G31" s="10"/>
      <c r="H31" s="10"/>
      <c r="I31" s="10" t="s">
        <v>588</v>
      </c>
      <c r="J31" s="10"/>
    </row>
    <row r="32" spans="1:10" ht="15.75">
      <c r="A32" s="10"/>
      <c r="B32" s="10"/>
      <c r="C32" s="10"/>
      <c r="D32" s="10" t="s">
        <v>11</v>
      </c>
      <c r="E32" s="10" t="s">
        <v>981</v>
      </c>
      <c r="F32" s="10"/>
      <c r="G32" s="10"/>
      <c r="H32" s="10"/>
      <c r="I32" s="10" t="s">
        <v>466</v>
      </c>
      <c r="J32" s="10"/>
    </row>
  </sheetData>
  <sheetProtection/>
  <mergeCells count="14">
    <mergeCell ref="A7:A9"/>
    <mergeCell ref="B7:B9"/>
    <mergeCell ref="C7:C9"/>
    <mergeCell ref="D7:H7"/>
    <mergeCell ref="J7:J9"/>
    <mergeCell ref="D8:D9"/>
    <mergeCell ref="E8:G8"/>
    <mergeCell ref="I7:I9"/>
    <mergeCell ref="K7:K9"/>
    <mergeCell ref="C1:H1"/>
    <mergeCell ref="J1:K1"/>
    <mergeCell ref="A2:K2"/>
    <mergeCell ref="A3:K3"/>
    <mergeCell ref="A5:K5"/>
  </mergeCells>
  <printOptions horizontalCentered="1"/>
  <pageMargins left="0.58" right="0.53" top="0.76" bottom="0" header="0.31496062992125984" footer="0.31496062992125984"/>
  <pageSetup fitToHeight="1" fitToWidth="1" horizontalDpi="600" verticalDpi="600" orientation="landscape" paperSize="9" scale="88" r:id="rId1"/>
</worksheet>
</file>

<file path=xl/worksheets/sheet58.xml><?xml version="1.0" encoding="utf-8"?>
<worksheet xmlns="http://schemas.openxmlformats.org/spreadsheetml/2006/main" xmlns:r="http://schemas.openxmlformats.org/officeDocument/2006/relationships">
  <sheetPr>
    <pageSetUpPr fitToPage="1"/>
  </sheetPr>
  <dimension ref="A1:T24"/>
  <sheetViews>
    <sheetView view="pageBreakPreview" zoomScaleSheetLayoutView="100" zoomScalePageLayoutView="0" workbookViewId="0" topLeftCell="A1">
      <selection activeCell="H11" sqref="H11"/>
    </sheetView>
  </sheetViews>
  <sheetFormatPr defaultColWidth="9.140625" defaultRowHeight="12.75"/>
  <cols>
    <col min="1" max="1" width="5.57421875" style="92" customWidth="1"/>
    <col min="2" max="2" width="12.28125" style="92" customWidth="1"/>
    <col min="3" max="3" width="10.28125" style="92" customWidth="1"/>
    <col min="4" max="4" width="8.421875" style="92" customWidth="1"/>
    <col min="5" max="6" width="9.8515625" style="92" customWidth="1"/>
    <col min="7" max="7" width="10.00390625" style="92" customWidth="1"/>
    <col min="8" max="8" width="11.28125" style="92" customWidth="1"/>
    <col min="9" max="9" width="8.7109375" style="87" customWidth="1"/>
    <col min="10" max="11" width="8.00390625" style="87" customWidth="1"/>
    <col min="12" max="13" width="8.140625" style="87" customWidth="1"/>
    <col min="14" max="14" width="8.00390625" style="87" bestFit="1" customWidth="1"/>
    <col min="15" max="16" width="8.140625" style="87" customWidth="1"/>
    <col min="17" max="17" width="8.8515625" style="87" customWidth="1"/>
    <col min="18" max="18" width="9.421875" style="87" customWidth="1"/>
    <col min="19" max="19" width="11.140625" style="87" customWidth="1"/>
    <col min="20" max="20" width="13.140625" style="87" customWidth="1"/>
    <col min="21" max="16384" width="9.140625" style="87" customWidth="1"/>
  </cols>
  <sheetData>
    <row r="1" spans="7:20" ht="15">
      <c r="G1" s="848"/>
      <c r="H1" s="848"/>
      <c r="I1" s="848"/>
      <c r="J1" s="92"/>
      <c r="K1" s="92"/>
      <c r="L1" s="92"/>
      <c r="M1" s="92"/>
      <c r="N1" s="92"/>
      <c r="O1" s="92"/>
      <c r="P1" s="92"/>
      <c r="Q1" s="92"/>
      <c r="R1" s="424" t="s">
        <v>662</v>
      </c>
      <c r="S1" s="92"/>
      <c r="T1" s="92"/>
    </row>
    <row r="2" spans="1:20" ht="15.75">
      <c r="A2" s="853" t="s">
        <v>0</v>
      </c>
      <c r="B2" s="853"/>
      <c r="C2" s="853"/>
      <c r="D2" s="853"/>
      <c r="E2" s="853"/>
      <c r="F2" s="853"/>
      <c r="G2" s="853"/>
      <c r="H2" s="853"/>
      <c r="I2" s="853"/>
      <c r="J2" s="853"/>
      <c r="K2" s="853"/>
      <c r="L2" s="853"/>
      <c r="M2" s="853"/>
      <c r="N2" s="853"/>
      <c r="O2" s="853"/>
      <c r="P2" s="853"/>
      <c r="Q2" s="853"/>
      <c r="R2" s="853"/>
      <c r="S2" s="92"/>
      <c r="T2" s="92"/>
    </row>
    <row r="3" spans="1:20" ht="18">
      <c r="A3" s="847" t="s">
        <v>824</v>
      </c>
      <c r="B3" s="847"/>
      <c r="C3" s="847"/>
      <c r="D3" s="847"/>
      <c r="E3" s="847"/>
      <c r="F3" s="847"/>
      <c r="G3" s="847"/>
      <c r="H3" s="847"/>
      <c r="I3" s="847"/>
      <c r="J3" s="847"/>
      <c r="K3" s="847"/>
      <c r="L3" s="847"/>
      <c r="M3" s="847"/>
      <c r="N3" s="847"/>
      <c r="O3" s="847"/>
      <c r="P3" s="847"/>
      <c r="Q3" s="847"/>
      <c r="R3" s="847"/>
      <c r="S3" s="92"/>
      <c r="T3" s="92"/>
    </row>
    <row r="4" spans="1:20" ht="12.75" customHeight="1">
      <c r="A4" s="852" t="s">
        <v>961</v>
      </c>
      <c r="B4" s="852"/>
      <c r="C4" s="852"/>
      <c r="D4" s="852"/>
      <c r="E4" s="852"/>
      <c r="F4" s="852"/>
      <c r="G4" s="852"/>
      <c r="H4" s="852"/>
      <c r="I4" s="852"/>
      <c r="J4" s="852"/>
      <c r="K4" s="852"/>
      <c r="L4" s="852"/>
      <c r="M4" s="852"/>
      <c r="N4" s="852"/>
      <c r="O4" s="852"/>
      <c r="P4" s="852"/>
      <c r="Q4" s="852"/>
      <c r="R4" s="92"/>
      <c r="S4" s="92"/>
      <c r="T4" s="92"/>
    </row>
    <row r="5" spans="1:20" s="88" customFormat="1" ht="7.5" customHeight="1">
      <c r="A5" s="852"/>
      <c r="B5" s="852"/>
      <c r="C5" s="852"/>
      <c r="D5" s="852"/>
      <c r="E5" s="852"/>
      <c r="F5" s="852"/>
      <c r="G5" s="852"/>
      <c r="H5" s="852"/>
      <c r="I5" s="852"/>
      <c r="J5" s="852"/>
      <c r="K5" s="852"/>
      <c r="L5" s="852"/>
      <c r="M5" s="852"/>
      <c r="N5" s="852"/>
      <c r="O5" s="852"/>
      <c r="P5" s="852"/>
      <c r="Q5" s="852"/>
      <c r="R5" s="102"/>
      <c r="S5" s="104"/>
      <c r="T5" s="104"/>
    </row>
    <row r="6" spans="1:20" ht="12.75">
      <c r="A6" s="851"/>
      <c r="B6" s="851"/>
      <c r="C6" s="851"/>
      <c r="D6" s="851"/>
      <c r="E6" s="851"/>
      <c r="F6" s="851"/>
      <c r="G6" s="851"/>
      <c r="H6" s="851"/>
      <c r="I6" s="851"/>
      <c r="J6" s="851"/>
      <c r="K6" s="851"/>
      <c r="L6" s="851"/>
      <c r="M6" s="851"/>
      <c r="N6" s="851"/>
      <c r="O6" s="851"/>
      <c r="P6" s="851"/>
      <c r="Q6" s="851"/>
      <c r="R6" s="851"/>
      <c r="S6" s="92"/>
      <c r="T6" s="92"/>
    </row>
    <row r="7" spans="1:20" ht="15.75">
      <c r="A7" s="527" t="s">
        <v>464</v>
      </c>
      <c r="B7" s="254"/>
      <c r="H7" s="93"/>
      <c r="I7" s="92"/>
      <c r="J7" s="92"/>
      <c r="K7" s="92"/>
      <c r="L7" s="863"/>
      <c r="M7" s="863"/>
      <c r="N7" s="863"/>
      <c r="O7" s="863"/>
      <c r="P7" s="863"/>
      <c r="Q7" s="863"/>
      <c r="R7" s="863"/>
      <c r="S7" s="92"/>
      <c r="T7" s="92"/>
    </row>
    <row r="8" spans="1:20" ht="30.75" customHeight="1">
      <c r="A8" s="864" t="s">
        <v>2</v>
      </c>
      <c r="B8" s="864" t="s">
        <v>3</v>
      </c>
      <c r="C8" s="857" t="s">
        <v>593</v>
      </c>
      <c r="D8" s="858"/>
      <c r="E8" s="858"/>
      <c r="F8" s="858"/>
      <c r="G8" s="865"/>
      <c r="H8" s="849" t="s">
        <v>78</v>
      </c>
      <c r="I8" s="854" t="s">
        <v>79</v>
      </c>
      <c r="J8" s="855"/>
      <c r="K8" s="855"/>
      <c r="L8" s="856"/>
      <c r="M8" s="857" t="s">
        <v>706</v>
      </c>
      <c r="N8" s="858"/>
      <c r="O8" s="858"/>
      <c r="P8" s="858"/>
      <c r="Q8" s="858"/>
      <c r="R8" s="865"/>
      <c r="S8" s="857" t="s">
        <v>761</v>
      </c>
      <c r="T8" s="858"/>
    </row>
    <row r="9" spans="1:20" ht="44.25" customHeight="1">
      <c r="A9" s="864"/>
      <c r="B9" s="864"/>
      <c r="C9" s="94" t="s">
        <v>5</v>
      </c>
      <c r="D9" s="94" t="s">
        <v>6</v>
      </c>
      <c r="E9" s="94" t="s">
        <v>342</v>
      </c>
      <c r="F9" s="95" t="s">
        <v>93</v>
      </c>
      <c r="G9" s="95" t="s">
        <v>213</v>
      </c>
      <c r="H9" s="850"/>
      <c r="I9" s="425" t="s">
        <v>15</v>
      </c>
      <c r="J9" s="425" t="s">
        <v>17</v>
      </c>
      <c r="K9" s="425" t="s">
        <v>37</v>
      </c>
      <c r="L9" s="425" t="s">
        <v>430</v>
      </c>
      <c r="M9" s="94" t="s">
        <v>124</v>
      </c>
      <c r="N9" s="425" t="s">
        <v>712</v>
      </c>
      <c r="O9" s="425" t="s">
        <v>713</v>
      </c>
      <c r="P9" s="425" t="s">
        <v>714</v>
      </c>
      <c r="Q9" s="425" t="s">
        <v>716</v>
      </c>
      <c r="R9" s="425" t="s">
        <v>715</v>
      </c>
      <c r="S9" s="450" t="s">
        <v>762</v>
      </c>
      <c r="T9" s="450" t="s">
        <v>763</v>
      </c>
    </row>
    <row r="10" spans="1:20" s="89" customFormat="1" ht="12.75">
      <c r="A10" s="94">
        <v>1</v>
      </c>
      <c r="B10" s="94">
        <v>2</v>
      </c>
      <c r="C10" s="94">
        <v>3</v>
      </c>
      <c r="D10" s="94">
        <v>4</v>
      </c>
      <c r="E10" s="94">
        <v>5</v>
      </c>
      <c r="F10" s="94">
        <v>6</v>
      </c>
      <c r="G10" s="94">
        <v>7</v>
      </c>
      <c r="H10" s="94">
        <v>8</v>
      </c>
      <c r="I10" s="94">
        <v>9</v>
      </c>
      <c r="J10" s="94">
        <v>10</v>
      </c>
      <c r="K10" s="94">
        <v>11</v>
      </c>
      <c r="L10" s="94">
        <v>12</v>
      </c>
      <c r="M10" s="94">
        <v>13</v>
      </c>
      <c r="N10" s="94">
        <v>14</v>
      </c>
      <c r="O10" s="94">
        <v>15</v>
      </c>
      <c r="P10" s="94">
        <v>16</v>
      </c>
      <c r="Q10" s="94">
        <v>17</v>
      </c>
      <c r="R10" s="94">
        <v>18</v>
      </c>
      <c r="S10" s="450">
        <v>19</v>
      </c>
      <c r="T10" s="450">
        <v>20</v>
      </c>
    </row>
    <row r="11" spans="1:20" s="253" customFormat="1" ht="137.25" customHeight="1">
      <c r="A11" s="251">
        <v>1</v>
      </c>
      <c r="B11" s="251" t="s">
        <v>468</v>
      </c>
      <c r="C11" s="251">
        <v>49702</v>
      </c>
      <c r="D11" s="251">
        <v>1787</v>
      </c>
      <c r="E11" s="251">
        <v>0</v>
      </c>
      <c r="F11" s="251">
        <v>294</v>
      </c>
      <c r="G11" s="251">
        <f>C11+D11+E11+F11</f>
        <v>51783</v>
      </c>
      <c r="H11" s="252">
        <v>238</v>
      </c>
      <c r="I11" s="256">
        <f>J11+K11+L11</f>
        <v>1232.44</v>
      </c>
      <c r="J11" s="256">
        <v>739.46</v>
      </c>
      <c r="K11" s="256">
        <v>492.98</v>
      </c>
      <c r="L11" s="251">
        <v>0</v>
      </c>
      <c r="M11" s="859" t="s">
        <v>764</v>
      </c>
      <c r="N11" s="860"/>
      <c r="O11" s="860"/>
      <c r="P11" s="860"/>
      <c r="Q11" s="860"/>
      <c r="R11" s="861"/>
      <c r="S11" s="464" t="s">
        <v>765</v>
      </c>
      <c r="T11" s="256">
        <v>9.24</v>
      </c>
    </row>
    <row r="12" spans="1:20" ht="12.75">
      <c r="A12" s="98"/>
      <c r="B12" s="98"/>
      <c r="C12" s="98"/>
      <c r="D12" s="98"/>
      <c r="E12" s="98"/>
      <c r="F12" s="98"/>
      <c r="G12" s="98"/>
      <c r="H12" s="98"/>
      <c r="I12" s="92"/>
      <c r="J12" s="92"/>
      <c r="K12" s="92"/>
      <c r="L12" s="92"/>
      <c r="M12" s="92"/>
      <c r="N12" s="255"/>
      <c r="O12" s="92"/>
      <c r="P12" s="92"/>
      <c r="Q12" s="92"/>
      <c r="R12" s="92"/>
      <c r="S12" s="92"/>
      <c r="T12" s="92"/>
    </row>
    <row r="13" spans="1:20" ht="12.75">
      <c r="A13" s="99" t="s">
        <v>8</v>
      </c>
      <c r="B13" s="100"/>
      <c r="C13" s="100"/>
      <c r="D13" s="98"/>
      <c r="E13" s="98"/>
      <c r="F13" s="98"/>
      <c r="G13" s="98"/>
      <c r="H13" s="98"/>
      <c r="I13" s="92"/>
      <c r="J13" s="92"/>
      <c r="K13" s="92"/>
      <c r="L13" s="92"/>
      <c r="M13" s="92"/>
      <c r="N13" s="92"/>
      <c r="O13" s="92"/>
      <c r="P13" s="92"/>
      <c r="Q13" s="92"/>
      <c r="R13" s="92"/>
      <c r="S13" s="92"/>
      <c r="T13" s="92"/>
    </row>
    <row r="14" spans="1:20" ht="12.75">
      <c r="A14" s="101" t="s">
        <v>9</v>
      </c>
      <c r="B14" s="101"/>
      <c r="C14" s="101"/>
      <c r="I14" s="92"/>
      <c r="J14" s="866"/>
      <c r="K14" s="866"/>
      <c r="L14" s="866"/>
      <c r="M14" s="866"/>
      <c r="N14" s="866"/>
      <c r="O14" s="866"/>
      <c r="P14" s="866"/>
      <c r="Q14" s="866"/>
      <c r="R14" s="866"/>
      <c r="S14" s="92"/>
      <c r="T14" s="92"/>
    </row>
    <row r="15" spans="1:20" ht="12.75">
      <c r="A15" s="101" t="s">
        <v>10</v>
      </c>
      <c r="B15" s="101"/>
      <c r="C15" s="101"/>
      <c r="I15" s="92"/>
      <c r="J15" s="866"/>
      <c r="K15" s="866"/>
      <c r="L15" s="866"/>
      <c r="M15" s="866"/>
      <c r="N15" s="866"/>
      <c r="O15" s="866"/>
      <c r="P15" s="866"/>
      <c r="Q15" s="866"/>
      <c r="R15" s="866"/>
      <c r="S15" s="92"/>
      <c r="T15" s="92"/>
    </row>
    <row r="16" spans="1:20" ht="12.75">
      <c r="A16" s="101"/>
      <c r="B16" s="101"/>
      <c r="C16" s="101"/>
      <c r="I16" s="92"/>
      <c r="J16" s="92"/>
      <c r="K16" s="92"/>
      <c r="L16" s="92"/>
      <c r="M16" s="92"/>
      <c r="N16" s="92"/>
      <c r="O16" s="92"/>
      <c r="P16" s="92"/>
      <c r="Q16" s="92"/>
      <c r="R16" s="92"/>
      <c r="S16" s="92"/>
      <c r="T16" s="92"/>
    </row>
    <row r="17" spans="1:20" ht="12.75">
      <c r="A17" s="101"/>
      <c r="B17" s="101"/>
      <c r="C17" s="101"/>
      <c r="I17" s="92"/>
      <c r="J17" s="92"/>
      <c r="K17" s="92"/>
      <c r="L17" s="92"/>
      <c r="M17" s="92"/>
      <c r="N17" s="92"/>
      <c r="O17" s="92"/>
      <c r="P17" s="92"/>
      <c r="Q17" s="92"/>
      <c r="R17" s="92"/>
      <c r="S17" s="92"/>
      <c r="T17" s="92"/>
    </row>
    <row r="18" spans="1:20" ht="12.75">
      <c r="A18" s="101"/>
      <c r="B18" s="101"/>
      <c r="C18" s="101"/>
      <c r="I18" s="92"/>
      <c r="J18" s="92"/>
      <c r="K18" s="92"/>
      <c r="L18" s="92"/>
      <c r="M18" s="92"/>
      <c r="N18" s="92"/>
      <c r="O18" s="92"/>
      <c r="P18" s="92"/>
      <c r="Q18" s="92"/>
      <c r="R18" s="92"/>
      <c r="S18" s="92"/>
      <c r="T18" s="92"/>
    </row>
    <row r="19" spans="1:20" ht="12.75">
      <c r="A19" s="101"/>
      <c r="B19" s="101"/>
      <c r="C19" s="101"/>
      <c r="I19" s="92"/>
      <c r="J19" s="92"/>
      <c r="K19" s="92"/>
      <c r="L19" s="92"/>
      <c r="M19" s="92"/>
      <c r="N19" s="92"/>
      <c r="O19" s="92"/>
      <c r="P19" s="92"/>
      <c r="Q19" s="92"/>
      <c r="R19" s="92"/>
      <c r="S19" s="92"/>
      <c r="T19" s="92"/>
    </row>
    <row r="20" spans="1:20" ht="12.75">
      <c r="A20" s="101"/>
      <c r="B20" s="101"/>
      <c r="C20" s="101"/>
      <c r="I20" s="92"/>
      <c r="J20" s="92"/>
      <c r="K20" s="92"/>
      <c r="L20" s="92"/>
      <c r="M20" s="92"/>
      <c r="N20" s="92"/>
      <c r="O20" s="92"/>
      <c r="P20" s="92"/>
      <c r="Q20" s="92"/>
      <c r="R20" s="92"/>
      <c r="S20" s="92"/>
      <c r="T20" s="92"/>
    </row>
    <row r="21" spans="1:20" ht="15.75">
      <c r="A21" s="101"/>
      <c r="B21" s="101"/>
      <c r="C21" s="101"/>
      <c r="H21" s="10" t="s">
        <v>980</v>
      </c>
      <c r="I21" s="92"/>
      <c r="J21" s="92"/>
      <c r="K21" s="92"/>
      <c r="L21" s="92"/>
      <c r="M21" s="92"/>
      <c r="N21" s="92"/>
      <c r="O21" s="427" t="s">
        <v>588</v>
      </c>
      <c r="P21" s="428"/>
      <c r="Q21" s="428"/>
      <c r="R21" s="428"/>
      <c r="S21" s="92"/>
      <c r="T21" s="92"/>
    </row>
    <row r="22" spans="1:20" ht="15.75">
      <c r="A22" s="101"/>
      <c r="B22" s="101"/>
      <c r="C22" s="101"/>
      <c r="H22" s="10" t="s">
        <v>981</v>
      </c>
      <c r="I22" s="92"/>
      <c r="J22" s="92"/>
      <c r="K22" s="92"/>
      <c r="L22" s="92"/>
      <c r="M22" s="92"/>
      <c r="N22" s="92"/>
      <c r="O22" s="427" t="s">
        <v>466</v>
      </c>
      <c r="P22" s="428"/>
      <c r="Q22" s="428"/>
      <c r="R22" s="428"/>
      <c r="S22" s="92"/>
      <c r="T22" s="92"/>
    </row>
    <row r="24" spans="1:18" ht="12.75">
      <c r="A24" s="862"/>
      <c r="B24" s="862"/>
      <c r="C24" s="862"/>
      <c r="D24" s="862"/>
      <c r="E24" s="862"/>
      <c r="F24" s="862"/>
      <c r="G24" s="862"/>
      <c r="H24" s="862"/>
      <c r="I24" s="862"/>
      <c r="J24" s="862"/>
      <c r="K24" s="862"/>
      <c r="L24" s="862"/>
      <c r="M24" s="862"/>
      <c r="N24" s="862"/>
      <c r="O24" s="862"/>
      <c r="P24" s="862"/>
      <c r="Q24" s="862"/>
      <c r="R24" s="862"/>
    </row>
  </sheetData>
  <sheetProtection/>
  <mergeCells count="16">
    <mergeCell ref="S8:T8"/>
    <mergeCell ref="M11:R11"/>
    <mergeCell ref="A24:R24"/>
    <mergeCell ref="L7:R7"/>
    <mergeCell ref="A8:A9"/>
    <mergeCell ref="B8:B9"/>
    <mergeCell ref="C8:G8"/>
    <mergeCell ref="J14:R15"/>
    <mergeCell ref="M8:R8"/>
    <mergeCell ref="A3:R3"/>
    <mergeCell ref="G1:I1"/>
    <mergeCell ref="H8:H9"/>
    <mergeCell ref="A6:R6"/>
    <mergeCell ref="A4:Q5"/>
    <mergeCell ref="A2:R2"/>
    <mergeCell ref="I8:L8"/>
  </mergeCells>
  <printOptions horizontalCentered="1"/>
  <pageMargins left="0.54" right="0.47" top="0.72" bottom="0" header="0.31496062992125984" footer="0.31496062992125984"/>
  <pageSetup fitToHeight="1" fitToWidth="1" horizontalDpi="600" verticalDpi="600" orientation="landscape" paperSize="9" scale="75" r:id="rId1"/>
</worksheet>
</file>

<file path=xl/worksheets/sheet59.xml><?xml version="1.0" encoding="utf-8"?>
<worksheet xmlns="http://schemas.openxmlformats.org/spreadsheetml/2006/main" xmlns:r="http://schemas.openxmlformats.org/officeDocument/2006/relationships">
  <sheetPr>
    <pageSetUpPr fitToPage="1"/>
  </sheetPr>
  <dimension ref="A1:T28"/>
  <sheetViews>
    <sheetView view="pageBreakPreview" zoomScaleSheetLayoutView="100" zoomScalePageLayoutView="0" workbookViewId="0" topLeftCell="A1">
      <selection activeCell="H13" sqref="H13"/>
    </sheetView>
  </sheetViews>
  <sheetFormatPr defaultColWidth="9.140625" defaultRowHeight="12.75"/>
  <cols>
    <col min="1" max="1" width="5.57421875" style="92" customWidth="1"/>
    <col min="2" max="2" width="10.57421875" style="92" customWidth="1"/>
    <col min="3" max="3" width="10.28125" style="92" customWidth="1"/>
    <col min="4" max="4" width="8.421875" style="92" customWidth="1"/>
    <col min="5" max="6" width="9.8515625" style="92" customWidth="1"/>
    <col min="7" max="7" width="10.8515625" style="92" customWidth="1"/>
    <col min="8" max="8" width="12.8515625" style="92" customWidth="1"/>
    <col min="9" max="9" width="8.7109375" style="87" customWidth="1"/>
    <col min="10" max="11" width="8.00390625" style="87" customWidth="1"/>
    <col min="12" max="16" width="8.140625" style="87" customWidth="1"/>
    <col min="17" max="17" width="8.8515625" style="87" customWidth="1"/>
    <col min="18" max="18" width="8.140625" style="87" customWidth="1"/>
    <col min="19" max="19" width="11.140625" style="92" customWidth="1"/>
    <col min="20" max="20" width="12.7109375" style="92" customWidth="1"/>
    <col min="21" max="16384" width="9.140625" style="87" customWidth="1"/>
  </cols>
  <sheetData>
    <row r="1" spans="7:18" ht="15">
      <c r="G1" s="848"/>
      <c r="H1" s="848"/>
      <c r="I1" s="848"/>
      <c r="J1" s="92"/>
      <c r="K1" s="92"/>
      <c r="L1" s="92"/>
      <c r="M1" s="92"/>
      <c r="N1" s="92"/>
      <c r="O1" s="92"/>
      <c r="P1" s="867" t="s">
        <v>663</v>
      </c>
      <c r="Q1" s="867"/>
      <c r="R1" s="92"/>
    </row>
    <row r="2" spans="1:18" ht="15.75">
      <c r="A2" s="853" t="s">
        <v>0</v>
      </c>
      <c r="B2" s="853"/>
      <c r="C2" s="853"/>
      <c r="D2" s="853"/>
      <c r="E2" s="853"/>
      <c r="F2" s="853"/>
      <c r="G2" s="853"/>
      <c r="H2" s="853"/>
      <c r="I2" s="853"/>
      <c r="J2" s="853"/>
      <c r="K2" s="853"/>
      <c r="L2" s="853"/>
      <c r="M2" s="853"/>
      <c r="N2" s="853"/>
      <c r="O2" s="853"/>
      <c r="P2" s="853"/>
      <c r="Q2" s="853"/>
      <c r="R2" s="853"/>
    </row>
    <row r="3" spans="1:18" ht="18">
      <c r="A3" s="847" t="s">
        <v>824</v>
      </c>
      <c r="B3" s="847"/>
      <c r="C3" s="847"/>
      <c r="D3" s="847"/>
      <c r="E3" s="847"/>
      <c r="F3" s="847"/>
      <c r="G3" s="847"/>
      <c r="H3" s="847"/>
      <c r="I3" s="847"/>
      <c r="J3" s="847"/>
      <c r="K3" s="847"/>
      <c r="L3" s="847"/>
      <c r="M3" s="847"/>
      <c r="N3" s="847"/>
      <c r="O3" s="847"/>
      <c r="P3" s="847"/>
      <c r="Q3" s="847"/>
      <c r="R3" s="847"/>
    </row>
    <row r="4" spans="1:18" ht="12.75" customHeight="1">
      <c r="A4" s="852" t="s">
        <v>962</v>
      </c>
      <c r="B4" s="852"/>
      <c r="C4" s="852"/>
      <c r="D4" s="852"/>
      <c r="E4" s="852"/>
      <c r="F4" s="852"/>
      <c r="G4" s="852"/>
      <c r="H4" s="852"/>
      <c r="I4" s="852"/>
      <c r="J4" s="852"/>
      <c r="K4" s="852"/>
      <c r="L4" s="852"/>
      <c r="M4" s="852"/>
      <c r="N4" s="852"/>
      <c r="O4" s="852"/>
      <c r="P4" s="852"/>
      <c r="Q4" s="852"/>
      <c r="R4" s="852"/>
    </row>
    <row r="5" spans="1:20" s="88" customFormat="1" ht="7.5" customHeight="1">
      <c r="A5" s="852"/>
      <c r="B5" s="852"/>
      <c r="C5" s="852"/>
      <c r="D5" s="852"/>
      <c r="E5" s="852"/>
      <c r="F5" s="852"/>
      <c r="G5" s="852"/>
      <c r="H5" s="852"/>
      <c r="I5" s="852"/>
      <c r="J5" s="852"/>
      <c r="K5" s="852"/>
      <c r="L5" s="852"/>
      <c r="M5" s="852"/>
      <c r="N5" s="852"/>
      <c r="O5" s="852"/>
      <c r="P5" s="852"/>
      <c r="Q5" s="852"/>
      <c r="R5" s="852"/>
      <c r="S5" s="104"/>
      <c r="T5" s="104"/>
    </row>
    <row r="6" spans="1:18" ht="12.75">
      <c r="A6" s="851"/>
      <c r="B6" s="851"/>
      <c r="C6" s="851"/>
      <c r="D6" s="851"/>
      <c r="E6" s="851"/>
      <c r="F6" s="851"/>
      <c r="G6" s="851"/>
      <c r="H6" s="851"/>
      <c r="I6" s="851"/>
      <c r="J6" s="851"/>
      <c r="K6" s="851"/>
      <c r="L6" s="851"/>
      <c r="M6" s="851"/>
      <c r="N6" s="851"/>
      <c r="O6" s="851"/>
      <c r="P6" s="851"/>
      <c r="Q6" s="851"/>
      <c r="R6" s="851"/>
    </row>
    <row r="7" spans="1:18" ht="12.75">
      <c r="A7" s="254" t="s">
        <v>464</v>
      </c>
      <c r="B7" s="254"/>
      <c r="H7" s="103"/>
      <c r="I7" s="92"/>
      <c r="J7" s="92"/>
      <c r="K7" s="92"/>
      <c r="L7" s="863"/>
      <c r="M7" s="863"/>
      <c r="N7" s="863"/>
      <c r="O7" s="863"/>
      <c r="P7" s="863"/>
      <c r="Q7" s="863"/>
      <c r="R7" s="863"/>
    </row>
    <row r="8" spans="1:20" ht="30.75" customHeight="1">
      <c r="A8" s="864" t="s">
        <v>2</v>
      </c>
      <c r="B8" s="864" t="s">
        <v>3</v>
      </c>
      <c r="C8" s="854" t="s">
        <v>593</v>
      </c>
      <c r="D8" s="855"/>
      <c r="E8" s="855"/>
      <c r="F8" s="855"/>
      <c r="G8" s="856"/>
      <c r="H8" s="849" t="s">
        <v>78</v>
      </c>
      <c r="I8" s="854" t="s">
        <v>79</v>
      </c>
      <c r="J8" s="855"/>
      <c r="K8" s="855"/>
      <c r="L8" s="856"/>
      <c r="M8" s="857" t="s">
        <v>706</v>
      </c>
      <c r="N8" s="858"/>
      <c r="O8" s="858"/>
      <c r="P8" s="858"/>
      <c r="Q8" s="858"/>
      <c r="R8" s="865"/>
      <c r="S8" s="857" t="s">
        <v>761</v>
      </c>
      <c r="T8" s="858"/>
    </row>
    <row r="9" spans="1:20" ht="44.25" customHeight="1">
      <c r="A9" s="864"/>
      <c r="B9" s="864"/>
      <c r="C9" s="94" t="s">
        <v>5</v>
      </c>
      <c r="D9" s="94" t="s">
        <v>6</v>
      </c>
      <c r="E9" s="94" t="s">
        <v>342</v>
      </c>
      <c r="F9" s="95" t="s">
        <v>93</v>
      </c>
      <c r="G9" s="95" t="s">
        <v>213</v>
      </c>
      <c r="H9" s="850"/>
      <c r="I9" s="425" t="s">
        <v>15</v>
      </c>
      <c r="J9" s="425" t="s">
        <v>17</v>
      </c>
      <c r="K9" s="425" t="s">
        <v>37</v>
      </c>
      <c r="L9" s="425" t="s">
        <v>430</v>
      </c>
      <c r="M9" s="425" t="s">
        <v>124</v>
      </c>
      <c r="N9" s="425" t="s">
        <v>712</v>
      </c>
      <c r="O9" s="425" t="s">
        <v>713</v>
      </c>
      <c r="P9" s="425" t="s">
        <v>714</v>
      </c>
      <c r="Q9" s="425" t="s">
        <v>716</v>
      </c>
      <c r="R9" s="425" t="s">
        <v>715</v>
      </c>
      <c r="S9" s="450" t="s">
        <v>762</v>
      </c>
      <c r="T9" s="450" t="s">
        <v>763</v>
      </c>
    </row>
    <row r="10" spans="1:20" s="89" customFormat="1" ht="12.75">
      <c r="A10" s="94">
        <v>1</v>
      </c>
      <c r="B10" s="94">
        <v>2</v>
      </c>
      <c r="C10" s="94">
        <v>3</v>
      </c>
      <c r="D10" s="94">
        <v>4</v>
      </c>
      <c r="E10" s="94">
        <v>5</v>
      </c>
      <c r="F10" s="94">
        <v>6</v>
      </c>
      <c r="G10" s="94">
        <v>7</v>
      </c>
      <c r="H10" s="94">
        <v>8</v>
      </c>
      <c r="I10" s="94">
        <v>9</v>
      </c>
      <c r="J10" s="94">
        <v>10</v>
      </c>
      <c r="K10" s="94">
        <v>11</v>
      </c>
      <c r="L10" s="94">
        <v>12</v>
      </c>
      <c r="M10" s="94">
        <v>13</v>
      </c>
      <c r="N10" s="94">
        <v>14</v>
      </c>
      <c r="O10" s="94">
        <v>15</v>
      </c>
      <c r="P10" s="94">
        <v>16</v>
      </c>
      <c r="Q10" s="94">
        <v>17</v>
      </c>
      <c r="R10" s="94">
        <v>18</v>
      </c>
      <c r="S10" s="450">
        <v>19</v>
      </c>
      <c r="T10" s="450">
        <v>20</v>
      </c>
    </row>
    <row r="11" spans="1:20" s="253" customFormat="1" ht="132" customHeight="1">
      <c r="A11" s="251">
        <v>1</v>
      </c>
      <c r="B11" s="251" t="s">
        <v>468</v>
      </c>
      <c r="C11" s="251">
        <v>40385</v>
      </c>
      <c r="D11" s="251">
        <v>1461</v>
      </c>
      <c r="E11" s="251">
        <v>0</v>
      </c>
      <c r="F11" s="251">
        <v>133</v>
      </c>
      <c r="G11" s="251">
        <f>C11+D11+E11+F11</f>
        <v>41979</v>
      </c>
      <c r="H11" s="252">
        <v>238</v>
      </c>
      <c r="I11" s="256">
        <f>J11+K11+L11</f>
        <v>1498.65</v>
      </c>
      <c r="J11" s="256">
        <v>899.19</v>
      </c>
      <c r="K11" s="256">
        <v>599.46</v>
      </c>
      <c r="L11" s="256">
        <v>0</v>
      </c>
      <c r="M11" s="859" t="s">
        <v>764</v>
      </c>
      <c r="N11" s="860"/>
      <c r="O11" s="860"/>
      <c r="P11" s="860"/>
      <c r="Q11" s="860"/>
      <c r="R11" s="861"/>
      <c r="S11" s="464" t="s">
        <v>765</v>
      </c>
      <c r="T11" s="256">
        <v>11.24</v>
      </c>
    </row>
    <row r="12" spans="1:18" ht="12.75">
      <c r="A12" s="98"/>
      <c r="B12" s="98"/>
      <c r="C12" s="98"/>
      <c r="D12" s="98"/>
      <c r="E12" s="98"/>
      <c r="F12" s="98"/>
      <c r="G12" s="98"/>
      <c r="H12" s="98"/>
      <c r="I12" s="92"/>
      <c r="J12" s="92"/>
      <c r="K12" s="92"/>
      <c r="L12" s="92"/>
      <c r="M12" s="92"/>
      <c r="N12" s="92"/>
      <c r="O12" s="92"/>
      <c r="P12" s="92"/>
      <c r="Q12" s="92"/>
      <c r="R12" s="92"/>
    </row>
    <row r="13" spans="1:18" ht="12.75">
      <c r="A13" s="99" t="s">
        <v>8</v>
      </c>
      <c r="B13" s="100"/>
      <c r="C13" s="100"/>
      <c r="D13" s="98"/>
      <c r="E13" s="98"/>
      <c r="F13" s="98"/>
      <c r="G13" s="98"/>
      <c r="H13" s="98"/>
      <c r="I13" s="92"/>
      <c r="J13" s="92"/>
      <c r="K13" s="92"/>
      <c r="L13" s="92"/>
      <c r="M13" s="92"/>
      <c r="N13" s="92"/>
      <c r="O13" s="92"/>
      <c r="P13" s="92"/>
      <c r="Q13" s="92"/>
      <c r="R13" s="92"/>
    </row>
    <row r="14" spans="1:18" ht="12.75">
      <c r="A14" s="101" t="s">
        <v>9</v>
      </c>
      <c r="B14" s="101"/>
      <c r="C14" s="101"/>
      <c r="I14" s="92"/>
      <c r="J14" s="92"/>
      <c r="K14" s="92"/>
      <c r="L14" s="92"/>
      <c r="M14" s="92"/>
      <c r="N14" s="92"/>
      <c r="O14" s="92"/>
      <c r="P14" s="92"/>
      <c r="Q14" s="92"/>
      <c r="R14" s="92"/>
    </row>
    <row r="15" spans="1:18" ht="12.75">
      <c r="A15" s="101" t="s">
        <v>10</v>
      </c>
      <c r="B15" s="101"/>
      <c r="C15" s="101"/>
      <c r="I15" s="92"/>
      <c r="J15" s="92"/>
      <c r="K15" s="866"/>
      <c r="L15" s="866"/>
      <c r="M15" s="866"/>
      <c r="N15" s="866"/>
      <c r="O15" s="866"/>
      <c r="P15" s="866"/>
      <c r="Q15" s="866"/>
      <c r="R15" s="866"/>
    </row>
    <row r="16" spans="1:18" ht="12.75">
      <c r="A16" s="101"/>
      <c r="B16" s="101"/>
      <c r="C16" s="101"/>
      <c r="I16" s="92"/>
      <c r="J16" s="92"/>
      <c r="K16" s="426"/>
      <c r="L16" s="426"/>
      <c r="M16" s="426"/>
      <c r="N16" s="426"/>
      <c r="O16" s="426"/>
      <c r="P16" s="426"/>
      <c r="Q16" s="426"/>
      <c r="R16" s="426"/>
    </row>
    <row r="17" spans="1:18" ht="12.75">
      <c r="A17" s="101"/>
      <c r="B17" s="101"/>
      <c r="C17" s="101"/>
      <c r="I17" s="92"/>
      <c r="J17" s="92"/>
      <c r="K17" s="426"/>
      <c r="L17" s="426"/>
      <c r="M17" s="426"/>
      <c r="N17" s="426"/>
      <c r="O17" s="426"/>
      <c r="P17" s="426"/>
      <c r="Q17" s="426"/>
      <c r="R17" s="426"/>
    </row>
    <row r="18" spans="1:18" ht="12.75">
      <c r="A18" s="101"/>
      <c r="B18" s="101"/>
      <c r="C18" s="101"/>
      <c r="I18" s="92"/>
      <c r="J18" s="92"/>
      <c r="K18" s="426"/>
      <c r="L18" s="426"/>
      <c r="M18" s="426"/>
      <c r="N18" s="426"/>
      <c r="O18" s="426"/>
      <c r="P18" s="426"/>
      <c r="Q18" s="426"/>
      <c r="R18" s="426"/>
    </row>
    <row r="19" spans="1:18" ht="12.75">
      <c r="A19" s="101"/>
      <c r="B19" s="101"/>
      <c r="C19" s="101"/>
      <c r="I19" s="92"/>
      <c r="J19" s="92"/>
      <c r="K19" s="426"/>
      <c r="L19" s="426"/>
      <c r="M19" s="426"/>
      <c r="N19" s="426"/>
      <c r="O19" s="426"/>
      <c r="P19" s="426"/>
      <c r="Q19" s="426"/>
      <c r="R19" s="426"/>
    </row>
    <row r="20" spans="1:18" ht="12.75">
      <c r="A20" s="101"/>
      <c r="B20" s="101"/>
      <c r="C20" s="101"/>
      <c r="I20" s="92"/>
      <c r="J20" s="92"/>
      <c r="K20" s="426"/>
      <c r="L20" s="426"/>
      <c r="M20" s="426"/>
      <c r="N20" s="426"/>
      <c r="O20" s="426"/>
      <c r="P20" s="426"/>
      <c r="Q20" s="426"/>
      <c r="R20" s="426"/>
    </row>
    <row r="21" spans="1:18" ht="12.75">
      <c r="A21" s="101"/>
      <c r="B21" s="101"/>
      <c r="C21" s="101"/>
      <c r="I21" s="92"/>
      <c r="J21" s="92"/>
      <c r="K21" s="92"/>
      <c r="L21" s="92"/>
      <c r="M21" s="92"/>
      <c r="N21" s="92"/>
      <c r="O21" s="428"/>
      <c r="P21" s="428"/>
      <c r="Q21" s="428"/>
      <c r="R21" s="428"/>
    </row>
    <row r="22" spans="1:18" ht="12.75">
      <c r="A22" s="101"/>
      <c r="B22" s="101"/>
      <c r="C22" s="101"/>
      <c r="I22" s="92"/>
      <c r="J22" s="92"/>
      <c r="K22" s="92"/>
      <c r="L22" s="92"/>
      <c r="M22" s="92"/>
      <c r="N22" s="92"/>
      <c r="O22" s="428"/>
      <c r="P22" s="428"/>
      <c r="Q22" s="428"/>
      <c r="R22" s="428"/>
    </row>
    <row r="23" spans="1:18" ht="15.75">
      <c r="A23" s="101"/>
      <c r="B23" s="101"/>
      <c r="C23" s="101"/>
      <c r="G23" s="10" t="s">
        <v>980</v>
      </c>
      <c r="I23" s="92"/>
      <c r="J23" s="92"/>
      <c r="K23" s="92"/>
      <c r="L23" s="92"/>
      <c r="M23" s="92"/>
      <c r="N23" s="92"/>
      <c r="O23" s="427" t="s">
        <v>588</v>
      </c>
      <c r="P23" s="428"/>
      <c r="Q23" s="428"/>
      <c r="R23" s="428"/>
    </row>
    <row r="24" spans="1:18" ht="15.75">
      <c r="A24" s="101"/>
      <c r="C24" s="101"/>
      <c r="G24" s="10" t="s">
        <v>981</v>
      </c>
      <c r="I24" s="92"/>
      <c r="J24" s="92"/>
      <c r="K24" s="92"/>
      <c r="L24" s="92"/>
      <c r="M24" s="92"/>
      <c r="N24" s="92"/>
      <c r="O24" s="427" t="s">
        <v>466</v>
      </c>
      <c r="P24" s="428"/>
      <c r="Q24" s="428"/>
      <c r="R24" s="428"/>
    </row>
    <row r="25" spans="1:3" ht="12.75">
      <c r="A25" s="101"/>
      <c r="B25" s="101"/>
      <c r="C25" s="101"/>
    </row>
    <row r="26" spans="1:3" ht="12.75">
      <c r="A26" s="101"/>
      <c r="B26" s="101"/>
      <c r="C26" s="101"/>
    </row>
    <row r="28" spans="1:18" ht="12.75">
      <c r="A28" s="862"/>
      <c r="B28" s="862"/>
      <c r="C28" s="862"/>
      <c r="D28" s="862"/>
      <c r="E28" s="862"/>
      <c r="F28" s="862"/>
      <c r="G28" s="862"/>
      <c r="H28" s="862"/>
      <c r="I28" s="862"/>
      <c r="J28" s="862"/>
      <c r="K28" s="862"/>
      <c r="L28" s="862"/>
      <c r="M28" s="862"/>
      <c r="N28" s="862"/>
      <c r="O28" s="862"/>
      <c r="P28" s="862"/>
      <c r="Q28" s="862"/>
      <c r="R28" s="862"/>
    </row>
  </sheetData>
  <sheetProtection/>
  <mergeCells count="17">
    <mergeCell ref="S8:T8"/>
    <mergeCell ref="M11:R11"/>
    <mergeCell ref="A28:R28"/>
    <mergeCell ref="K15:R15"/>
    <mergeCell ref="L7:R7"/>
    <mergeCell ref="A8:A9"/>
    <mergeCell ref="B8:B9"/>
    <mergeCell ref="C8:G8"/>
    <mergeCell ref="H8:H9"/>
    <mergeCell ref="M8:R8"/>
    <mergeCell ref="I8:L8"/>
    <mergeCell ref="G1:I1"/>
    <mergeCell ref="P1:Q1"/>
    <mergeCell ref="A2:R2"/>
    <mergeCell ref="A3:R3"/>
    <mergeCell ref="A4:R5"/>
    <mergeCell ref="A6:R6"/>
  </mergeCells>
  <printOptions horizontalCentered="1"/>
  <pageMargins left="0.5" right="0.45" top="0.99" bottom="0" header="0.31496062992125984" footer="0.31496062992125984"/>
  <pageSetup fitToHeight="1" fitToWidth="1"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sheetPr>
    <pageSetUpPr fitToPage="1"/>
  </sheetPr>
  <dimension ref="A1:X36"/>
  <sheetViews>
    <sheetView view="pageBreakPreview" zoomScale="80" zoomScaleSheetLayoutView="80" zoomScalePageLayoutView="0" workbookViewId="0" topLeftCell="A10">
      <selection activeCell="Q35" sqref="Q35"/>
    </sheetView>
  </sheetViews>
  <sheetFormatPr defaultColWidth="9.140625" defaultRowHeight="12.75"/>
  <cols>
    <col min="1" max="1" width="7.28125" style="315" customWidth="1"/>
    <col min="2" max="2" width="26.00390625" style="315" customWidth="1"/>
    <col min="3" max="5" width="8.28125" style="315" customWidth="1"/>
    <col min="6" max="6" width="14.421875" style="315" customWidth="1"/>
    <col min="7" max="9" width="10.7109375" style="315" customWidth="1"/>
    <col min="10" max="10" width="12.57421875" style="315" customWidth="1"/>
    <col min="11" max="13" width="9.140625" style="315" customWidth="1"/>
    <col min="14" max="14" width="12.8515625" style="315" customWidth="1"/>
    <col min="15" max="15" width="7.57421875" style="315" customWidth="1"/>
    <col min="16" max="16" width="7.28125" style="315" customWidth="1"/>
    <col min="17" max="17" width="6.8515625" style="315" customWidth="1"/>
    <col min="18" max="18" width="6.57421875" style="315" customWidth="1"/>
    <col min="19" max="19" width="8.00390625" style="315" customWidth="1"/>
    <col min="20" max="20" width="7.00390625" style="315" customWidth="1"/>
    <col min="21" max="21" width="7.28125" style="315" customWidth="1"/>
    <col min="22" max="22" width="7.140625" style="315" customWidth="1"/>
    <col min="23" max="16384" width="9.140625" style="315" customWidth="1"/>
  </cols>
  <sheetData>
    <row r="1" ht="15">
      <c r="V1" s="58" t="s">
        <v>619</v>
      </c>
    </row>
    <row r="2" spans="7:18" ht="15.75">
      <c r="G2" s="649" t="s">
        <v>0</v>
      </c>
      <c r="H2" s="649"/>
      <c r="I2" s="649"/>
      <c r="J2" s="649"/>
      <c r="K2" s="649"/>
      <c r="O2" s="36"/>
      <c r="P2" s="36"/>
      <c r="Q2" s="36"/>
      <c r="R2" s="36"/>
    </row>
    <row r="3" spans="3:24" ht="18">
      <c r="C3" s="648" t="s">
        <v>824</v>
      </c>
      <c r="D3" s="648"/>
      <c r="E3" s="648"/>
      <c r="F3" s="648"/>
      <c r="G3" s="648"/>
      <c r="H3" s="648"/>
      <c r="I3" s="648"/>
      <c r="J3" s="648"/>
      <c r="K3" s="648"/>
      <c r="L3" s="648"/>
      <c r="M3" s="648"/>
      <c r="N3" s="648"/>
      <c r="O3" s="281"/>
      <c r="P3" s="281"/>
      <c r="Q3" s="281"/>
      <c r="R3" s="281"/>
      <c r="S3" s="281"/>
      <c r="T3" s="281"/>
      <c r="U3" s="281"/>
      <c r="V3" s="281"/>
      <c r="W3" s="281"/>
      <c r="X3" s="281"/>
    </row>
    <row r="4" spans="3:22" ht="15.75">
      <c r="C4" s="316"/>
      <c r="D4" s="316"/>
      <c r="E4" s="316"/>
      <c r="F4" s="316"/>
      <c r="G4" s="316"/>
      <c r="H4" s="316"/>
      <c r="I4" s="316"/>
      <c r="J4" s="316"/>
      <c r="K4" s="316"/>
      <c r="L4" s="316"/>
      <c r="M4" s="316"/>
      <c r="N4" s="316"/>
      <c r="O4" s="316"/>
      <c r="P4" s="316"/>
      <c r="Q4" s="316"/>
      <c r="R4" s="316"/>
      <c r="S4" s="316"/>
      <c r="T4" s="316"/>
      <c r="U4" s="316"/>
      <c r="V4" s="316"/>
    </row>
    <row r="5" spans="2:22" ht="15.75">
      <c r="B5" s="652" t="s">
        <v>831</v>
      </c>
      <c r="C5" s="652"/>
      <c r="D5" s="652"/>
      <c r="E5" s="652"/>
      <c r="F5" s="652"/>
      <c r="G5" s="652"/>
      <c r="H5" s="652"/>
      <c r="I5" s="652"/>
      <c r="J5" s="652"/>
      <c r="K5" s="652"/>
      <c r="L5" s="652"/>
      <c r="M5" s="652"/>
      <c r="N5" s="652"/>
      <c r="O5" s="652"/>
      <c r="P5" s="652"/>
      <c r="Q5" s="652"/>
      <c r="R5" s="652"/>
      <c r="S5" s="652"/>
      <c r="T5" s="37"/>
      <c r="U5" s="650" t="s">
        <v>235</v>
      </c>
      <c r="V5" s="651"/>
    </row>
    <row r="6" spans="11:18" ht="15">
      <c r="K6" s="36"/>
      <c r="L6" s="36"/>
      <c r="M6" s="36"/>
      <c r="N6" s="36"/>
      <c r="O6" s="36"/>
      <c r="P6" s="36"/>
      <c r="Q6" s="36"/>
      <c r="R6" s="36"/>
    </row>
    <row r="7" spans="1:22" ht="15.75">
      <c r="A7" s="654" t="s">
        <v>464</v>
      </c>
      <c r="B7" s="654"/>
      <c r="O7" s="653" t="s">
        <v>832</v>
      </c>
      <c r="P7" s="653"/>
      <c r="Q7" s="653"/>
      <c r="R7" s="653"/>
      <c r="S7" s="653"/>
      <c r="T7" s="653"/>
      <c r="U7" s="653"/>
      <c r="V7" s="653"/>
    </row>
    <row r="8" spans="1:22" ht="35.25" customHeight="1">
      <c r="A8" s="636" t="s">
        <v>2</v>
      </c>
      <c r="B8" s="636" t="s">
        <v>134</v>
      </c>
      <c r="C8" s="629" t="s">
        <v>135</v>
      </c>
      <c r="D8" s="629"/>
      <c r="E8" s="629"/>
      <c r="F8" s="629" t="s">
        <v>136</v>
      </c>
      <c r="G8" s="636" t="s">
        <v>164</v>
      </c>
      <c r="H8" s="636"/>
      <c r="I8" s="636"/>
      <c r="J8" s="636"/>
      <c r="K8" s="636"/>
      <c r="L8" s="636"/>
      <c r="M8" s="636"/>
      <c r="N8" s="636"/>
      <c r="O8" s="636" t="s">
        <v>165</v>
      </c>
      <c r="P8" s="636"/>
      <c r="Q8" s="636"/>
      <c r="R8" s="636"/>
      <c r="S8" s="636"/>
      <c r="T8" s="636"/>
      <c r="U8" s="636"/>
      <c r="V8" s="636"/>
    </row>
    <row r="9" spans="1:22" ht="42.75" customHeight="1">
      <c r="A9" s="636"/>
      <c r="B9" s="636"/>
      <c r="C9" s="629" t="s">
        <v>236</v>
      </c>
      <c r="D9" s="629" t="s">
        <v>38</v>
      </c>
      <c r="E9" s="629" t="s">
        <v>39</v>
      </c>
      <c r="F9" s="629"/>
      <c r="G9" s="636" t="s">
        <v>166</v>
      </c>
      <c r="H9" s="636"/>
      <c r="I9" s="636"/>
      <c r="J9" s="636"/>
      <c r="K9" s="636" t="s">
        <v>151</v>
      </c>
      <c r="L9" s="636"/>
      <c r="M9" s="636"/>
      <c r="N9" s="636"/>
      <c r="O9" s="636" t="s">
        <v>137</v>
      </c>
      <c r="P9" s="636"/>
      <c r="Q9" s="636"/>
      <c r="R9" s="636"/>
      <c r="S9" s="636" t="s">
        <v>150</v>
      </c>
      <c r="T9" s="636"/>
      <c r="U9" s="636"/>
      <c r="V9" s="636"/>
    </row>
    <row r="10" spans="1:22" ht="15">
      <c r="A10" s="636"/>
      <c r="B10" s="636"/>
      <c r="C10" s="629"/>
      <c r="D10" s="629"/>
      <c r="E10" s="629"/>
      <c r="F10" s="629"/>
      <c r="G10" s="639" t="s">
        <v>138</v>
      </c>
      <c r="H10" s="640"/>
      <c r="I10" s="641"/>
      <c r="J10" s="645" t="s">
        <v>139</v>
      </c>
      <c r="K10" s="630" t="s">
        <v>138</v>
      </c>
      <c r="L10" s="631"/>
      <c r="M10" s="632"/>
      <c r="N10" s="645" t="s">
        <v>139</v>
      </c>
      <c r="O10" s="630" t="s">
        <v>138</v>
      </c>
      <c r="P10" s="631"/>
      <c r="Q10" s="632"/>
      <c r="R10" s="645" t="s">
        <v>139</v>
      </c>
      <c r="S10" s="630" t="s">
        <v>138</v>
      </c>
      <c r="T10" s="631"/>
      <c r="U10" s="632"/>
      <c r="V10" s="645" t="s">
        <v>139</v>
      </c>
    </row>
    <row r="11" spans="1:22" ht="15" customHeight="1">
      <c r="A11" s="636"/>
      <c r="B11" s="636"/>
      <c r="C11" s="629"/>
      <c r="D11" s="629"/>
      <c r="E11" s="629"/>
      <c r="F11" s="629"/>
      <c r="G11" s="642"/>
      <c r="H11" s="643"/>
      <c r="I11" s="644"/>
      <c r="J11" s="646"/>
      <c r="K11" s="633"/>
      <c r="L11" s="634"/>
      <c r="M11" s="635"/>
      <c r="N11" s="646"/>
      <c r="O11" s="633"/>
      <c r="P11" s="634"/>
      <c r="Q11" s="635"/>
      <c r="R11" s="646"/>
      <c r="S11" s="633"/>
      <c r="T11" s="634"/>
      <c r="U11" s="635"/>
      <c r="V11" s="646"/>
    </row>
    <row r="12" spans="1:22" ht="15.75">
      <c r="A12" s="636"/>
      <c r="B12" s="636"/>
      <c r="C12" s="629"/>
      <c r="D12" s="629"/>
      <c r="E12" s="629"/>
      <c r="F12" s="629"/>
      <c r="G12" s="318" t="s">
        <v>236</v>
      </c>
      <c r="H12" s="318" t="s">
        <v>38</v>
      </c>
      <c r="I12" s="319" t="s">
        <v>39</v>
      </c>
      <c r="J12" s="647"/>
      <c r="K12" s="317" t="s">
        <v>236</v>
      </c>
      <c r="L12" s="317" t="s">
        <v>38</v>
      </c>
      <c r="M12" s="317" t="s">
        <v>39</v>
      </c>
      <c r="N12" s="647"/>
      <c r="O12" s="317" t="s">
        <v>236</v>
      </c>
      <c r="P12" s="317" t="s">
        <v>38</v>
      </c>
      <c r="Q12" s="317" t="s">
        <v>39</v>
      </c>
      <c r="R12" s="647"/>
      <c r="S12" s="317" t="s">
        <v>236</v>
      </c>
      <c r="T12" s="317" t="s">
        <v>38</v>
      </c>
      <c r="U12" s="317" t="s">
        <v>39</v>
      </c>
      <c r="V12" s="647"/>
    </row>
    <row r="13" spans="1:22" ht="15.75">
      <c r="A13" s="317">
        <v>1</v>
      </c>
      <c r="B13" s="317">
        <v>2</v>
      </c>
      <c r="C13" s="317">
        <v>3</v>
      </c>
      <c r="D13" s="317">
        <v>4</v>
      </c>
      <c r="E13" s="317">
        <v>5</v>
      </c>
      <c r="F13" s="317">
        <v>6</v>
      </c>
      <c r="G13" s="317">
        <v>7</v>
      </c>
      <c r="H13" s="317">
        <v>8</v>
      </c>
      <c r="I13" s="317">
        <v>9</v>
      </c>
      <c r="J13" s="317">
        <v>10</v>
      </c>
      <c r="K13" s="317">
        <v>11</v>
      </c>
      <c r="L13" s="317">
        <v>12</v>
      </c>
      <c r="M13" s="317">
        <v>13</v>
      </c>
      <c r="N13" s="317">
        <v>14</v>
      </c>
      <c r="O13" s="317">
        <v>15</v>
      </c>
      <c r="P13" s="317">
        <v>16</v>
      </c>
      <c r="Q13" s="317">
        <v>17</v>
      </c>
      <c r="R13" s="317">
        <v>18</v>
      </c>
      <c r="S13" s="317">
        <v>19</v>
      </c>
      <c r="T13" s="317">
        <v>20</v>
      </c>
      <c r="U13" s="317">
        <v>21</v>
      </c>
      <c r="V13" s="317">
        <v>22</v>
      </c>
    </row>
    <row r="14" spans="1:22" ht="15.75">
      <c r="A14" s="637" t="s">
        <v>196</v>
      </c>
      <c r="B14" s="638"/>
      <c r="C14" s="317"/>
      <c r="D14" s="317"/>
      <c r="E14" s="317"/>
      <c r="F14" s="317"/>
      <c r="G14" s="317"/>
      <c r="H14" s="317"/>
      <c r="I14" s="317"/>
      <c r="J14" s="317"/>
      <c r="K14" s="317"/>
      <c r="L14" s="317"/>
      <c r="M14" s="317"/>
      <c r="N14" s="317"/>
      <c r="O14" s="317"/>
      <c r="P14" s="317"/>
      <c r="Q14" s="317"/>
      <c r="R14" s="317"/>
      <c r="S14" s="317"/>
      <c r="T14" s="317"/>
      <c r="U14" s="317"/>
      <c r="V14" s="317"/>
    </row>
    <row r="15" spans="1:22" ht="15.75">
      <c r="A15" s="317">
        <v>1</v>
      </c>
      <c r="B15" s="320" t="s">
        <v>195</v>
      </c>
      <c r="C15" s="323">
        <v>178.73</v>
      </c>
      <c r="D15" s="324">
        <v>18.88</v>
      </c>
      <c r="E15" s="324">
        <v>0.3</v>
      </c>
      <c r="F15" s="531" t="s">
        <v>835</v>
      </c>
      <c r="G15" s="323">
        <v>178.73</v>
      </c>
      <c r="H15" s="324">
        <v>18.88</v>
      </c>
      <c r="I15" s="324">
        <v>0.3</v>
      </c>
      <c r="J15" s="324" t="s">
        <v>842</v>
      </c>
      <c r="K15" s="323">
        <v>178.73</v>
      </c>
      <c r="L15" s="324">
        <v>18.88</v>
      </c>
      <c r="M15" s="324">
        <v>0.3</v>
      </c>
      <c r="N15" s="531" t="s">
        <v>838</v>
      </c>
      <c r="O15" s="321"/>
      <c r="P15" s="321"/>
      <c r="Q15" s="321"/>
      <c r="R15" s="321"/>
      <c r="S15" s="321"/>
      <c r="T15" s="321"/>
      <c r="U15" s="321"/>
      <c r="V15" s="321"/>
    </row>
    <row r="16" spans="1:22" ht="30">
      <c r="A16" s="317">
        <v>2</v>
      </c>
      <c r="B16" s="320" t="s">
        <v>140</v>
      </c>
      <c r="C16" s="323">
        <v>222.16</v>
      </c>
      <c r="D16" s="324">
        <v>23.47</v>
      </c>
      <c r="E16" s="324">
        <v>0.37</v>
      </c>
      <c r="F16" s="324" t="s">
        <v>836</v>
      </c>
      <c r="G16" s="323">
        <v>222.16</v>
      </c>
      <c r="H16" s="324">
        <v>23.47</v>
      </c>
      <c r="I16" s="324">
        <v>0.37</v>
      </c>
      <c r="J16" s="324" t="s">
        <v>844</v>
      </c>
      <c r="K16" s="323">
        <v>222.16</v>
      </c>
      <c r="L16" s="324">
        <v>23.47</v>
      </c>
      <c r="M16" s="324">
        <v>0.37</v>
      </c>
      <c r="N16" s="324" t="s">
        <v>839</v>
      </c>
      <c r="O16" s="321"/>
      <c r="P16" s="321"/>
      <c r="Q16" s="321"/>
      <c r="R16" s="321"/>
      <c r="S16" s="321"/>
      <c r="T16" s="321"/>
      <c r="U16" s="321"/>
      <c r="V16" s="321"/>
    </row>
    <row r="17" spans="1:22" ht="15.75">
      <c r="A17" s="317">
        <v>3</v>
      </c>
      <c r="B17" s="320" t="s">
        <v>833</v>
      </c>
      <c r="C17" s="323">
        <v>267.27</v>
      </c>
      <c r="D17" s="324">
        <v>28.23</v>
      </c>
      <c r="E17" s="323">
        <v>0.45</v>
      </c>
      <c r="F17" s="324" t="s">
        <v>837</v>
      </c>
      <c r="G17" s="323">
        <v>267.27</v>
      </c>
      <c r="H17" s="324">
        <v>28.23</v>
      </c>
      <c r="I17" s="323">
        <v>0.45</v>
      </c>
      <c r="J17" s="324" t="s">
        <v>843</v>
      </c>
      <c r="K17" s="323">
        <v>267.27</v>
      </c>
      <c r="L17" s="324">
        <v>28.23</v>
      </c>
      <c r="M17" s="323">
        <v>0.45</v>
      </c>
      <c r="N17" s="324" t="s">
        <v>840</v>
      </c>
      <c r="O17" s="321"/>
      <c r="P17" s="321"/>
      <c r="Q17" s="321"/>
      <c r="R17" s="321"/>
      <c r="S17" s="321"/>
      <c r="T17" s="321"/>
      <c r="U17" s="321"/>
      <c r="V17" s="321"/>
    </row>
    <row r="18" spans="1:22" ht="15">
      <c r="A18" s="637" t="s">
        <v>197</v>
      </c>
      <c r="B18" s="638"/>
      <c r="C18" s="324"/>
      <c r="D18" s="324"/>
      <c r="E18" s="324"/>
      <c r="F18" s="324"/>
      <c r="G18" s="324"/>
      <c r="H18" s="324"/>
      <c r="I18" s="324"/>
      <c r="J18" s="324"/>
      <c r="K18" s="324"/>
      <c r="L18" s="324"/>
      <c r="M18" s="324"/>
      <c r="N18" s="324"/>
      <c r="O18" s="321"/>
      <c r="P18" s="321"/>
      <c r="Q18" s="321"/>
      <c r="R18" s="321"/>
      <c r="S18" s="321"/>
      <c r="T18" s="321"/>
      <c r="U18" s="321"/>
      <c r="V18" s="321"/>
    </row>
    <row r="19" spans="1:22" ht="15.75">
      <c r="A19" s="317">
        <v>4</v>
      </c>
      <c r="B19" s="320" t="s">
        <v>185</v>
      </c>
      <c r="C19" s="324">
        <v>0</v>
      </c>
      <c r="D19" s="324">
        <v>0</v>
      </c>
      <c r="E19" s="324">
        <v>0</v>
      </c>
      <c r="F19" s="324"/>
      <c r="G19" s="324">
        <v>0</v>
      </c>
      <c r="H19" s="324">
        <v>0</v>
      </c>
      <c r="I19" s="324">
        <v>0</v>
      </c>
      <c r="J19" s="324"/>
      <c r="K19" s="324">
        <v>0</v>
      </c>
      <c r="L19" s="324">
        <v>0</v>
      </c>
      <c r="M19" s="324">
        <v>0</v>
      </c>
      <c r="N19" s="324"/>
      <c r="O19" s="321"/>
      <c r="P19" s="321"/>
      <c r="Q19" s="321"/>
      <c r="R19" s="321"/>
      <c r="S19" s="321"/>
      <c r="T19" s="321"/>
      <c r="U19" s="321"/>
      <c r="V19" s="321"/>
    </row>
    <row r="20" spans="1:22" ht="15.75">
      <c r="A20" s="317">
        <v>5</v>
      </c>
      <c r="B20" s="320" t="s">
        <v>118</v>
      </c>
      <c r="C20" s="324">
        <v>0</v>
      </c>
      <c r="D20" s="324">
        <v>0</v>
      </c>
      <c r="E20" s="324">
        <v>0</v>
      </c>
      <c r="F20" s="324"/>
      <c r="G20" s="324">
        <v>0</v>
      </c>
      <c r="H20" s="324">
        <v>0</v>
      </c>
      <c r="I20" s="324">
        <v>0</v>
      </c>
      <c r="J20" s="324"/>
      <c r="K20" s="324">
        <v>0</v>
      </c>
      <c r="L20" s="324">
        <v>0</v>
      </c>
      <c r="M20" s="324">
        <v>0</v>
      </c>
      <c r="N20" s="324"/>
      <c r="O20" s="321"/>
      <c r="P20" s="321"/>
      <c r="Q20" s="321"/>
      <c r="R20" s="321"/>
      <c r="S20" s="321"/>
      <c r="T20" s="321"/>
      <c r="U20" s="321"/>
      <c r="V20" s="321"/>
    </row>
    <row r="21" spans="1:22" ht="30">
      <c r="A21" s="317">
        <v>6</v>
      </c>
      <c r="B21" s="320" t="s">
        <v>834</v>
      </c>
      <c r="C21" s="324">
        <v>0</v>
      </c>
      <c r="D21" s="324">
        <v>0</v>
      </c>
      <c r="E21" s="324">
        <v>0</v>
      </c>
      <c r="F21" s="324"/>
      <c r="G21" s="324">
        <v>0</v>
      </c>
      <c r="H21" s="324">
        <v>0</v>
      </c>
      <c r="I21" s="324">
        <v>0</v>
      </c>
      <c r="J21" s="324"/>
      <c r="K21" s="324">
        <v>0</v>
      </c>
      <c r="L21" s="324">
        <v>0</v>
      </c>
      <c r="M21" s="324">
        <v>0</v>
      </c>
      <c r="N21" s="324"/>
      <c r="O21" s="321"/>
      <c r="P21" s="321"/>
      <c r="Q21" s="321"/>
      <c r="R21" s="321"/>
      <c r="S21" s="321"/>
      <c r="T21" s="321"/>
      <c r="U21" s="321"/>
      <c r="V21" s="321"/>
    </row>
    <row r="22" spans="15:22" ht="22.5" customHeight="1">
      <c r="O22" s="655" t="s">
        <v>841</v>
      </c>
      <c r="P22" s="655"/>
      <c r="Q22" s="655"/>
      <c r="R22" s="655"/>
      <c r="S22" s="655"/>
      <c r="T22" s="655"/>
      <c r="U22" s="655"/>
      <c r="V22" s="655"/>
    </row>
    <row r="23" spans="15:22" ht="22.5" customHeight="1">
      <c r="O23" s="656"/>
      <c r="P23" s="656"/>
      <c r="Q23" s="656"/>
      <c r="R23" s="656"/>
      <c r="S23" s="656"/>
      <c r="T23" s="656"/>
      <c r="U23" s="656"/>
      <c r="V23" s="656"/>
    </row>
    <row r="24" spans="15:22" ht="22.5" customHeight="1">
      <c r="O24" s="656"/>
      <c r="P24" s="656"/>
      <c r="Q24" s="656"/>
      <c r="R24" s="656"/>
      <c r="S24" s="656"/>
      <c r="T24" s="656"/>
      <c r="U24" s="656"/>
      <c r="V24" s="656"/>
    </row>
    <row r="25" spans="1:22" ht="15">
      <c r="A25" s="448" t="s">
        <v>152</v>
      </c>
      <c r="B25" s="448"/>
      <c r="C25" s="448"/>
      <c r="D25" s="448"/>
      <c r="E25" s="448"/>
      <c r="F25" s="448"/>
      <c r="G25" s="448"/>
      <c r="H25" s="448"/>
      <c r="I25" s="448"/>
      <c r="J25" s="448"/>
      <c r="K25" s="448"/>
      <c r="L25" s="448"/>
      <c r="M25" s="448"/>
      <c r="N25" s="448"/>
      <c r="O25" s="656"/>
      <c r="P25" s="656"/>
      <c r="Q25" s="656"/>
      <c r="R25" s="656"/>
      <c r="S25" s="656"/>
      <c r="T25" s="656"/>
      <c r="U25" s="656"/>
      <c r="V25" s="656"/>
    </row>
    <row r="26" spans="1:22" ht="15">
      <c r="A26" s="322"/>
      <c r="B26" s="322"/>
      <c r="C26" s="322"/>
      <c r="D26" s="322"/>
      <c r="E26" s="322"/>
      <c r="F26" s="322"/>
      <c r="G26" s="322"/>
      <c r="H26" s="322"/>
      <c r="I26" s="322"/>
      <c r="J26" s="322"/>
      <c r="K26" s="322"/>
      <c r="L26" s="322"/>
      <c r="M26" s="322"/>
      <c r="N26" s="322"/>
      <c r="O26" s="656"/>
      <c r="P26" s="656"/>
      <c r="Q26" s="656"/>
      <c r="R26" s="656"/>
      <c r="S26" s="656"/>
      <c r="T26" s="656"/>
      <c r="U26" s="656"/>
      <c r="V26" s="656"/>
    </row>
    <row r="27" spans="1:22" ht="15">
      <c r="A27" s="322"/>
      <c r="B27" s="322"/>
      <c r="C27" s="322"/>
      <c r="D27" s="322"/>
      <c r="E27" s="322"/>
      <c r="F27" s="322"/>
      <c r="G27" s="322"/>
      <c r="H27" s="322"/>
      <c r="I27" s="322"/>
      <c r="J27" s="322"/>
      <c r="K27" s="322"/>
      <c r="L27" s="322"/>
      <c r="M27" s="322"/>
      <c r="N27" s="322"/>
      <c r="O27" s="656"/>
      <c r="P27" s="656"/>
      <c r="Q27" s="656"/>
      <c r="R27" s="656"/>
      <c r="S27" s="656"/>
      <c r="T27" s="656"/>
      <c r="U27" s="656"/>
      <c r="V27" s="656"/>
    </row>
    <row r="28" spans="1:22" ht="15">
      <c r="A28" s="322"/>
      <c r="B28" s="322"/>
      <c r="C28" s="322"/>
      <c r="D28" s="322"/>
      <c r="E28" s="322"/>
      <c r="F28" s="322"/>
      <c r="G28" s="322"/>
      <c r="H28" s="322"/>
      <c r="I28" s="322"/>
      <c r="J28" s="322"/>
      <c r="K28" s="322"/>
      <c r="L28" s="322"/>
      <c r="M28" s="322"/>
      <c r="N28" s="322"/>
      <c r="O28" s="322"/>
      <c r="P28" s="322"/>
      <c r="Q28" s="322"/>
      <c r="R28" s="322"/>
      <c r="S28" s="322"/>
      <c r="T28" s="322"/>
      <c r="U28" s="322"/>
      <c r="V28" s="322"/>
    </row>
    <row r="29" spans="1:22" ht="15">
      <c r="A29" s="322"/>
      <c r="B29" s="322"/>
      <c r="C29" s="322"/>
      <c r="D29" s="322"/>
      <c r="E29" s="322"/>
      <c r="F29" s="322"/>
      <c r="G29" s="322"/>
      <c r="H29" s="322"/>
      <c r="I29" s="322"/>
      <c r="J29" s="322"/>
      <c r="K29" s="322"/>
      <c r="L29" s="322"/>
      <c r="M29" s="322"/>
      <c r="N29" s="322"/>
      <c r="O29" s="322"/>
      <c r="P29" s="322"/>
      <c r="Q29" s="322"/>
      <c r="R29" s="322"/>
      <c r="S29" s="322"/>
      <c r="T29" s="322"/>
      <c r="U29" s="322"/>
      <c r="V29" s="322"/>
    </row>
    <row r="30" spans="1:22" ht="15">
      <c r="A30" s="322"/>
      <c r="B30" s="322"/>
      <c r="C30" s="322"/>
      <c r="D30" s="322"/>
      <c r="E30" s="322"/>
      <c r="F30" s="322"/>
      <c r="G30" s="322"/>
      <c r="H30" s="322"/>
      <c r="I30" s="322"/>
      <c r="J30" s="322"/>
      <c r="K30" s="322"/>
      <c r="L30" s="322"/>
      <c r="M30" s="322"/>
      <c r="N30" s="322"/>
      <c r="O30" s="322"/>
      <c r="P30" s="322"/>
      <c r="Q30" s="322"/>
      <c r="R30" s="322"/>
      <c r="S30" s="322"/>
      <c r="T30" s="322"/>
      <c r="U30" s="322"/>
      <c r="V30" s="322"/>
    </row>
    <row r="31" spans="1:22" ht="15">
      <c r="A31" s="322"/>
      <c r="B31" s="322"/>
      <c r="C31" s="322"/>
      <c r="D31" s="322"/>
      <c r="E31" s="322"/>
      <c r="F31" s="322"/>
      <c r="G31" s="322"/>
      <c r="H31" s="322"/>
      <c r="I31" s="322"/>
      <c r="J31" s="322"/>
      <c r="K31" s="322"/>
      <c r="L31" s="322"/>
      <c r="M31" s="322"/>
      <c r="N31" s="322"/>
      <c r="O31" s="322"/>
      <c r="P31" s="322"/>
      <c r="Q31" s="322"/>
      <c r="R31" s="322"/>
      <c r="S31" s="322"/>
      <c r="T31" s="322"/>
      <c r="U31" s="322"/>
      <c r="V31" s="322"/>
    </row>
    <row r="32" spans="1:22" ht="15">
      <c r="A32" s="322"/>
      <c r="B32" s="322"/>
      <c r="C32" s="322"/>
      <c r="D32" s="322"/>
      <c r="E32" s="322"/>
      <c r="F32" s="322"/>
      <c r="G32" s="322"/>
      <c r="H32" s="322"/>
      <c r="I32" s="322"/>
      <c r="J32" s="322"/>
      <c r="K32" s="322"/>
      <c r="L32" s="322"/>
      <c r="M32" s="322"/>
      <c r="N32" s="322"/>
      <c r="O32" s="322"/>
      <c r="P32" s="322"/>
      <c r="Q32" s="322"/>
      <c r="R32" s="322"/>
      <c r="S32" s="322"/>
      <c r="T32" s="322"/>
      <c r="U32" s="322"/>
      <c r="V32" s="322"/>
    </row>
    <row r="33" spans="1:22" ht="15">
      <c r="A33" s="322"/>
      <c r="B33" s="322"/>
      <c r="C33" s="322"/>
      <c r="D33" s="322"/>
      <c r="E33" s="322"/>
      <c r="F33" s="322"/>
      <c r="G33" s="322"/>
      <c r="H33" s="322"/>
      <c r="I33" s="322"/>
      <c r="J33" s="322"/>
      <c r="K33" s="322"/>
      <c r="L33" s="322"/>
      <c r="M33" s="322"/>
      <c r="N33" s="322"/>
      <c r="O33" s="322"/>
      <c r="P33" s="322"/>
      <c r="Q33" s="322"/>
      <c r="R33" s="322"/>
      <c r="S33" s="322"/>
      <c r="T33" s="322"/>
      <c r="U33" s="322"/>
      <c r="V33" s="322"/>
    </row>
    <row r="34" spans="1:22" ht="15">
      <c r="A34" s="322"/>
      <c r="B34" s="322"/>
      <c r="C34" s="322"/>
      <c r="D34" s="322"/>
      <c r="E34" s="322"/>
      <c r="F34" s="322"/>
      <c r="G34" s="322"/>
      <c r="H34" s="322"/>
      <c r="I34" s="322"/>
      <c r="J34" s="322"/>
      <c r="K34" s="322"/>
      <c r="L34" s="322"/>
      <c r="M34" s="322"/>
      <c r="N34" s="322"/>
      <c r="O34" s="322"/>
      <c r="P34" s="322"/>
      <c r="Q34" s="322"/>
      <c r="R34" s="322"/>
      <c r="S34" s="322"/>
      <c r="T34" s="322"/>
      <c r="U34" s="322"/>
      <c r="V34" s="322"/>
    </row>
    <row r="35" spans="1:22" ht="16.5">
      <c r="A35" s="322"/>
      <c r="B35" s="322"/>
      <c r="C35" s="322"/>
      <c r="D35" s="322"/>
      <c r="E35" s="322"/>
      <c r="F35" s="322"/>
      <c r="G35" s="322"/>
      <c r="H35" s="322"/>
      <c r="I35" s="364" t="s">
        <v>980</v>
      </c>
      <c r="J35" s="322"/>
      <c r="K35" s="322"/>
      <c r="L35" s="322"/>
      <c r="M35" s="322"/>
      <c r="N35" s="322"/>
      <c r="O35" s="322"/>
      <c r="P35" s="322"/>
      <c r="Q35" s="364" t="s">
        <v>588</v>
      </c>
      <c r="S35" s="322"/>
      <c r="T35" s="322"/>
      <c r="U35" s="322"/>
      <c r="V35" s="322"/>
    </row>
    <row r="36" spans="1:17" ht="16.5">
      <c r="A36" s="280"/>
      <c r="B36" s="280"/>
      <c r="C36" s="280"/>
      <c r="D36" s="280"/>
      <c r="E36" s="280"/>
      <c r="F36" s="280"/>
      <c r="G36" s="280"/>
      <c r="H36" s="280"/>
      <c r="I36" s="364" t="s">
        <v>981</v>
      </c>
      <c r="J36" s="280"/>
      <c r="K36" s="280"/>
      <c r="L36" s="280"/>
      <c r="M36" s="280"/>
      <c r="N36" s="280"/>
      <c r="O36" s="280"/>
      <c r="P36" s="280"/>
      <c r="Q36" s="364" t="s">
        <v>466</v>
      </c>
    </row>
  </sheetData>
  <sheetProtection/>
  <mergeCells count="30">
    <mergeCell ref="A14:B14"/>
    <mergeCell ref="B8:B12"/>
    <mergeCell ref="A7:B7"/>
    <mergeCell ref="A8:A12"/>
    <mergeCell ref="V10:V12"/>
    <mergeCell ref="O22:V27"/>
    <mergeCell ref="O9:R9"/>
    <mergeCell ref="O10:Q11"/>
    <mergeCell ref="C9:C12"/>
    <mergeCell ref="K9:N9"/>
    <mergeCell ref="C3:N3"/>
    <mergeCell ref="S9:V9"/>
    <mergeCell ref="G2:K2"/>
    <mergeCell ref="U5:V5"/>
    <mergeCell ref="G8:N8"/>
    <mergeCell ref="B5:S5"/>
    <mergeCell ref="D9:D12"/>
    <mergeCell ref="E9:E12"/>
    <mergeCell ref="C8:E8"/>
    <mergeCell ref="O7:V7"/>
    <mergeCell ref="F8:F12"/>
    <mergeCell ref="S10:U11"/>
    <mergeCell ref="O8:V8"/>
    <mergeCell ref="A18:B18"/>
    <mergeCell ref="G9:J9"/>
    <mergeCell ref="G10:I11"/>
    <mergeCell ref="J10:J12"/>
    <mergeCell ref="K10:M11"/>
    <mergeCell ref="N10:N12"/>
    <mergeCell ref="R10:R12"/>
  </mergeCells>
  <printOptions horizontalCentered="1"/>
  <pageMargins left="0.54" right="0.46" top="0.2362204724409449" bottom="0" header="0.31496062992125984" footer="0.31496062992125984"/>
  <pageSetup fitToHeight="1" fitToWidth="1" horizontalDpi="600" verticalDpi="600" orientation="landscape" paperSize="9" scale="64" r:id="rId1"/>
  <colBreaks count="1" manualBreakCount="1">
    <brk id="22" max="65535" man="1"/>
  </colBreaks>
</worksheet>
</file>

<file path=xl/worksheets/sheet60.xml><?xml version="1.0" encoding="utf-8"?>
<worksheet xmlns="http://schemas.openxmlformats.org/spreadsheetml/2006/main" xmlns:r="http://schemas.openxmlformats.org/officeDocument/2006/relationships">
  <sheetPr>
    <pageSetUpPr fitToPage="1"/>
  </sheetPr>
  <dimension ref="A1:R22"/>
  <sheetViews>
    <sheetView view="pageBreakPreview" zoomScaleSheetLayoutView="100" zoomScalePageLayoutView="0" workbookViewId="0" topLeftCell="A1">
      <selection activeCell="E19" sqref="E19:E20"/>
    </sheetView>
  </sheetViews>
  <sheetFormatPr defaultColWidth="9.140625" defaultRowHeight="12.75"/>
  <cols>
    <col min="1" max="1" width="6.57421875" style="92" customWidth="1"/>
    <col min="2" max="2" width="10.28125" style="92" customWidth="1"/>
    <col min="3" max="3" width="14.421875" style="92" customWidth="1"/>
    <col min="4" max="4" width="10.8515625" style="92" customWidth="1"/>
    <col min="5" max="5" width="4.57421875" style="92" customWidth="1"/>
    <col min="6" max="6" width="0.2890625" style="92" hidden="1" customWidth="1"/>
    <col min="7" max="7" width="8.7109375" style="92" customWidth="1"/>
    <col min="8" max="9" width="8.00390625" style="92" customWidth="1"/>
    <col min="10" max="14" width="8.140625" style="92" customWidth="1"/>
    <col min="15" max="15" width="8.57421875" style="92" customWidth="1"/>
    <col min="16" max="16" width="9.421875" style="92" customWidth="1"/>
    <col min="17" max="17" width="13.57421875" style="92" customWidth="1"/>
    <col min="18" max="18" width="14.28125" style="92" customWidth="1"/>
    <col min="19" max="16384" width="9.140625" style="92" customWidth="1"/>
  </cols>
  <sheetData>
    <row r="1" spans="4:17" ht="15">
      <c r="D1" s="848"/>
      <c r="E1" s="848"/>
      <c r="F1" s="848"/>
      <c r="G1" s="848"/>
      <c r="Q1" s="429" t="s">
        <v>664</v>
      </c>
    </row>
    <row r="2" spans="1:16" ht="15.75">
      <c r="A2" s="853" t="s">
        <v>0</v>
      </c>
      <c r="B2" s="853"/>
      <c r="C2" s="853"/>
      <c r="D2" s="853"/>
      <c r="E2" s="853"/>
      <c r="F2" s="853"/>
      <c r="G2" s="853"/>
      <c r="H2" s="853"/>
      <c r="I2" s="853"/>
      <c r="J2" s="853"/>
      <c r="K2" s="853"/>
      <c r="L2" s="853"/>
      <c r="M2" s="853"/>
      <c r="N2" s="853"/>
      <c r="O2" s="853"/>
      <c r="P2" s="853"/>
    </row>
    <row r="3" spans="1:16" ht="20.25">
      <c r="A3" s="871" t="s">
        <v>824</v>
      </c>
      <c r="B3" s="871"/>
      <c r="C3" s="871"/>
      <c r="D3" s="871"/>
      <c r="E3" s="871"/>
      <c r="F3" s="871"/>
      <c r="G3" s="871"/>
      <c r="H3" s="871"/>
      <c r="I3" s="871"/>
      <c r="J3" s="871"/>
      <c r="K3" s="871"/>
      <c r="L3" s="871"/>
      <c r="M3" s="871"/>
      <c r="N3" s="871"/>
      <c r="O3" s="871"/>
      <c r="P3" s="871"/>
    </row>
    <row r="5" spans="1:16" s="104" customFormat="1" ht="15.75">
      <c r="A5" s="852" t="s">
        <v>963</v>
      </c>
      <c r="B5" s="852"/>
      <c r="C5" s="852"/>
      <c r="D5" s="852"/>
      <c r="E5" s="852"/>
      <c r="F5" s="852"/>
      <c r="G5" s="852"/>
      <c r="H5" s="852"/>
      <c r="I5" s="852"/>
      <c r="J5" s="852"/>
      <c r="K5" s="852"/>
      <c r="L5" s="852"/>
      <c r="M5" s="852"/>
      <c r="N5" s="852"/>
      <c r="O5" s="852"/>
      <c r="P5" s="852"/>
    </row>
    <row r="6" spans="1:16" ht="12.75">
      <c r="A6" s="851"/>
      <c r="B6" s="851"/>
      <c r="C6" s="851"/>
      <c r="D6" s="851"/>
      <c r="E6" s="851"/>
      <c r="F6" s="851"/>
      <c r="G6" s="851"/>
      <c r="H6" s="851"/>
      <c r="I6" s="851"/>
      <c r="J6" s="851"/>
      <c r="K6" s="851"/>
      <c r="L6" s="851"/>
      <c r="M6" s="851"/>
      <c r="N6" s="851"/>
      <c r="O6" s="851"/>
      <c r="P6" s="851"/>
    </row>
    <row r="7" spans="1:16" ht="12.75">
      <c r="A7" s="254" t="s">
        <v>464</v>
      </c>
      <c r="B7" s="254"/>
      <c r="D7" s="103"/>
      <c r="E7" s="103"/>
      <c r="J7" s="863"/>
      <c r="K7" s="863"/>
      <c r="L7" s="863"/>
      <c r="M7" s="863"/>
      <c r="N7" s="863"/>
      <c r="O7" s="863"/>
      <c r="P7" s="863"/>
    </row>
    <row r="8" spans="1:18" ht="30.75" customHeight="1">
      <c r="A8" s="864" t="s">
        <v>2</v>
      </c>
      <c r="B8" s="864" t="s">
        <v>3</v>
      </c>
      <c r="C8" s="872" t="s">
        <v>593</v>
      </c>
      <c r="D8" s="849" t="s">
        <v>78</v>
      </c>
      <c r="E8" s="877"/>
      <c r="F8" s="878"/>
      <c r="G8" s="854" t="s">
        <v>79</v>
      </c>
      <c r="H8" s="855"/>
      <c r="I8" s="855"/>
      <c r="J8" s="856"/>
      <c r="K8" s="857" t="s">
        <v>706</v>
      </c>
      <c r="L8" s="858"/>
      <c r="M8" s="858"/>
      <c r="N8" s="858"/>
      <c r="O8" s="858"/>
      <c r="P8" s="865"/>
      <c r="Q8" s="857" t="s">
        <v>761</v>
      </c>
      <c r="R8" s="858"/>
    </row>
    <row r="9" spans="1:18" ht="44.25" customHeight="1">
      <c r="A9" s="864"/>
      <c r="B9" s="864"/>
      <c r="C9" s="873"/>
      <c r="D9" s="850"/>
      <c r="E9" s="879"/>
      <c r="F9" s="880"/>
      <c r="G9" s="425" t="s">
        <v>15</v>
      </c>
      <c r="H9" s="425" t="s">
        <v>17</v>
      </c>
      <c r="I9" s="425" t="s">
        <v>37</v>
      </c>
      <c r="J9" s="425" t="s">
        <v>430</v>
      </c>
      <c r="K9" s="425" t="s">
        <v>124</v>
      </c>
      <c r="L9" s="425" t="s">
        <v>707</v>
      </c>
      <c r="M9" s="425" t="s">
        <v>708</v>
      </c>
      <c r="N9" s="425" t="s">
        <v>709</v>
      </c>
      <c r="O9" s="425" t="s">
        <v>710</v>
      </c>
      <c r="P9" s="425" t="s">
        <v>711</v>
      </c>
      <c r="Q9" s="450" t="s">
        <v>762</v>
      </c>
      <c r="R9" s="450" t="s">
        <v>763</v>
      </c>
    </row>
    <row r="10" spans="1:18" s="101" customFormat="1" ht="12.75">
      <c r="A10" s="94">
        <v>1</v>
      </c>
      <c r="B10" s="94">
        <v>2</v>
      </c>
      <c r="C10" s="94">
        <v>3</v>
      </c>
      <c r="D10" s="854">
        <v>4</v>
      </c>
      <c r="E10" s="855"/>
      <c r="F10" s="856"/>
      <c r="G10" s="94">
        <v>5</v>
      </c>
      <c r="H10" s="94">
        <v>6</v>
      </c>
      <c r="I10" s="94">
        <v>7</v>
      </c>
      <c r="J10" s="94">
        <v>8</v>
      </c>
      <c r="K10" s="94">
        <v>9</v>
      </c>
      <c r="L10" s="94">
        <v>10</v>
      </c>
      <c r="M10" s="94">
        <v>11</v>
      </c>
      <c r="N10" s="94">
        <v>12</v>
      </c>
      <c r="O10" s="94">
        <v>13</v>
      </c>
      <c r="P10" s="94">
        <v>14</v>
      </c>
      <c r="Q10" s="450">
        <v>15</v>
      </c>
      <c r="R10" s="450">
        <v>16</v>
      </c>
    </row>
    <row r="11" spans="1:18" s="257" customFormat="1" ht="21.75" customHeight="1">
      <c r="A11" s="251">
        <v>1</v>
      </c>
      <c r="B11" s="251" t="s">
        <v>468</v>
      </c>
      <c r="C11" s="251"/>
      <c r="D11" s="874"/>
      <c r="E11" s="875"/>
      <c r="F11" s="876"/>
      <c r="G11" s="251"/>
      <c r="H11" s="868" t="s">
        <v>473</v>
      </c>
      <c r="I11" s="869"/>
      <c r="J11" s="869"/>
      <c r="K11" s="869"/>
      <c r="L11" s="870"/>
      <c r="M11" s="251"/>
      <c r="N11" s="251"/>
      <c r="O11" s="251"/>
      <c r="P11" s="251"/>
      <c r="Q11" s="464"/>
      <c r="R11" s="251"/>
    </row>
    <row r="12" spans="1:16" s="257" customFormat="1" ht="21.75" customHeight="1">
      <c r="A12" s="430"/>
      <c r="B12" s="430"/>
      <c r="C12" s="430"/>
      <c r="D12" s="430"/>
      <c r="E12" s="430"/>
      <c r="F12" s="430"/>
      <c r="G12" s="430"/>
      <c r="H12" s="431"/>
      <c r="I12" s="431"/>
      <c r="J12" s="431"/>
      <c r="K12" s="431"/>
      <c r="L12" s="431"/>
      <c r="M12" s="430"/>
      <c r="N12" s="430"/>
      <c r="O12" s="430"/>
      <c r="P12" s="430"/>
    </row>
    <row r="13" spans="1:16" s="257" customFormat="1" ht="21.75" customHeight="1">
      <c r="A13" s="430"/>
      <c r="B13" s="430"/>
      <c r="C13" s="430"/>
      <c r="D13" s="430"/>
      <c r="E13" s="430"/>
      <c r="F13" s="430"/>
      <c r="G13" s="430"/>
      <c r="H13" s="431"/>
      <c r="I13" s="431"/>
      <c r="J13" s="431"/>
      <c r="K13" s="431"/>
      <c r="L13" s="431"/>
      <c r="M13" s="430"/>
      <c r="N13" s="430"/>
      <c r="O13" s="430"/>
      <c r="P13" s="430"/>
    </row>
    <row r="14" spans="1:16" s="257" customFormat="1" ht="21.75" customHeight="1">
      <c r="A14" s="430"/>
      <c r="B14" s="430"/>
      <c r="C14" s="430"/>
      <c r="D14" s="430"/>
      <c r="E14" s="430"/>
      <c r="F14" s="430"/>
      <c r="G14" s="430"/>
      <c r="H14" s="431"/>
      <c r="I14" s="431"/>
      <c r="J14" s="431"/>
      <c r="K14" s="431"/>
      <c r="L14" s="431"/>
      <c r="M14" s="430"/>
      <c r="N14" s="430"/>
      <c r="O14" s="430"/>
      <c r="P14" s="430"/>
    </row>
    <row r="15" spans="1:5" ht="12.75">
      <c r="A15" s="98"/>
      <c r="B15" s="98"/>
      <c r="C15" s="98"/>
      <c r="D15" s="98"/>
      <c r="E15" s="98"/>
    </row>
    <row r="16" spans="1:3" ht="12.75">
      <c r="A16" s="101"/>
      <c r="B16" s="101"/>
      <c r="C16" s="101"/>
    </row>
    <row r="17" spans="1:3" ht="12.75">
      <c r="A17" s="101"/>
      <c r="B17" s="101"/>
      <c r="C17" s="101"/>
    </row>
    <row r="18" spans="1:3" ht="12.75">
      <c r="A18" s="101"/>
      <c r="B18" s="101"/>
      <c r="C18" s="101"/>
    </row>
    <row r="19" spans="1:13" ht="15.75">
      <c r="A19" s="101"/>
      <c r="B19" s="101"/>
      <c r="C19" s="101"/>
      <c r="E19" s="10" t="s">
        <v>980</v>
      </c>
      <c r="M19" s="10" t="s">
        <v>588</v>
      </c>
    </row>
    <row r="20" spans="1:13" ht="15.75">
      <c r="A20" s="101"/>
      <c r="B20" s="101"/>
      <c r="C20" s="101"/>
      <c r="E20" s="10" t="s">
        <v>981</v>
      </c>
      <c r="M20" s="10" t="s">
        <v>466</v>
      </c>
    </row>
    <row r="22" spans="1:16" ht="12.75">
      <c r="A22" s="851"/>
      <c r="B22" s="851"/>
      <c r="C22" s="851"/>
      <c r="D22" s="851"/>
      <c r="E22" s="851"/>
      <c r="F22" s="851"/>
      <c r="G22" s="851"/>
      <c r="H22" s="851"/>
      <c r="I22" s="851"/>
      <c r="J22" s="851"/>
      <c r="K22" s="851"/>
      <c r="L22" s="851"/>
      <c r="M22" s="851"/>
      <c r="N22" s="851"/>
      <c r="O22" s="851"/>
      <c r="P22" s="851"/>
    </row>
  </sheetData>
  <sheetProtection/>
  <mergeCells count="17">
    <mergeCell ref="Q8:R8"/>
    <mergeCell ref="A22:P22"/>
    <mergeCell ref="C8:C9"/>
    <mergeCell ref="D10:F10"/>
    <mergeCell ref="D11:F11"/>
    <mergeCell ref="A8:A9"/>
    <mergeCell ref="B8:B9"/>
    <mergeCell ref="D8:F9"/>
    <mergeCell ref="G8:J8"/>
    <mergeCell ref="K8:P8"/>
    <mergeCell ref="H11:L11"/>
    <mergeCell ref="D1:G1"/>
    <mergeCell ref="A2:P2"/>
    <mergeCell ref="A3:P3"/>
    <mergeCell ref="A5:P5"/>
    <mergeCell ref="A6:P6"/>
    <mergeCell ref="J7:P7"/>
  </mergeCells>
  <printOptions horizontalCentered="1"/>
  <pageMargins left="0.54" right="0.53" top="0.93" bottom="0" header="0.31496062992125984" footer="0.31496062992125984"/>
  <pageSetup fitToHeight="1" fitToWidth="1" horizontalDpi="600" verticalDpi="600" orientation="landscape" paperSize="9" scale="87" r:id="rId1"/>
</worksheet>
</file>

<file path=xl/worksheets/sheet61.xml><?xml version="1.0" encoding="utf-8"?>
<worksheet xmlns="http://schemas.openxmlformats.org/spreadsheetml/2006/main" xmlns:r="http://schemas.openxmlformats.org/officeDocument/2006/relationships">
  <sheetPr>
    <pageSetUpPr fitToPage="1"/>
  </sheetPr>
  <dimension ref="A1:R24"/>
  <sheetViews>
    <sheetView view="pageBreakPreview" zoomScaleSheetLayoutView="100" zoomScalePageLayoutView="0" workbookViewId="0" topLeftCell="A1">
      <selection activeCell="I21" sqref="I21:I22"/>
    </sheetView>
  </sheetViews>
  <sheetFormatPr defaultColWidth="9.140625" defaultRowHeight="12.75"/>
  <cols>
    <col min="1" max="1" width="6.57421875" style="92" customWidth="1"/>
    <col min="2" max="2" width="10.28125" style="92" bestFit="1" customWidth="1"/>
    <col min="3" max="3" width="13.7109375" style="92" customWidth="1"/>
    <col min="4" max="4" width="8.8515625" style="92" customWidth="1"/>
    <col min="5" max="5" width="1.7109375" style="92" customWidth="1"/>
    <col min="6" max="6" width="0.2890625" style="92" hidden="1" customWidth="1"/>
    <col min="7" max="7" width="8.7109375" style="92" customWidth="1"/>
    <col min="8" max="9" width="8.00390625" style="92" customWidth="1"/>
    <col min="10" max="14" width="8.140625" style="92" customWidth="1"/>
    <col min="15" max="15" width="10.140625" style="92" customWidth="1"/>
    <col min="16" max="16" width="10.28125" style="92" customWidth="1"/>
    <col min="17" max="17" width="11.57421875" style="92" customWidth="1"/>
    <col min="18" max="18" width="12.8515625" style="92" customWidth="1"/>
    <col min="19" max="16384" width="9.140625" style="92" customWidth="1"/>
  </cols>
  <sheetData>
    <row r="1" spans="4:16" ht="15">
      <c r="D1" s="848"/>
      <c r="E1" s="848"/>
      <c r="F1" s="848"/>
      <c r="G1" s="848"/>
      <c r="O1" s="429" t="s">
        <v>665</v>
      </c>
      <c r="P1" s="429"/>
    </row>
    <row r="2" spans="1:16" ht="15.75">
      <c r="A2" s="853" t="s">
        <v>0</v>
      </c>
      <c r="B2" s="853"/>
      <c r="C2" s="853"/>
      <c r="D2" s="853"/>
      <c r="E2" s="853"/>
      <c r="F2" s="853"/>
      <c r="G2" s="853"/>
      <c r="H2" s="853"/>
      <c r="I2" s="853"/>
      <c r="J2" s="853"/>
      <c r="K2" s="853"/>
      <c r="L2" s="853"/>
      <c r="M2" s="853"/>
      <c r="N2" s="853"/>
      <c r="O2" s="853"/>
      <c r="P2" s="853"/>
    </row>
    <row r="3" spans="1:16" ht="20.25">
      <c r="A3" s="871" t="s">
        <v>824</v>
      </c>
      <c r="B3" s="871"/>
      <c r="C3" s="871"/>
      <c r="D3" s="871"/>
      <c r="E3" s="871"/>
      <c r="F3" s="871"/>
      <c r="G3" s="871"/>
      <c r="H3" s="871"/>
      <c r="I3" s="871"/>
      <c r="J3" s="871"/>
      <c r="K3" s="871"/>
      <c r="L3" s="871"/>
      <c r="M3" s="871"/>
      <c r="N3" s="871"/>
      <c r="O3" s="871"/>
      <c r="P3" s="871"/>
    </row>
    <row r="5" spans="1:16" s="104" customFormat="1" ht="15">
      <c r="A5" s="881" t="s">
        <v>964</v>
      </c>
      <c r="B5" s="881"/>
      <c r="C5" s="881"/>
      <c r="D5" s="881"/>
      <c r="E5" s="881"/>
      <c r="F5" s="881"/>
      <c r="G5" s="881"/>
      <c r="H5" s="881"/>
      <c r="I5" s="881"/>
      <c r="J5" s="881"/>
      <c r="K5" s="881"/>
      <c r="L5" s="881"/>
      <c r="M5" s="881"/>
      <c r="N5" s="881"/>
      <c r="O5" s="881"/>
      <c r="P5" s="881"/>
    </row>
    <row r="6" spans="1:16" ht="12.75">
      <c r="A6" s="851"/>
      <c r="B6" s="851"/>
      <c r="C6" s="851"/>
      <c r="D6" s="851"/>
      <c r="E6" s="851"/>
      <c r="F6" s="851"/>
      <c r="G6" s="851"/>
      <c r="H6" s="851"/>
      <c r="I6" s="851"/>
      <c r="J6" s="851"/>
      <c r="K6" s="851"/>
      <c r="L6" s="851"/>
      <c r="M6" s="851"/>
      <c r="N6" s="851"/>
      <c r="O6" s="851"/>
      <c r="P6" s="851"/>
    </row>
    <row r="7" spans="1:16" ht="12.75">
      <c r="A7" s="254" t="s">
        <v>464</v>
      </c>
      <c r="B7" s="254"/>
      <c r="D7" s="103"/>
      <c r="E7" s="103"/>
      <c r="J7" s="863"/>
      <c r="K7" s="863"/>
      <c r="L7" s="863"/>
      <c r="M7" s="863"/>
      <c r="N7" s="863"/>
      <c r="O7" s="863"/>
      <c r="P7" s="863"/>
    </row>
    <row r="8" spans="1:18" ht="30.75" customHeight="1">
      <c r="A8" s="864" t="s">
        <v>2</v>
      </c>
      <c r="B8" s="864" t="s">
        <v>3</v>
      </c>
      <c r="C8" s="771" t="s">
        <v>593</v>
      </c>
      <c r="D8" s="849" t="s">
        <v>78</v>
      </c>
      <c r="E8" s="877"/>
      <c r="F8" s="878"/>
      <c r="G8" s="854" t="s">
        <v>79</v>
      </c>
      <c r="H8" s="855"/>
      <c r="I8" s="855"/>
      <c r="J8" s="856"/>
      <c r="K8" s="857" t="s">
        <v>706</v>
      </c>
      <c r="L8" s="858"/>
      <c r="M8" s="858"/>
      <c r="N8" s="858"/>
      <c r="O8" s="858"/>
      <c r="P8" s="865"/>
      <c r="Q8" s="857" t="s">
        <v>761</v>
      </c>
      <c r="R8" s="858"/>
    </row>
    <row r="9" spans="1:18" ht="44.25" customHeight="1">
      <c r="A9" s="864"/>
      <c r="B9" s="864"/>
      <c r="C9" s="772"/>
      <c r="D9" s="850"/>
      <c r="E9" s="879"/>
      <c r="F9" s="880"/>
      <c r="G9" s="425" t="s">
        <v>15</v>
      </c>
      <c r="H9" s="425" t="s">
        <v>17</v>
      </c>
      <c r="I9" s="425" t="s">
        <v>37</v>
      </c>
      <c r="J9" s="425" t="s">
        <v>430</v>
      </c>
      <c r="K9" s="425" t="s">
        <v>124</v>
      </c>
      <c r="L9" s="425" t="s">
        <v>707</v>
      </c>
      <c r="M9" s="425" t="s">
        <v>708</v>
      </c>
      <c r="N9" s="425" t="s">
        <v>709</v>
      </c>
      <c r="O9" s="425" t="s">
        <v>710</v>
      </c>
      <c r="P9" s="425" t="s">
        <v>711</v>
      </c>
      <c r="Q9" s="450" t="s">
        <v>762</v>
      </c>
      <c r="R9" s="450" t="s">
        <v>763</v>
      </c>
    </row>
    <row r="10" spans="1:18" s="101" customFormat="1" ht="12.75">
      <c r="A10" s="94">
        <v>1</v>
      </c>
      <c r="B10" s="94">
        <v>2</v>
      </c>
      <c r="C10" s="94">
        <v>3</v>
      </c>
      <c r="D10" s="854">
        <v>4</v>
      </c>
      <c r="E10" s="855"/>
      <c r="F10" s="856"/>
      <c r="G10" s="94">
        <v>5</v>
      </c>
      <c r="H10" s="94">
        <v>6</v>
      </c>
      <c r="I10" s="94">
        <v>7</v>
      </c>
      <c r="J10" s="94">
        <v>8</v>
      </c>
      <c r="K10" s="94">
        <v>9</v>
      </c>
      <c r="L10" s="94">
        <v>10</v>
      </c>
      <c r="M10" s="94">
        <v>11</v>
      </c>
      <c r="N10" s="94">
        <v>12</v>
      </c>
      <c r="O10" s="94">
        <v>13</v>
      </c>
      <c r="P10" s="94">
        <v>14</v>
      </c>
      <c r="Q10" s="450">
        <v>15</v>
      </c>
      <c r="R10" s="450">
        <v>16</v>
      </c>
    </row>
    <row r="11" spans="1:18" ht="21.75" customHeight="1">
      <c r="A11" s="96">
        <v>1</v>
      </c>
      <c r="B11" s="97" t="s">
        <v>468</v>
      </c>
      <c r="C11" s="97"/>
      <c r="D11" s="882"/>
      <c r="E11" s="883"/>
      <c r="F11" s="884"/>
      <c r="G11" s="868" t="s">
        <v>473</v>
      </c>
      <c r="H11" s="869"/>
      <c r="I11" s="869"/>
      <c r="J11" s="869"/>
      <c r="K11" s="869"/>
      <c r="L11" s="869"/>
      <c r="M11" s="869"/>
      <c r="N11" s="870"/>
      <c r="O11" s="97"/>
      <c r="P11" s="97"/>
      <c r="Q11" s="464"/>
      <c r="R11" s="251"/>
    </row>
    <row r="12" spans="1:5" ht="13.5" customHeight="1">
      <c r="A12" s="98"/>
      <c r="B12" s="98"/>
      <c r="C12" s="98"/>
      <c r="D12" s="98"/>
      <c r="E12" s="98"/>
    </row>
    <row r="13" spans="1:5" ht="13.5" customHeight="1">
      <c r="A13" s="98"/>
      <c r="B13" s="98"/>
      <c r="C13" s="98"/>
      <c r="D13" s="98"/>
      <c r="E13" s="98"/>
    </row>
    <row r="14" spans="1:5" ht="13.5" customHeight="1">
      <c r="A14" s="98"/>
      <c r="B14" s="98"/>
      <c r="C14" s="98"/>
      <c r="D14" s="98"/>
      <c r="E14" s="98"/>
    </row>
    <row r="15" spans="1:5" ht="13.5" customHeight="1">
      <c r="A15" s="98"/>
      <c r="B15" s="98"/>
      <c r="C15" s="98"/>
      <c r="D15" s="98"/>
      <c r="E15" s="98"/>
    </row>
    <row r="16" spans="1:5" ht="13.5" customHeight="1">
      <c r="A16" s="98"/>
      <c r="B16" s="98"/>
      <c r="C16" s="98"/>
      <c r="D16" s="98"/>
      <c r="E16" s="98"/>
    </row>
    <row r="17" spans="1:5" ht="13.5" customHeight="1">
      <c r="A17" s="98"/>
      <c r="B17" s="98"/>
      <c r="C17" s="98"/>
      <c r="D17" s="98"/>
      <c r="E17" s="98"/>
    </row>
    <row r="18" spans="1:5" ht="13.5" customHeight="1">
      <c r="A18" s="98"/>
      <c r="B18" s="98"/>
      <c r="C18" s="98"/>
      <c r="D18" s="98"/>
      <c r="E18" s="98"/>
    </row>
    <row r="19" spans="1:3" ht="12.75">
      <c r="A19" s="101"/>
      <c r="B19" s="101"/>
      <c r="C19" s="101"/>
    </row>
    <row r="20" spans="1:3" ht="12.75">
      <c r="A20" s="101"/>
      <c r="B20" s="101"/>
      <c r="C20" s="101"/>
    </row>
    <row r="21" spans="1:16" ht="15.75">
      <c r="A21" s="101"/>
      <c r="B21" s="101"/>
      <c r="C21" s="101"/>
      <c r="I21" s="10" t="s">
        <v>980</v>
      </c>
      <c r="P21" s="10" t="s">
        <v>588</v>
      </c>
    </row>
    <row r="22" spans="1:16" ht="15.75">
      <c r="A22" s="101"/>
      <c r="B22" s="101"/>
      <c r="C22" s="101"/>
      <c r="I22" s="10" t="s">
        <v>981</v>
      </c>
      <c r="P22" s="10" t="s">
        <v>466</v>
      </c>
    </row>
    <row r="24" spans="1:16" ht="12.75">
      <c r="A24" s="851"/>
      <c r="B24" s="851"/>
      <c r="C24" s="851"/>
      <c r="D24" s="851"/>
      <c r="E24" s="851"/>
      <c r="F24" s="851"/>
      <c r="G24" s="851"/>
      <c r="H24" s="851"/>
      <c r="I24" s="851"/>
      <c r="J24" s="851"/>
      <c r="K24" s="851"/>
      <c r="L24" s="851"/>
      <c r="M24" s="851"/>
      <c r="N24" s="851"/>
      <c r="O24" s="851"/>
      <c r="P24" s="851"/>
    </row>
  </sheetData>
  <sheetProtection/>
  <mergeCells count="17">
    <mergeCell ref="Q8:R8"/>
    <mergeCell ref="A24:P24"/>
    <mergeCell ref="G11:N11"/>
    <mergeCell ref="D10:F10"/>
    <mergeCell ref="D11:F11"/>
    <mergeCell ref="J7:P7"/>
    <mergeCell ref="A8:A9"/>
    <mergeCell ref="B8:B9"/>
    <mergeCell ref="C8:C9"/>
    <mergeCell ref="D8:F9"/>
    <mergeCell ref="G8:J8"/>
    <mergeCell ref="D1:G1"/>
    <mergeCell ref="A2:P2"/>
    <mergeCell ref="A3:P3"/>
    <mergeCell ref="A5:P5"/>
    <mergeCell ref="A6:P6"/>
    <mergeCell ref="K8:P8"/>
  </mergeCells>
  <printOptions horizontalCentered="1"/>
  <pageMargins left="0.5" right="0.6" top="0.7" bottom="0" header="0.31496062992125984" footer="0.31496062992125984"/>
  <pageSetup fitToHeight="1" fitToWidth="1" horizontalDpi="600" verticalDpi="600" orientation="landscape" paperSize="9" scale="91" r:id="rId1"/>
</worksheet>
</file>

<file path=xl/worksheets/sheet62.xml><?xml version="1.0" encoding="utf-8"?>
<worksheet xmlns="http://schemas.openxmlformats.org/spreadsheetml/2006/main" xmlns:r="http://schemas.openxmlformats.org/officeDocument/2006/relationships">
  <sheetPr>
    <pageSetUpPr fitToPage="1"/>
  </sheetPr>
  <dimension ref="A1:R23"/>
  <sheetViews>
    <sheetView view="pageBreakPreview" zoomScaleSheetLayoutView="100" zoomScalePageLayoutView="0" workbookViewId="0" topLeftCell="A1">
      <selection activeCell="G20" sqref="G20:G21"/>
    </sheetView>
  </sheetViews>
  <sheetFormatPr defaultColWidth="9.140625" defaultRowHeight="12.75"/>
  <cols>
    <col min="1" max="1" width="6.57421875" style="92" customWidth="1"/>
    <col min="2" max="2" width="8.8515625" style="92" customWidth="1"/>
    <col min="3" max="3" width="12.57421875" style="92" customWidth="1"/>
    <col min="4" max="4" width="7.28125" style="92" customWidth="1"/>
    <col min="5" max="5" width="4.57421875" style="92" customWidth="1"/>
    <col min="6" max="6" width="0.2890625" style="92" hidden="1" customWidth="1"/>
    <col min="7" max="7" width="8.7109375" style="92" customWidth="1"/>
    <col min="8" max="9" width="8.00390625" style="92" customWidth="1"/>
    <col min="10" max="14" width="8.140625" style="92" customWidth="1"/>
    <col min="15" max="15" width="10.140625" style="92" customWidth="1"/>
    <col min="16" max="16" width="11.421875" style="92" customWidth="1"/>
    <col min="17" max="17" width="12.421875" style="92" customWidth="1"/>
    <col min="18" max="18" width="12.57421875" style="92" customWidth="1"/>
    <col min="19" max="16384" width="9.140625" style="92" customWidth="1"/>
  </cols>
  <sheetData>
    <row r="1" spans="4:15" ht="15">
      <c r="D1" s="848"/>
      <c r="E1" s="848"/>
      <c r="F1" s="848"/>
      <c r="G1" s="848"/>
      <c r="O1" s="429" t="s">
        <v>666</v>
      </c>
    </row>
    <row r="2" spans="1:16" ht="15.75">
      <c r="A2" s="853" t="s">
        <v>0</v>
      </c>
      <c r="B2" s="853"/>
      <c r="C2" s="853"/>
      <c r="D2" s="853"/>
      <c r="E2" s="853"/>
      <c r="F2" s="853"/>
      <c r="G2" s="853"/>
      <c r="H2" s="853"/>
      <c r="I2" s="853"/>
      <c r="J2" s="853"/>
      <c r="K2" s="853"/>
      <c r="L2" s="853"/>
      <c r="M2" s="853"/>
      <c r="N2" s="853"/>
      <c r="O2" s="853"/>
      <c r="P2" s="853"/>
    </row>
    <row r="3" spans="1:16" ht="20.25">
      <c r="A3" s="871" t="s">
        <v>824</v>
      </c>
      <c r="B3" s="871"/>
      <c r="C3" s="871"/>
      <c r="D3" s="871"/>
      <c r="E3" s="871"/>
      <c r="F3" s="871"/>
      <c r="G3" s="871"/>
      <c r="H3" s="871"/>
      <c r="I3" s="871"/>
      <c r="J3" s="871"/>
      <c r="K3" s="871"/>
      <c r="L3" s="871"/>
      <c r="M3" s="871"/>
      <c r="N3" s="871"/>
      <c r="O3" s="871"/>
      <c r="P3" s="871"/>
    </row>
    <row r="5" spans="1:18" s="104" customFormat="1" ht="15" customHeight="1">
      <c r="A5" s="881" t="s">
        <v>965</v>
      </c>
      <c r="B5" s="881"/>
      <c r="C5" s="881"/>
      <c r="D5" s="881"/>
      <c r="E5" s="881"/>
      <c r="F5" s="881"/>
      <c r="G5" s="881"/>
      <c r="H5" s="881"/>
      <c r="I5" s="881"/>
      <c r="J5" s="881"/>
      <c r="K5" s="881"/>
      <c r="L5" s="881"/>
      <c r="M5" s="881"/>
      <c r="N5" s="881"/>
      <c r="O5" s="881"/>
      <c r="P5" s="881"/>
      <c r="Q5" s="881"/>
      <c r="R5" s="881"/>
    </row>
    <row r="6" spans="1:16" ht="12.75">
      <c r="A6" s="851"/>
      <c r="B6" s="851"/>
      <c r="C6" s="851"/>
      <c r="D6" s="851"/>
      <c r="E6" s="851"/>
      <c r="F6" s="851"/>
      <c r="G6" s="851"/>
      <c r="H6" s="851"/>
      <c r="I6" s="851"/>
      <c r="J6" s="851"/>
      <c r="K6" s="851"/>
      <c r="L6" s="851"/>
      <c r="M6" s="851"/>
      <c r="N6" s="851"/>
      <c r="O6" s="851"/>
      <c r="P6" s="851"/>
    </row>
    <row r="7" spans="1:16" ht="12.75">
      <c r="A7" s="254" t="s">
        <v>464</v>
      </c>
      <c r="B7" s="254"/>
      <c r="D7" s="103"/>
      <c r="E7" s="103"/>
      <c r="J7" s="863"/>
      <c r="K7" s="863"/>
      <c r="L7" s="863"/>
      <c r="M7" s="863"/>
      <c r="N7" s="863"/>
      <c r="O7" s="863"/>
      <c r="P7" s="863"/>
    </row>
    <row r="8" spans="1:18" ht="30.75" customHeight="1">
      <c r="A8" s="864" t="s">
        <v>2</v>
      </c>
      <c r="B8" s="864" t="s">
        <v>3</v>
      </c>
      <c r="C8" s="771" t="s">
        <v>593</v>
      </c>
      <c r="D8" s="849" t="s">
        <v>78</v>
      </c>
      <c r="E8" s="877"/>
      <c r="F8" s="878"/>
      <c r="G8" s="854" t="s">
        <v>79</v>
      </c>
      <c r="H8" s="855"/>
      <c r="I8" s="855"/>
      <c r="J8" s="856"/>
      <c r="K8" s="857" t="s">
        <v>706</v>
      </c>
      <c r="L8" s="858"/>
      <c r="M8" s="858"/>
      <c r="N8" s="858"/>
      <c r="O8" s="858"/>
      <c r="P8" s="865"/>
      <c r="Q8" s="857" t="s">
        <v>761</v>
      </c>
      <c r="R8" s="858"/>
    </row>
    <row r="9" spans="1:18" ht="44.25" customHeight="1">
      <c r="A9" s="864"/>
      <c r="B9" s="864"/>
      <c r="C9" s="772"/>
      <c r="D9" s="850"/>
      <c r="E9" s="879"/>
      <c r="F9" s="880"/>
      <c r="G9" s="425" t="s">
        <v>15</v>
      </c>
      <c r="H9" s="425" t="s">
        <v>17</v>
      </c>
      <c r="I9" s="425" t="s">
        <v>37</v>
      </c>
      <c r="J9" s="425" t="s">
        <v>430</v>
      </c>
      <c r="K9" s="425" t="s">
        <v>124</v>
      </c>
      <c r="L9" s="425" t="s">
        <v>707</v>
      </c>
      <c r="M9" s="425" t="s">
        <v>708</v>
      </c>
      <c r="N9" s="425" t="s">
        <v>709</v>
      </c>
      <c r="O9" s="425" t="s">
        <v>710</v>
      </c>
      <c r="P9" s="425" t="s">
        <v>711</v>
      </c>
      <c r="Q9" s="450" t="s">
        <v>762</v>
      </c>
      <c r="R9" s="450" t="s">
        <v>763</v>
      </c>
    </row>
    <row r="10" spans="1:18" s="101" customFormat="1" ht="12.75">
      <c r="A10" s="94">
        <v>1</v>
      </c>
      <c r="B10" s="94">
        <v>2</v>
      </c>
      <c r="C10" s="94">
        <v>3</v>
      </c>
      <c r="D10" s="854">
        <v>4</v>
      </c>
      <c r="E10" s="855"/>
      <c r="F10" s="856"/>
      <c r="G10" s="94">
        <v>5</v>
      </c>
      <c r="H10" s="94">
        <v>6</v>
      </c>
      <c r="I10" s="94">
        <v>7</v>
      </c>
      <c r="J10" s="94">
        <v>8</v>
      </c>
      <c r="K10" s="94">
        <v>9</v>
      </c>
      <c r="L10" s="94">
        <v>10</v>
      </c>
      <c r="M10" s="94">
        <v>11</v>
      </c>
      <c r="N10" s="94">
        <v>12</v>
      </c>
      <c r="O10" s="94">
        <v>13</v>
      </c>
      <c r="P10" s="94">
        <v>14</v>
      </c>
      <c r="Q10" s="450">
        <v>15</v>
      </c>
      <c r="R10" s="450">
        <v>16</v>
      </c>
    </row>
    <row r="11" spans="1:18" ht="21.75" customHeight="1">
      <c r="A11" s="96">
        <v>1</v>
      </c>
      <c r="B11" s="97"/>
      <c r="C11" s="97"/>
      <c r="D11" s="882"/>
      <c r="E11" s="883"/>
      <c r="F11" s="884"/>
      <c r="G11" s="97"/>
      <c r="H11" s="868" t="s">
        <v>473</v>
      </c>
      <c r="I11" s="869"/>
      <c r="J11" s="869"/>
      <c r="K11" s="869"/>
      <c r="L11" s="870"/>
      <c r="M11" s="97"/>
      <c r="N11" s="97"/>
      <c r="O11" s="97"/>
      <c r="P11" s="97"/>
      <c r="Q11" s="464"/>
      <c r="R11" s="251"/>
    </row>
    <row r="12" spans="1:5" ht="12.75">
      <c r="A12" s="98"/>
      <c r="B12" s="98"/>
      <c r="C12" s="98"/>
      <c r="D12" s="98"/>
      <c r="E12" s="98"/>
    </row>
    <row r="13" spans="1:5" ht="12.75">
      <c r="A13" s="98"/>
      <c r="B13" s="98"/>
      <c r="C13" s="98"/>
      <c r="D13" s="98"/>
      <c r="E13" s="98"/>
    </row>
    <row r="14" spans="1:5" ht="12.75">
      <c r="A14" s="98"/>
      <c r="B14" s="98"/>
      <c r="C14" s="98"/>
      <c r="D14" s="98"/>
      <c r="E14" s="98"/>
    </row>
    <row r="15" spans="1:5" ht="12.75">
      <c r="A15" s="98"/>
      <c r="B15" s="98"/>
      <c r="C15" s="98"/>
      <c r="D15" s="98"/>
      <c r="E15" s="98"/>
    </row>
    <row r="16" spans="1:5" ht="12.75">
      <c r="A16" s="98"/>
      <c r="B16" s="98"/>
      <c r="C16" s="98"/>
      <c r="D16" s="98"/>
      <c r="E16" s="98"/>
    </row>
    <row r="17" spans="1:5" ht="12.75">
      <c r="A17" s="98"/>
      <c r="B17" s="98"/>
      <c r="C17" s="98"/>
      <c r="D17" s="98"/>
      <c r="E17" s="98"/>
    </row>
    <row r="18" spans="1:3" ht="12.75">
      <c r="A18" s="101"/>
      <c r="B18" s="101"/>
      <c r="C18" s="101"/>
    </row>
    <row r="19" spans="1:3" ht="12.75">
      <c r="A19" s="101"/>
      <c r="B19" s="101"/>
      <c r="C19" s="101"/>
    </row>
    <row r="20" spans="1:13" ht="15.75">
      <c r="A20" s="101"/>
      <c r="B20" s="101"/>
      <c r="C20" s="101"/>
      <c r="G20" s="10" t="s">
        <v>980</v>
      </c>
      <c r="M20" s="10" t="s">
        <v>588</v>
      </c>
    </row>
    <row r="21" spans="1:13" ht="15.75">
      <c r="A21" s="101"/>
      <c r="B21" s="101"/>
      <c r="C21" s="101"/>
      <c r="G21" s="10" t="s">
        <v>981</v>
      </c>
      <c r="M21" s="10" t="s">
        <v>466</v>
      </c>
    </row>
    <row r="23" spans="1:16" ht="12.75">
      <c r="A23" s="851"/>
      <c r="B23" s="851"/>
      <c r="C23" s="851"/>
      <c r="D23" s="851"/>
      <c r="E23" s="851"/>
      <c r="F23" s="851"/>
      <c r="G23" s="851"/>
      <c r="H23" s="851"/>
      <c r="I23" s="851"/>
      <c r="J23" s="851"/>
      <c r="K23" s="851"/>
      <c r="L23" s="851"/>
      <c r="M23" s="851"/>
      <c r="N23" s="851"/>
      <c r="O23" s="851"/>
      <c r="P23" s="851"/>
    </row>
  </sheetData>
  <sheetProtection/>
  <mergeCells count="17">
    <mergeCell ref="Q8:R8"/>
    <mergeCell ref="A5:R5"/>
    <mergeCell ref="A23:P23"/>
    <mergeCell ref="D10:F10"/>
    <mergeCell ref="D11:F11"/>
    <mergeCell ref="J7:P7"/>
    <mergeCell ref="A8:A9"/>
    <mergeCell ref="B8:B9"/>
    <mergeCell ref="C8:C9"/>
    <mergeCell ref="D8:F9"/>
    <mergeCell ref="G8:J8"/>
    <mergeCell ref="H11:L11"/>
    <mergeCell ref="D1:G1"/>
    <mergeCell ref="A2:P2"/>
    <mergeCell ref="A3:P3"/>
    <mergeCell ref="A6:P6"/>
    <mergeCell ref="K8:P8"/>
  </mergeCells>
  <printOptions horizontalCentered="1"/>
  <pageMargins left="0.55" right="0.42" top="0.9" bottom="0" header="0.31496062992125984" footer="0.31496062992125984"/>
  <pageSetup fitToHeight="1" fitToWidth="1" horizontalDpi="600" verticalDpi="600" orientation="landscape" paperSize="9" scale="91" r:id="rId1"/>
</worksheet>
</file>

<file path=xl/worksheets/sheet63.xml><?xml version="1.0" encoding="utf-8"?>
<worksheet xmlns="http://schemas.openxmlformats.org/spreadsheetml/2006/main" xmlns:r="http://schemas.openxmlformats.org/officeDocument/2006/relationships">
  <sheetPr>
    <pageSetUpPr fitToPage="1"/>
  </sheetPr>
  <dimension ref="A1:S24"/>
  <sheetViews>
    <sheetView view="pageBreakPreview" zoomScale="90" zoomScaleSheetLayoutView="90" zoomScalePageLayoutView="0" workbookViewId="0" topLeftCell="J1">
      <selection activeCell="N11" sqref="N11"/>
    </sheetView>
  </sheetViews>
  <sheetFormatPr defaultColWidth="9.140625" defaultRowHeight="12.75"/>
  <cols>
    <col min="1" max="1" width="9.140625" style="258" customWidth="1"/>
    <col min="2" max="2" width="12.8515625" style="258" customWidth="1"/>
    <col min="3" max="4" width="8.57421875" style="258" customWidth="1"/>
    <col min="5" max="5" width="8.7109375" style="258" customWidth="1"/>
    <col min="6" max="6" width="8.57421875" style="258" customWidth="1"/>
    <col min="7" max="7" width="9.7109375" style="258" customWidth="1"/>
    <col min="8" max="8" width="10.28125" style="258" customWidth="1"/>
    <col min="9" max="9" width="9.7109375" style="258" customWidth="1"/>
    <col min="10" max="10" width="9.28125" style="258" customWidth="1"/>
    <col min="11" max="11" width="7.00390625" style="258" customWidth="1"/>
    <col min="12" max="12" width="7.28125" style="258" customWidth="1"/>
    <col min="13" max="13" width="7.421875" style="258" customWidth="1"/>
    <col min="14" max="14" width="7.8515625" style="258" customWidth="1"/>
    <col min="15" max="15" width="11.421875" style="258" customWidth="1"/>
    <col min="16" max="16" width="12.28125" style="258" customWidth="1"/>
    <col min="17" max="17" width="11.57421875" style="258" customWidth="1"/>
    <col min="18" max="18" width="19.28125" style="258" customWidth="1"/>
    <col min="19" max="19" width="9.140625" style="258" hidden="1" customWidth="1"/>
    <col min="20" max="16384" width="9.140625" style="258" customWidth="1"/>
  </cols>
  <sheetData>
    <row r="1" spans="7:18" s="108" customFormat="1" ht="15.75">
      <c r="G1" s="592" t="s">
        <v>0</v>
      </c>
      <c r="H1" s="592"/>
      <c r="I1" s="592"/>
      <c r="J1" s="592"/>
      <c r="K1" s="592"/>
      <c r="L1" s="592"/>
      <c r="M1" s="592"/>
      <c r="N1" s="25"/>
      <c r="O1" s="25"/>
      <c r="R1" s="26" t="s">
        <v>667</v>
      </c>
    </row>
    <row r="2" spans="2:15" s="108" customFormat="1" ht="19.5">
      <c r="B2" s="175"/>
      <c r="E2" s="593" t="s">
        <v>824</v>
      </c>
      <c r="F2" s="593"/>
      <c r="G2" s="593"/>
      <c r="H2" s="593"/>
      <c r="I2" s="593"/>
      <c r="J2" s="593"/>
      <c r="K2" s="593"/>
      <c r="L2" s="593"/>
      <c r="M2" s="593"/>
      <c r="N2" s="593"/>
      <c r="O2" s="593"/>
    </row>
    <row r="3" spans="2:10" s="108" customFormat="1" ht="15.75">
      <c r="B3" s="25"/>
      <c r="C3" s="25"/>
      <c r="D3" s="25"/>
      <c r="E3" s="25"/>
      <c r="F3" s="25"/>
      <c r="G3" s="25"/>
      <c r="H3" s="25"/>
      <c r="I3" s="25"/>
      <c r="J3" s="25"/>
    </row>
    <row r="4" spans="2:19" ht="15.75">
      <c r="B4" s="886" t="s">
        <v>966</v>
      </c>
      <c r="C4" s="886"/>
      <c r="D4" s="886"/>
      <c r="E4" s="886"/>
      <c r="F4" s="886"/>
      <c r="G4" s="886"/>
      <c r="H4" s="886"/>
      <c r="I4" s="886"/>
      <c r="J4" s="886"/>
      <c r="K4" s="886"/>
      <c r="L4" s="886"/>
      <c r="M4" s="886"/>
      <c r="N4" s="886"/>
      <c r="O4" s="886"/>
      <c r="P4" s="886"/>
      <c r="Q4" s="886"/>
      <c r="R4" s="886"/>
      <c r="S4" s="886"/>
    </row>
    <row r="5" spans="3:19" ht="15.75">
      <c r="C5" s="259"/>
      <c r="D5" s="259"/>
      <c r="E5" s="259"/>
      <c r="F5" s="259"/>
      <c r="G5" s="259"/>
      <c r="H5" s="259"/>
      <c r="M5" s="259"/>
      <c r="N5" s="259"/>
      <c r="O5" s="259"/>
      <c r="P5" s="259"/>
      <c r="Q5" s="259"/>
      <c r="R5" s="259"/>
      <c r="S5" s="259"/>
    </row>
    <row r="6" spans="1:2" ht="15.75">
      <c r="A6" s="43" t="s">
        <v>464</v>
      </c>
      <c r="B6" s="43"/>
    </row>
    <row r="7" ht="15.75">
      <c r="B7" s="260"/>
    </row>
    <row r="8" spans="1:18" s="263" customFormat="1" ht="69.75" customHeight="1">
      <c r="A8" s="587" t="s">
        <v>2</v>
      </c>
      <c r="B8" s="887" t="s">
        <v>3</v>
      </c>
      <c r="C8" s="892" t="s">
        <v>225</v>
      </c>
      <c r="D8" s="892"/>
      <c r="E8" s="892"/>
      <c r="F8" s="892"/>
      <c r="G8" s="889" t="s">
        <v>967</v>
      </c>
      <c r="H8" s="890"/>
      <c r="I8" s="890"/>
      <c r="J8" s="893"/>
      <c r="K8" s="889" t="s">
        <v>194</v>
      </c>
      <c r="L8" s="890"/>
      <c r="M8" s="890"/>
      <c r="N8" s="893"/>
      <c r="O8" s="889" t="s">
        <v>482</v>
      </c>
      <c r="P8" s="890"/>
      <c r="Q8" s="890"/>
      <c r="R8" s="891"/>
    </row>
    <row r="9" spans="1:18" s="265" customFormat="1" ht="62.25" customHeight="1">
      <c r="A9" s="587"/>
      <c r="B9" s="888"/>
      <c r="C9" s="261" t="s">
        <v>86</v>
      </c>
      <c r="D9" s="261" t="s">
        <v>90</v>
      </c>
      <c r="E9" s="261" t="s">
        <v>91</v>
      </c>
      <c r="F9" s="261" t="s">
        <v>15</v>
      </c>
      <c r="G9" s="261" t="s">
        <v>86</v>
      </c>
      <c r="H9" s="261" t="s">
        <v>90</v>
      </c>
      <c r="I9" s="261" t="s">
        <v>91</v>
      </c>
      <c r="J9" s="261" t="s">
        <v>15</v>
      </c>
      <c r="K9" s="261" t="s">
        <v>86</v>
      </c>
      <c r="L9" s="261" t="s">
        <v>90</v>
      </c>
      <c r="M9" s="261" t="s">
        <v>91</v>
      </c>
      <c r="N9" s="261" t="s">
        <v>15</v>
      </c>
      <c r="O9" s="261" t="s">
        <v>129</v>
      </c>
      <c r="P9" s="261" t="s">
        <v>130</v>
      </c>
      <c r="Q9" s="262" t="s">
        <v>131</v>
      </c>
      <c r="R9" s="261" t="s">
        <v>132</v>
      </c>
    </row>
    <row r="10" spans="1:18" s="265" customFormat="1" ht="15.75" customHeight="1">
      <c r="A10" s="112">
        <v>1</v>
      </c>
      <c r="B10" s="264">
        <v>2</v>
      </c>
      <c r="C10" s="261">
        <v>3</v>
      </c>
      <c r="D10" s="261">
        <v>4</v>
      </c>
      <c r="E10" s="261">
        <v>5</v>
      </c>
      <c r="F10" s="261">
        <v>6</v>
      </c>
      <c r="G10" s="261">
        <v>7</v>
      </c>
      <c r="H10" s="261">
        <v>8</v>
      </c>
      <c r="I10" s="261">
        <v>9</v>
      </c>
      <c r="J10" s="261">
        <v>10</v>
      </c>
      <c r="K10" s="261">
        <v>11</v>
      </c>
      <c r="L10" s="261">
        <v>12</v>
      </c>
      <c r="M10" s="261">
        <v>13</v>
      </c>
      <c r="N10" s="261">
        <v>14</v>
      </c>
      <c r="O10" s="261">
        <v>15</v>
      </c>
      <c r="P10" s="261">
        <v>16</v>
      </c>
      <c r="Q10" s="261">
        <v>17</v>
      </c>
      <c r="R10" s="264">
        <v>18</v>
      </c>
    </row>
    <row r="11" spans="1:18" ht="27.75" customHeight="1">
      <c r="A11" s="266">
        <v>1</v>
      </c>
      <c r="B11" s="267" t="s">
        <v>468</v>
      </c>
      <c r="C11" s="269">
        <v>102</v>
      </c>
      <c r="D11" s="269">
        <v>6</v>
      </c>
      <c r="E11" s="269">
        <v>0</v>
      </c>
      <c r="F11" s="269">
        <f>C11+D11+E11</f>
        <v>108</v>
      </c>
      <c r="G11" s="269">
        <v>15</v>
      </c>
      <c r="H11" s="269">
        <v>0</v>
      </c>
      <c r="I11" s="269">
        <v>0</v>
      </c>
      <c r="J11" s="269">
        <f>G11+H11+I11</f>
        <v>15</v>
      </c>
      <c r="K11" s="269">
        <v>0</v>
      </c>
      <c r="L11" s="269">
        <v>0</v>
      </c>
      <c r="M11" s="269">
        <v>0</v>
      </c>
      <c r="N11" s="269">
        <f>K11+L11+M11</f>
        <v>0</v>
      </c>
      <c r="O11" s="269">
        <v>0</v>
      </c>
      <c r="P11" s="269">
        <v>0</v>
      </c>
      <c r="Q11" s="269">
        <f>E11-I11-M11</f>
        <v>0</v>
      </c>
      <c r="R11" s="269">
        <v>0</v>
      </c>
    </row>
    <row r="13" spans="10:18" ht="15.75" customHeight="1">
      <c r="J13" s="885" t="s">
        <v>968</v>
      </c>
      <c r="K13" s="885"/>
      <c r="L13" s="885"/>
      <c r="M13" s="885"/>
      <c r="N13" s="885"/>
      <c r="O13" s="885"/>
      <c r="P13" s="885"/>
      <c r="Q13" s="885"/>
      <c r="R13" s="885"/>
    </row>
    <row r="14" spans="10:18" ht="15.75">
      <c r="J14" s="885"/>
      <c r="K14" s="885"/>
      <c r="L14" s="885"/>
      <c r="M14" s="885"/>
      <c r="N14" s="885"/>
      <c r="O14" s="885"/>
      <c r="P14" s="885"/>
      <c r="Q14" s="885"/>
      <c r="R14" s="885"/>
    </row>
    <row r="15" spans="10:18" ht="15.75">
      <c r="J15" s="885"/>
      <c r="K15" s="885"/>
      <c r="L15" s="885"/>
      <c r="M15" s="885"/>
      <c r="N15" s="885"/>
      <c r="O15" s="885"/>
      <c r="P15" s="885"/>
      <c r="Q15" s="885"/>
      <c r="R15" s="885"/>
    </row>
    <row r="16" spans="10:18" ht="15.75">
      <c r="J16" s="885"/>
      <c r="K16" s="885"/>
      <c r="L16" s="885"/>
      <c r="M16" s="885"/>
      <c r="N16" s="885"/>
      <c r="O16" s="885"/>
      <c r="P16" s="885"/>
      <c r="Q16" s="885"/>
      <c r="R16" s="885"/>
    </row>
    <row r="17" spans="10:18" ht="15.75">
      <c r="J17" s="885"/>
      <c r="K17" s="885"/>
      <c r="L17" s="885"/>
      <c r="M17" s="885"/>
      <c r="N17" s="885"/>
      <c r="O17" s="885"/>
      <c r="P17" s="885"/>
      <c r="Q17" s="885"/>
      <c r="R17" s="885"/>
    </row>
    <row r="18" spans="10:18" ht="15.75">
      <c r="J18" s="270"/>
      <c r="K18" s="270"/>
      <c r="L18" s="270"/>
      <c r="M18" s="270"/>
      <c r="N18" s="270"/>
      <c r="O18" s="270"/>
      <c r="P18" s="270"/>
      <c r="Q18" s="270"/>
      <c r="R18" s="270"/>
    </row>
    <row r="19" spans="10:18" ht="15.75">
      <c r="J19" s="270"/>
      <c r="K19" s="270"/>
      <c r="L19" s="270"/>
      <c r="M19" s="270"/>
      <c r="N19" s="270"/>
      <c r="O19" s="270"/>
      <c r="P19" s="270"/>
      <c r="Q19" s="270"/>
      <c r="R19" s="270"/>
    </row>
    <row r="20" spans="10:18" ht="15.75">
      <c r="J20" s="270"/>
      <c r="K20" s="270"/>
      <c r="L20" s="270"/>
      <c r="M20" s="270"/>
      <c r="N20" s="270"/>
      <c r="O20" s="270"/>
      <c r="P20" s="270"/>
      <c r="Q20" s="270"/>
      <c r="R20" s="270"/>
    </row>
    <row r="21" spans="10:18" ht="15.75">
      <c r="J21" s="270"/>
      <c r="K21" s="270"/>
      <c r="L21" s="270"/>
      <c r="M21" s="270"/>
      <c r="N21" s="270"/>
      <c r="O21" s="270"/>
      <c r="P21" s="270"/>
      <c r="Q21" s="270"/>
      <c r="R21" s="270"/>
    </row>
    <row r="23" spans="7:15" ht="15.75">
      <c r="G23" s="10" t="s">
        <v>980</v>
      </c>
      <c r="O23" s="10" t="s">
        <v>588</v>
      </c>
    </row>
    <row r="24" spans="7:15" ht="15.75">
      <c r="G24" s="10" t="s">
        <v>981</v>
      </c>
      <c r="O24" s="10" t="s">
        <v>466</v>
      </c>
    </row>
  </sheetData>
  <sheetProtection/>
  <mergeCells count="10">
    <mergeCell ref="J13:R17"/>
    <mergeCell ref="A8:A9"/>
    <mergeCell ref="B4:S4"/>
    <mergeCell ref="B8:B9"/>
    <mergeCell ref="O8:R8"/>
    <mergeCell ref="G1:M1"/>
    <mergeCell ref="E2:O2"/>
    <mergeCell ref="C8:F8"/>
    <mergeCell ref="K8:N8"/>
    <mergeCell ref="G8:J8"/>
  </mergeCells>
  <printOptions horizontalCentered="1"/>
  <pageMargins left="0.5" right="0.38" top="0.75" bottom="0" header="0.31496062992125984" footer="0.31496062992125984"/>
  <pageSetup fitToHeight="1" fitToWidth="1" horizontalDpi="600" verticalDpi="600" orientation="landscape" paperSize="9" scale="78" r:id="rId1"/>
</worksheet>
</file>

<file path=xl/worksheets/sheet64.xml><?xml version="1.0" encoding="utf-8"?>
<worksheet xmlns="http://schemas.openxmlformats.org/spreadsheetml/2006/main" xmlns:r="http://schemas.openxmlformats.org/officeDocument/2006/relationships">
  <sheetPr>
    <pageSetUpPr fitToPage="1"/>
  </sheetPr>
  <dimension ref="A1:T29"/>
  <sheetViews>
    <sheetView view="pageBreakPreview" zoomScale="85" zoomScaleSheetLayoutView="85" zoomScalePageLayoutView="0" workbookViewId="0" topLeftCell="A9">
      <selection activeCell="C12" sqref="C12:S12"/>
    </sheetView>
  </sheetViews>
  <sheetFormatPr defaultColWidth="9.140625" defaultRowHeight="12.75"/>
  <cols>
    <col min="1" max="1" width="9.140625" style="258" customWidth="1"/>
    <col min="2" max="2" width="14.421875" style="258" customWidth="1"/>
    <col min="3" max="3" width="13.7109375" style="258" customWidth="1"/>
    <col min="4" max="4" width="14.8515625" style="258" customWidth="1"/>
    <col min="5" max="5" width="8.7109375" style="258" customWidth="1"/>
    <col min="6" max="6" width="9.57421875" style="258" customWidth="1"/>
    <col min="7" max="7" width="12.7109375" style="258" customWidth="1"/>
    <col min="8" max="8" width="11.00390625" style="258" customWidth="1"/>
    <col min="9" max="9" width="9.28125" style="258" customWidth="1"/>
    <col min="10" max="10" width="10.28125" style="258" customWidth="1"/>
    <col min="11" max="11" width="9.421875" style="258" customWidth="1"/>
    <col min="12" max="12" width="13.140625" style="258" customWidth="1"/>
    <col min="13" max="13" width="8.7109375" style="258" customWidth="1"/>
    <col min="14" max="14" width="9.57421875" style="258" customWidth="1"/>
    <col min="15" max="15" width="12.7109375" style="258" customWidth="1"/>
    <col min="16" max="16" width="13.28125" style="258" customWidth="1"/>
    <col min="17" max="17" width="11.28125" style="258" customWidth="1"/>
    <col min="18" max="18" width="9.28125" style="258" customWidth="1"/>
    <col min="19" max="19" width="9.140625" style="258" customWidth="1"/>
    <col min="20" max="20" width="12.28125" style="258" customWidth="1"/>
    <col min="21" max="16384" width="9.140625" style="258" customWidth="1"/>
  </cols>
  <sheetData>
    <row r="1" spans="3:18" s="108" customFormat="1" ht="15.75">
      <c r="C1" s="28"/>
      <c r="D1" s="28"/>
      <c r="E1" s="28"/>
      <c r="F1" s="28"/>
      <c r="G1" s="28"/>
      <c r="H1" s="28"/>
      <c r="I1" s="43" t="s">
        <v>0</v>
      </c>
      <c r="J1" s="28"/>
      <c r="Q1" s="680" t="s">
        <v>668</v>
      </c>
      <c r="R1" s="680"/>
    </row>
    <row r="2" spans="7:17" s="108" customFormat="1" ht="19.5">
      <c r="G2" s="593" t="s">
        <v>824</v>
      </c>
      <c r="H2" s="593"/>
      <c r="I2" s="593"/>
      <c r="J2" s="593"/>
      <c r="K2" s="593"/>
      <c r="L2" s="593"/>
      <c r="M2" s="593"/>
      <c r="N2" s="43"/>
      <c r="O2" s="43"/>
      <c r="P2" s="43"/>
      <c r="Q2" s="43"/>
    </row>
    <row r="3" spans="7:17" s="108" customFormat="1" ht="15.75">
      <c r="G3" s="25"/>
      <c r="H3" s="25"/>
      <c r="I3" s="25"/>
      <c r="J3" s="25"/>
      <c r="K3" s="25"/>
      <c r="L3" s="25"/>
      <c r="M3" s="25"/>
      <c r="N3" s="43"/>
      <c r="O3" s="43"/>
      <c r="P3" s="43"/>
      <c r="Q3" s="43"/>
    </row>
    <row r="4" spans="2:20" ht="15.75">
      <c r="B4" s="886" t="s">
        <v>969</v>
      </c>
      <c r="C4" s="886"/>
      <c r="D4" s="886"/>
      <c r="E4" s="886"/>
      <c r="F4" s="886"/>
      <c r="G4" s="886"/>
      <c r="H4" s="886"/>
      <c r="I4" s="886"/>
      <c r="J4" s="886"/>
      <c r="K4" s="886"/>
      <c r="L4" s="886"/>
      <c r="M4" s="886"/>
      <c r="N4" s="886"/>
      <c r="O4" s="886"/>
      <c r="P4" s="886"/>
      <c r="Q4" s="886"/>
      <c r="R4" s="886"/>
      <c r="S4" s="886"/>
      <c r="T4" s="886"/>
    </row>
    <row r="5" spans="3:20" ht="15.75">
      <c r="C5" s="259"/>
      <c r="D5" s="35"/>
      <c r="E5" s="259"/>
      <c r="F5" s="259"/>
      <c r="G5" s="259"/>
      <c r="H5" s="259"/>
      <c r="I5" s="259"/>
      <c r="J5" s="259"/>
      <c r="K5" s="259"/>
      <c r="L5" s="259"/>
      <c r="M5" s="259"/>
      <c r="N5" s="259"/>
      <c r="O5" s="259"/>
      <c r="P5" s="259"/>
      <c r="Q5" s="259"/>
      <c r="R5" s="259"/>
      <c r="S5" s="259"/>
      <c r="T5" s="259"/>
    </row>
    <row r="6" spans="3:20" ht="15.75">
      <c r="C6" s="259"/>
      <c r="D6" s="259"/>
      <c r="E6" s="259"/>
      <c r="F6" s="259"/>
      <c r="G6" s="259"/>
      <c r="H6" s="259"/>
      <c r="M6" s="259"/>
      <c r="N6" s="259"/>
      <c r="O6" s="259"/>
      <c r="P6" s="259"/>
      <c r="Q6" s="259"/>
      <c r="R6" s="259"/>
      <c r="S6" s="259"/>
      <c r="T6" s="259"/>
    </row>
    <row r="7" ht="17.25">
      <c r="A7" s="375" t="s">
        <v>483</v>
      </c>
    </row>
    <row r="8" spans="2:17" ht="15.75">
      <c r="B8" s="260"/>
      <c r="Q8" s="272" t="s">
        <v>126</v>
      </c>
    </row>
    <row r="9" spans="1:19" s="263" customFormat="1" ht="32.25" customHeight="1">
      <c r="A9" s="587" t="s">
        <v>2</v>
      </c>
      <c r="B9" s="887" t="s">
        <v>3</v>
      </c>
      <c r="C9" s="894" t="s">
        <v>445</v>
      </c>
      <c r="D9" s="894"/>
      <c r="E9" s="894"/>
      <c r="F9" s="894"/>
      <c r="G9" s="894" t="s">
        <v>446</v>
      </c>
      <c r="H9" s="894"/>
      <c r="I9" s="894"/>
      <c r="J9" s="894"/>
      <c r="K9" s="894" t="s">
        <v>447</v>
      </c>
      <c r="L9" s="894"/>
      <c r="M9" s="894"/>
      <c r="N9" s="894"/>
      <c r="O9" s="894" t="s">
        <v>448</v>
      </c>
      <c r="P9" s="894"/>
      <c r="Q9" s="894"/>
      <c r="R9" s="898"/>
      <c r="S9" s="894" t="s">
        <v>149</v>
      </c>
    </row>
    <row r="10" spans="1:19" s="265" customFormat="1" ht="118.5" customHeight="1">
      <c r="A10" s="587"/>
      <c r="B10" s="888"/>
      <c r="C10" s="432" t="s">
        <v>146</v>
      </c>
      <c r="D10" s="433" t="s">
        <v>148</v>
      </c>
      <c r="E10" s="432" t="s">
        <v>125</v>
      </c>
      <c r="F10" s="433" t="s">
        <v>147</v>
      </c>
      <c r="G10" s="432" t="s">
        <v>226</v>
      </c>
      <c r="H10" s="433" t="s">
        <v>148</v>
      </c>
      <c r="I10" s="432" t="s">
        <v>125</v>
      </c>
      <c r="J10" s="433" t="s">
        <v>147</v>
      </c>
      <c r="K10" s="432" t="s">
        <v>226</v>
      </c>
      <c r="L10" s="433" t="s">
        <v>148</v>
      </c>
      <c r="M10" s="432" t="s">
        <v>125</v>
      </c>
      <c r="N10" s="433" t="s">
        <v>147</v>
      </c>
      <c r="O10" s="432" t="s">
        <v>226</v>
      </c>
      <c r="P10" s="433" t="s">
        <v>148</v>
      </c>
      <c r="Q10" s="432" t="s">
        <v>125</v>
      </c>
      <c r="R10" s="432" t="s">
        <v>147</v>
      </c>
      <c r="S10" s="894"/>
    </row>
    <row r="11" spans="1:19" s="265" customFormat="1" ht="15.75" customHeight="1">
      <c r="A11" s="112">
        <v>1</v>
      </c>
      <c r="B11" s="264">
        <v>2</v>
      </c>
      <c r="C11" s="261">
        <v>3</v>
      </c>
      <c r="D11" s="261">
        <v>4</v>
      </c>
      <c r="E11" s="261">
        <v>5</v>
      </c>
      <c r="F11" s="261">
        <v>6</v>
      </c>
      <c r="G11" s="261">
        <v>7</v>
      </c>
      <c r="H11" s="261">
        <v>8</v>
      </c>
      <c r="I11" s="261">
        <v>9</v>
      </c>
      <c r="J11" s="261">
        <v>10</v>
      </c>
      <c r="K11" s="261">
        <v>11</v>
      </c>
      <c r="L11" s="261">
        <v>12</v>
      </c>
      <c r="M11" s="261">
        <v>13</v>
      </c>
      <c r="N11" s="261">
        <v>14</v>
      </c>
      <c r="O11" s="261">
        <v>15</v>
      </c>
      <c r="P11" s="261">
        <v>16</v>
      </c>
      <c r="Q11" s="261">
        <v>17</v>
      </c>
      <c r="R11" s="264">
        <v>18</v>
      </c>
      <c r="S11" s="266">
        <v>19</v>
      </c>
    </row>
    <row r="12" spans="1:19" ht="33" customHeight="1">
      <c r="A12" s="268">
        <v>1</v>
      </c>
      <c r="B12" s="267" t="s">
        <v>468</v>
      </c>
      <c r="C12" s="895" t="s">
        <v>484</v>
      </c>
      <c r="D12" s="896"/>
      <c r="E12" s="896"/>
      <c r="F12" s="896"/>
      <c r="G12" s="896"/>
      <c r="H12" s="896"/>
      <c r="I12" s="896"/>
      <c r="J12" s="896"/>
      <c r="K12" s="896"/>
      <c r="L12" s="896"/>
      <c r="M12" s="896"/>
      <c r="N12" s="896"/>
      <c r="O12" s="896"/>
      <c r="P12" s="896"/>
      <c r="Q12" s="896"/>
      <c r="R12" s="896"/>
      <c r="S12" s="897"/>
    </row>
    <row r="15" spans="9:17" ht="15.75" customHeight="1">
      <c r="I15" s="885" t="s">
        <v>970</v>
      </c>
      <c r="J15" s="885"/>
      <c r="K15" s="885"/>
      <c r="L15" s="885"/>
      <c r="M15" s="885"/>
      <c r="N15" s="885"/>
      <c r="O15" s="885"/>
      <c r="P15" s="885"/>
      <c r="Q15" s="885"/>
    </row>
    <row r="16" spans="9:17" ht="15.75">
      <c r="I16" s="885"/>
      <c r="J16" s="885"/>
      <c r="K16" s="885"/>
      <c r="L16" s="885"/>
      <c r="M16" s="885"/>
      <c r="N16" s="885"/>
      <c r="O16" s="885"/>
      <c r="P16" s="885"/>
      <c r="Q16" s="885"/>
    </row>
    <row r="17" spans="9:17" ht="15.75">
      <c r="I17" s="885"/>
      <c r="J17" s="885"/>
      <c r="K17" s="885"/>
      <c r="L17" s="885"/>
      <c r="M17" s="885"/>
      <c r="N17" s="885"/>
      <c r="O17" s="885"/>
      <c r="P17" s="885"/>
      <c r="Q17" s="885"/>
    </row>
    <row r="18" spans="9:17" ht="15.75">
      <c r="I18" s="885"/>
      <c r="J18" s="885"/>
      <c r="K18" s="885"/>
      <c r="L18" s="885"/>
      <c r="M18" s="885"/>
      <c r="N18" s="885"/>
      <c r="O18" s="885"/>
      <c r="P18" s="885"/>
      <c r="Q18" s="885"/>
    </row>
    <row r="19" spans="9:17" ht="15.75">
      <c r="I19" s="885"/>
      <c r="J19" s="885"/>
      <c r="K19" s="885"/>
      <c r="L19" s="885"/>
      <c r="M19" s="885"/>
      <c r="N19" s="885"/>
      <c r="O19" s="885"/>
      <c r="P19" s="885"/>
      <c r="Q19" s="885"/>
    </row>
    <row r="20" spans="9:17" ht="15.75">
      <c r="I20" s="885"/>
      <c r="J20" s="885"/>
      <c r="K20" s="885"/>
      <c r="L20" s="885"/>
      <c r="M20" s="885"/>
      <c r="N20" s="885"/>
      <c r="O20" s="885"/>
      <c r="P20" s="885"/>
      <c r="Q20" s="885"/>
    </row>
    <row r="21" spans="9:17" ht="15.75">
      <c r="I21" s="885"/>
      <c r="J21" s="885"/>
      <c r="K21" s="885"/>
      <c r="L21" s="885"/>
      <c r="M21" s="885"/>
      <c r="N21" s="885"/>
      <c r="O21" s="885"/>
      <c r="P21" s="885"/>
      <c r="Q21" s="885"/>
    </row>
    <row r="22" spans="9:17" ht="15.75">
      <c r="I22" s="885"/>
      <c r="J22" s="885"/>
      <c r="K22" s="885"/>
      <c r="L22" s="885"/>
      <c r="M22" s="885"/>
      <c r="N22" s="885"/>
      <c r="O22" s="885"/>
      <c r="P22" s="885"/>
      <c r="Q22" s="885"/>
    </row>
    <row r="28" spans="8:15" ht="16.5">
      <c r="H28" s="10" t="s">
        <v>980</v>
      </c>
      <c r="O28" s="364" t="s">
        <v>588</v>
      </c>
    </row>
    <row r="29" spans="8:15" ht="16.5">
      <c r="H29" s="10" t="s">
        <v>981</v>
      </c>
      <c r="O29" s="364" t="s">
        <v>466</v>
      </c>
    </row>
  </sheetData>
  <sheetProtection/>
  <mergeCells count="12">
    <mergeCell ref="S9:S10"/>
    <mergeCell ref="O9:R9"/>
    <mergeCell ref="Q1:R1"/>
    <mergeCell ref="B4:T4"/>
    <mergeCell ref="G2:M2"/>
    <mergeCell ref="I15:Q22"/>
    <mergeCell ref="A9:A10"/>
    <mergeCell ref="B9:B10"/>
    <mergeCell ref="C9:F9"/>
    <mergeCell ref="G9:J9"/>
    <mergeCell ref="K9:N9"/>
    <mergeCell ref="C12:S12"/>
  </mergeCells>
  <printOptions horizontalCentered="1"/>
  <pageMargins left="0.57" right="0.48" top="0.87" bottom="0" header="0.31496062992125984" footer="0.31496062992125984"/>
  <pageSetup fitToHeight="1" fitToWidth="1" horizontalDpi="600" verticalDpi="600" orientation="landscape" paperSize="9" scale="65" r:id="rId1"/>
</worksheet>
</file>

<file path=xl/worksheets/sheet65.xml><?xml version="1.0" encoding="utf-8"?>
<worksheet xmlns="http://schemas.openxmlformats.org/spreadsheetml/2006/main" xmlns:r="http://schemas.openxmlformats.org/officeDocument/2006/relationships">
  <dimension ref="A1:H21"/>
  <sheetViews>
    <sheetView zoomScalePageLayoutView="0" workbookViewId="0" topLeftCell="A1">
      <selection activeCell="C14" sqref="C14"/>
    </sheetView>
  </sheetViews>
  <sheetFormatPr defaultColWidth="9.140625" defaultRowHeight="12.75"/>
  <cols>
    <col min="1" max="1" width="8.8515625" style="0" customWidth="1"/>
    <col min="2" max="2" width="14.8515625" style="0" customWidth="1"/>
    <col min="3" max="3" width="23.140625" style="0" customWidth="1"/>
    <col min="4" max="4" width="26.8515625" style="0" customWidth="1"/>
    <col min="5" max="5" width="20.140625" style="0" customWidth="1"/>
    <col min="6" max="6" width="19.8515625" style="0" customWidth="1"/>
    <col min="7" max="7" width="20.28125" style="0" customWidth="1"/>
  </cols>
  <sheetData>
    <row r="1" spans="1:8" ht="15">
      <c r="A1" s="12"/>
      <c r="B1" s="12"/>
      <c r="C1" s="28"/>
      <c r="D1" s="28"/>
      <c r="E1" s="28"/>
      <c r="F1" s="680" t="s">
        <v>766</v>
      </c>
      <c r="G1" s="680"/>
      <c r="H1" s="12"/>
    </row>
    <row r="2" spans="1:8" ht="20.25">
      <c r="A2" s="12"/>
      <c r="B2" s="698" t="s">
        <v>824</v>
      </c>
      <c r="C2" s="698"/>
      <c r="D2" s="698"/>
      <c r="E2" s="698"/>
      <c r="F2" s="698"/>
      <c r="G2" s="370"/>
      <c r="H2" s="370"/>
    </row>
    <row r="3" spans="1:8" ht="20.25">
      <c r="A3" s="12"/>
      <c r="B3" s="12"/>
      <c r="C3" s="12"/>
      <c r="D3" s="12"/>
      <c r="E3" s="12"/>
      <c r="F3" s="12"/>
      <c r="G3" s="449"/>
      <c r="H3" s="12"/>
    </row>
    <row r="4" spans="1:8" ht="18">
      <c r="A4" s="465"/>
      <c r="B4" s="900" t="s">
        <v>767</v>
      </c>
      <c r="C4" s="900"/>
      <c r="D4" s="900"/>
      <c r="E4" s="900"/>
      <c r="F4" s="900"/>
      <c r="G4" s="900"/>
      <c r="H4" s="480"/>
    </row>
    <row r="5" spans="1:8" ht="15.75">
      <c r="A5" s="465"/>
      <c r="B5" s="465"/>
      <c r="C5" s="466"/>
      <c r="D5" s="35"/>
      <c r="E5" s="466"/>
      <c r="F5" s="466"/>
      <c r="G5" s="466"/>
      <c r="H5" s="466"/>
    </row>
    <row r="6" spans="1:8" ht="15.75">
      <c r="A6" s="271" t="s">
        <v>483</v>
      </c>
      <c r="B6" s="465"/>
      <c r="C6" s="465"/>
      <c r="D6" s="465"/>
      <c r="E6" s="465"/>
      <c r="F6" s="465"/>
      <c r="G6" s="465"/>
      <c r="H6" s="465"/>
    </row>
    <row r="7" spans="1:8" ht="15">
      <c r="A7" s="465"/>
      <c r="B7" s="467"/>
      <c r="C7" s="465"/>
      <c r="D7" s="465"/>
      <c r="E7" s="465"/>
      <c r="F7" s="465"/>
      <c r="G7" s="465"/>
      <c r="H7" s="465"/>
    </row>
    <row r="8" spans="1:8" ht="32.25" customHeight="1">
      <c r="A8" s="587" t="s">
        <v>2</v>
      </c>
      <c r="B8" s="892" t="s">
        <v>3</v>
      </c>
      <c r="C8" s="892" t="s">
        <v>971</v>
      </c>
      <c r="D8" s="887" t="s">
        <v>972</v>
      </c>
      <c r="E8" s="892" t="s">
        <v>768</v>
      </c>
      <c r="F8" s="892"/>
      <c r="G8" s="892"/>
      <c r="H8" s="468"/>
    </row>
    <row r="9" spans="1:8" ht="30" customHeight="1">
      <c r="A9" s="587"/>
      <c r="B9" s="892"/>
      <c r="C9" s="892"/>
      <c r="D9" s="888"/>
      <c r="E9" s="469" t="s">
        <v>769</v>
      </c>
      <c r="F9" s="469" t="s">
        <v>770</v>
      </c>
      <c r="G9" s="469" t="s">
        <v>15</v>
      </c>
      <c r="H9" s="468"/>
    </row>
    <row r="10" spans="1:8" ht="15">
      <c r="A10" s="470">
        <v>1</v>
      </c>
      <c r="B10" s="471">
        <v>2</v>
      </c>
      <c r="C10" s="471">
        <v>3</v>
      </c>
      <c r="D10" s="471">
        <v>4</v>
      </c>
      <c r="E10" s="472">
        <v>5</v>
      </c>
      <c r="F10" s="472">
        <v>6</v>
      </c>
      <c r="G10" s="472">
        <v>7</v>
      </c>
      <c r="H10" s="468"/>
    </row>
    <row r="11" spans="1:8" ht="15">
      <c r="A11" s="3">
        <v>1</v>
      </c>
      <c r="B11" s="473" t="s">
        <v>468</v>
      </c>
      <c r="C11" s="474">
        <v>0</v>
      </c>
      <c r="D11" s="474">
        <v>0</v>
      </c>
      <c r="E11" s="474">
        <v>0</v>
      </c>
      <c r="F11" s="474">
        <v>0</v>
      </c>
      <c r="G11" s="474">
        <v>0</v>
      </c>
      <c r="H11" s="468"/>
    </row>
    <row r="12" spans="1:8" ht="15">
      <c r="A12" s="479"/>
      <c r="B12" s="477"/>
      <c r="C12" s="477"/>
      <c r="D12" s="477"/>
      <c r="E12" s="477"/>
      <c r="F12" s="477"/>
      <c r="G12" s="477"/>
      <c r="H12" s="465"/>
    </row>
    <row r="13" spans="1:8" ht="15">
      <c r="A13" s="479"/>
      <c r="B13" s="477"/>
      <c r="C13" s="477"/>
      <c r="D13" s="477"/>
      <c r="E13" s="477"/>
      <c r="F13" s="477"/>
      <c r="G13" s="477"/>
      <c r="H13" s="465"/>
    </row>
    <row r="14" spans="1:8" ht="15">
      <c r="A14" s="479"/>
      <c r="B14" s="477"/>
      <c r="C14" s="477"/>
      <c r="D14" s="477"/>
      <c r="E14" s="477"/>
      <c r="F14" s="477"/>
      <c r="G14" s="477"/>
      <c r="H14" s="465"/>
    </row>
    <row r="15" spans="1:8" ht="15">
      <c r="A15" s="479"/>
      <c r="B15" s="477"/>
      <c r="C15" s="477"/>
      <c r="D15" s="477"/>
      <c r="E15" s="477"/>
      <c r="F15" s="477"/>
      <c r="G15" s="477"/>
      <c r="H15" s="465"/>
    </row>
    <row r="16" spans="1:8" ht="12.75">
      <c r="A16" s="11"/>
      <c r="B16" s="12"/>
      <c r="C16" s="12"/>
      <c r="D16" s="12"/>
      <c r="E16" s="12"/>
      <c r="F16" s="12"/>
      <c r="G16" s="11"/>
      <c r="H16" s="12"/>
    </row>
    <row r="17" spans="1:8" ht="12.75">
      <c r="A17" s="11"/>
      <c r="B17" s="11"/>
      <c r="C17" s="12"/>
      <c r="D17" s="12"/>
      <c r="E17" s="12"/>
      <c r="F17" s="12"/>
      <c r="G17" s="12"/>
      <c r="H17" s="12"/>
    </row>
    <row r="18" spans="1:8" ht="15">
      <c r="A18" s="465"/>
      <c r="B18" s="465"/>
      <c r="C18" s="465"/>
      <c r="D18" s="465"/>
      <c r="E18" s="465"/>
      <c r="F18" s="899"/>
      <c r="G18" s="899"/>
      <c r="H18" s="465"/>
    </row>
    <row r="19" spans="1:8" ht="16.5">
      <c r="A19" s="11"/>
      <c r="B19" s="465"/>
      <c r="C19" s="23"/>
      <c r="D19" s="10" t="s">
        <v>980</v>
      </c>
      <c r="E19" s="23"/>
      <c r="F19" s="364" t="s">
        <v>588</v>
      </c>
      <c r="G19" s="258"/>
      <c r="H19" s="23"/>
    </row>
    <row r="20" spans="1:8" ht="16.5">
      <c r="A20" s="465"/>
      <c r="B20" s="23"/>
      <c r="C20" s="23"/>
      <c r="D20" s="10" t="s">
        <v>981</v>
      </c>
      <c r="E20" s="23"/>
      <c r="F20" s="364" t="s">
        <v>466</v>
      </c>
      <c r="G20" s="258"/>
      <c r="H20" s="23"/>
    </row>
    <row r="21" spans="1:8" ht="15">
      <c r="A21" s="12"/>
      <c r="B21" s="11"/>
      <c r="C21" s="11"/>
      <c r="D21" s="11"/>
      <c r="E21" s="699"/>
      <c r="F21" s="699"/>
      <c r="G21" s="699"/>
      <c r="H21" s="465"/>
    </row>
  </sheetData>
  <sheetProtection/>
  <mergeCells count="10">
    <mergeCell ref="F18:G18"/>
    <mergeCell ref="E21:G21"/>
    <mergeCell ref="B4:G4"/>
    <mergeCell ref="F1:G1"/>
    <mergeCell ref="B2:F2"/>
    <mergeCell ref="A8:A9"/>
    <mergeCell ref="B8:B9"/>
    <mergeCell ref="C8:C9"/>
    <mergeCell ref="D8:D9"/>
    <mergeCell ref="E8:G8"/>
  </mergeCells>
  <printOptions/>
  <pageMargins left="0.53" right="0.46" top="0.7480314960629921" bottom="0.7480314960629921" header="0.31496062992125984" footer="0.31496062992125984"/>
  <pageSetup horizontalDpi="600" verticalDpi="600" orientation="landscape" paperSize="9" r:id="rId1"/>
</worksheet>
</file>

<file path=xl/worksheets/sheet66.xml><?xml version="1.0" encoding="utf-8"?>
<worksheet xmlns="http://schemas.openxmlformats.org/spreadsheetml/2006/main" xmlns:r="http://schemas.openxmlformats.org/officeDocument/2006/relationships">
  <sheetPr>
    <pageSetUpPr fitToPage="1"/>
  </sheetPr>
  <dimension ref="A1:W19"/>
  <sheetViews>
    <sheetView view="pageBreakPreview" zoomScale="70" zoomScaleSheetLayoutView="70" zoomScalePageLayoutView="0" workbookViewId="0" topLeftCell="A1">
      <selection activeCell="T24" sqref="T24"/>
    </sheetView>
  </sheetViews>
  <sheetFormatPr defaultColWidth="9.140625" defaultRowHeight="12.75"/>
  <cols>
    <col min="1" max="1" width="9.140625" style="258" customWidth="1"/>
    <col min="2" max="2" width="12.421875" style="258" bestFit="1" customWidth="1"/>
    <col min="3" max="3" width="10.57421875" style="258" customWidth="1"/>
    <col min="4" max="4" width="11.00390625" style="258" customWidth="1"/>
    <col min="5" max="5" width="12.28125" style="258" customWidth="1"/>
    <col min="6" max="6" width="9.140625" style="258" customWidth="1"/>
    <col min="7" max="7" width="10.421875" style="258" customWidth="1"/>
    <col min="8" max="8" width="9.421875" style="258" customWidth="1"/>
    <col min="9" max="9" width="9.7109375" style="258" customWidth="1"/>
    <col min="10" max="10" width="7.140625" style="258" customWidth="1"/>
    <col min="11" max="11" width="10.140625" style="258" customWidth="1"/>
    <col min="12" max="12" width="9.7109375" style="258" customWidth="1"/>
    <col min="13" max="13" width="8.140625" style="258" customWidth="1"/>
    <col min="14" max="14" width="6.8515625" style="258" customWidth="1"/>
    <col min="15" max="15" width="11.28125" style="258" customWidth="1"/>
    <col min="16" max="16" width="10.00390625" style="258" customWidth="1"/>
    <col min="17" max="17" width="9.28125" style="258" customWidth="1"/>
    <col min="18" max="18" width="7.421875" style="258" customWidth="1"/>
    <col min="19" max="19" width="11.8515625" style="258" customWidth="1"/>
    <col min="20" max="20" width="9.8515625" style="258" customWidth="1"/>
    <col min="21" max="21" width="9.00390625" style="258" customWidth="1"/>
    <col min="22" max="22" width="8.57421875" style="258" customWidth="1"/>
    <col min="23" max="16384" width="9.140625" style="258" customWidth="1"/>
  </cols>
  <sheetData>
    <row r="1" spans="3:22" s="108" customFormat="1" ht="15.75">
      <c r="C1" s="28"/>
      <c r="D1" s="28"/>
      <c r="E1" s="28"/>
      <c r="F1" s="28"/>
      <c r="G1" s="28"/>
      <c r="H1" s="28"/>
      <c r="I1" s="43" t="s">
        <v>0</v>
      </c>
      <c r="J1" s="28"/>
      <c r="L1" s="43"/>
      <c r="N1" s="28"/>
      <c r="S1" s="680" t="s">
        <v>669</v>
      </c>
      <c r="T1" s="680"/>
      <c r="U1" s="680"/>
      <c r="V1" s="680"/>
    </row>
    <row r="2" spans="1:22" s="108" customFormat="1" ht="19.5">
      <c r="A2" s="593" t="s">
        <v>824</v>
      </c>
      <c r="B2" s="593"/>
      <c r="C2" s="593"/>
      <c r="D2" s="593"/>
      <c r="E2" s="593"/>
      <c r="F2" s="593"/>
      <c r="G2" s="593"/>
      <c r="H2" s="593"/>
      <c r="I2" s="593"/>
      <c r="J2" s="593"/>
      <c r="K2" s="593"/>
      <c r="L2" s="593"/>
      <c r="M2" s="593"/>
      <c r="N2" s="593"/>
      <c r="O2" s="593"/>
      <c r="P2" s="593"/>
      <c r="Q2" s="593"/>
      <c r="R2" s="593"/>
      <c r="S2" s="593"/>
      <c r="T2" s="593"/>
      <c r="U2" s="593"/>
      <c r="V2" s="593"/>
    </row>
    <row r="3" spans="10:22" s="108" customFormat="1" ht="15.75">
      <c r="J3" s="43"/>
      <c r="K3" s="43"/>
      <c r="L3" s="43"/>
      <c r="M3" s="43"/>
      <c r="N3" s="43"/>
      <c r="O3" s="43"/>
      <c r="P3" s="43"/>
      <c r="Q3" s="43"/>
      <c r="R3" s="43"/>
      <c r="S3" s="43"/>
      <c r="T3" s="43"/>
      <c r="U3" s="43"/>
      <c r="V3" s="43"/>
    </row>
    <row r="4" spans="3:23" ht="15.75">
      <c r="C4" s="594" t="s">
        <v>973</v>
      </c>
      <c r="D4" s="594"/>
      <c r="E4" s="594"/>
      <c r="F4" s="594"/>
      <c r="G4" s="594"/>
      <c r="H4" s="594"/>
      <c r="I4" s="594"/>
      <c r="J4" s="594"/>
      <c r="K4" s="594"/>
      <c r="L4" s="594"/>
      <c r="M4" s="594"/>
      <c r="N4" s="594"/>
      <c r="O4" s="594"/>
      <c r="P4" s="594"/>
      <c r="Q4" s="594"/>
      <c r="R4" s="594"/>
      <c r="S4" s="594"/>
      <c r="T4" s="594"/>
      <c r="U4" s="594"/>
      <c r="V4" s="594"/>
      <c r="W4" s="43"/>
    </row>
    <row r="5" spans="3:23" ht="15.75">
      <c r="C5" s="259"/>
      <c r="D5" s="259"/>
      <c r="E5" s="259"/>
      <c r="F5" s="259"/>
      <c r="G5" s="259"/>
      <c r="H5" s="259"/>
      <c r="I5" s="259"/>
      <c r="J5" s="259"/>
      <c r="Q5" s="259"/>
      <c r="R5" s="259"/>
      <c r="S5" s="259"/>
      <c r="T5" s="259"/>
      <c r="U5" s="259"/>
      <c r="V5" s="259"/>
      <c r="W5" s="259"/>
    </row>
    <row r="6" spans="1:2" ht="18.75">
      <c r="A6" s="483" t="s">
        <v>464</v>
      </c>
      <c r="B6" s="271"/>
    </row>
    <row r="7" ht="15.75">
      <c r="B7" s="260"/>
    </row>
    <row r="8" spans="1:22" ht="15.75">
      <c r="A8" s="690" t="s">
        <v>2</v>
      </c>
      <c r="B8" s="901" t="s">
        <v>3</v>
      </c>
      <c r="C8" s="902" t="s">
        <v>771</v>
      </c>
      <c r="D8" s="903"/>
      <c r="E8" s="903"/>
      <c r="F8" s="903"/>
      <c r="G8" s="902" t="s">
        <v>772</v>
      </c>
      <c r="H8" s="903"/>
      <c r="I8" s="903"/>
      <c r="J8" s="903"/>
      <c r="K8" s="902" t="s">
        <v>773</v>
      </c>
      <c r="L8" s="903"/>
      <c r="M8" s="903"/>
      <c r="N8" s="903"/>
      <c r="O8" s="902" t="s">
        <v>774</v>
      </c>
      <c r="P8" s="903"/>
      <c r="Q8" s="903"/>
      <c r="R8" s="903"/>
      <c r="S8" s="909" t="s">
        <v>15</v>
      </c>
      <c r="T8" s="910"/>
      <c r="U8" s="910"/>
      <c r="V8" s="910"/>
    </row>
    <row r="9" spans="1:22" ht="30" customHeight="1">
      <c r="A9" s="690"/>
      <c r="B9" s="901"/>
      <c r="C9" s="907" t="s">
        <v>775</v>
      </c>
      <c r="D9" s="911" t="s">
        <v>776</v>
      </c>
      <c r="E9" s="912"/>
      <c r="F9" s="913"/>
      <c r="G9" s="907" t="s">
        <v>775</v>
      </c>
      <c r="H9" s="911" t="s">
        <v>776</v>
      </c>
      <c r="I9" s="912"/>
      <c r="J9" s="913"/>
      <c r="K9" s="907" t="s">
        <v>775</v>
      </c>
      <c r="L9" s="911" t="s">
        <v>776</v>
      </c>
      <c r="M9" s="912"/>
      <c r="N9" s="913"/>
      <c r="O9" s="907" t="s">
        <v>775</v>
      </c>
      <c r="P9" s="911" t="s">
        <v>776</v>
      </c>
      <c r="Q9" s="912"/>
      <c r="R9" s="913"/>
      <c r="S9" s="907" t="s">
        <v>775</v>
      </c>
      <c r="T9" s="911" t="s">
        <v>776</v>
      </c>
      <c r="U9" s="912"/>
      <c r="V9" s="913"/>
    </row>
    <row r="10" spans="1:22" ht="30">
      <c r="A10" s="690"/>
      <c r="B10" s="901"/>
      <c r="C10" s="908"/>
      <c r="D10" s="474" t="s">
        <v>777</v>
      </c>
      <c r="E10" s="474" t="s">
        <v>189</v>
      </c>
      <c r="F10" s="474" t="s">
        <v>15</v>
      </c>
      <c r="G10" s="908"/>
      <c r="H10" s="474" t="s">
        <v>777</v>
      </c>
      <c r="I10" s="474" t="s">
        <v>189</v>
      </c>
      <c r="J10" s="474" t="s">
        <v>15</v>
      </c>
      <c r="K10" s="908"/>
      <c r="L10" s="474" t="s">
        <v>777</v>
      </c>
      <c r="M10" s="474" t="s">
        <v>189</v>
      </c>
      <c r="N10" s="474" t="s">
        <v>15</v>
      </c>
      <c r="O10" s="908"/>
      <c r="P10" s="474" t="s">
        <v>777</v>
      </c>
      <c r="Q10" s="474" t="s">
        <v>189</v>
      </c>
      <c r="R10" s="474" t="s">
        <v>15</v>
      </c>
      <c r="S10" s="908"/>
      <c r="T10" s="474" t="s">
        <v>777</v>
      </c>
      <c r="U10" s="474" t="s">
        <v>189</v>
      </c>
      <c r="V10" s="474" t="s">
        <v>15</v>
      </c>
    </row>
    <row r="11" spans="1:22" ht="15.75">
      <c r="A11" s="481">
        <v>1</v>
      </c>
      <c r="B11" s="482">
        <v>2</v>
      </c>
      <c r="C11" s="482">
        <v>3</v>
      </c>
      <c r="D11" s="481">
        <v>4</v>
      </c>
      <c r="E11" s="482">
        <v>5</v>
      </c>
      <c r="F11" s="482">
        <v>6</v>
      </c>
      <c r="G11" s="481">
        <v>7</v>
      </c>
      <c r="H11" s="482">
        <v>8</v>
      </c>
      <c r="I11" s="482">
        <v>9</v>
      </c>
      <c r="J11" s="481">
        <v>10</v>
      </c>
      <c r="K11" s="482">
        <v>11</v>
      </c>
      <c r="L11" s="482">
        <v>12</v>
      </c>
      <c r="M11" s="481">
        <v>13</v>
      </c>
      <c r="N11" s="482">
        <v>14</v>
      </c>
      <c r="O11" s="482">
        <v>15</v>
      </c>
      <c r="P11" s="481">
        <v>16</v>
      </c>
      <c r="Q11" s="482">
        <v>17</v>
      </c>
      <c r="R11" s="482">
        <v>18</v>
      </c>
      <c r="S11" s="481">
        <v>19</v>
      </c>
      <c r="T11" s="482">
        <v>20</v>
      </c>
      <c r="U11" s="482">
        <v>21</v>
      </c>
      <c r="V11" s="481">
        <v>22</v>
      </c>
    </row>
    <row r="12" spans="1:22" ht="15.75">
      <c r="A12" s="478">
        <v>1</v>
      </c>
      <c r="B12" s="475" t="s">
        <v>468</v>
      </c>
      <c r="C12" s="476"/>
      <c r="D12" s="904" t="s">
        <v>474</v>
      </c>
      <c r="E12" s="905"/>
      <c r="F12" s="906"/>
      <c r="G12" s="476"/>
      <c r="H12" s="904" t="s">
        <v>474</v>
      </c>
      <c r="I12" s="905"/>
      <c r="J12" s="906"/>
      <c r="K12" s="476"/>
      <c r="L12" s="904" t="s">
        <v>474</v>
      </c>
      <c r="M12" s="905"/>
      <c r="N12" s="906"/>
      <c r="O12" s="476"/>
      <c r="P12" s="904" t="s">
        <v>474</v>
      </c>
      <c r="Q12" s="905"/>
      <c r="R12" s="906"/>
      <c r="S12" s="476"/>
      <c r="T12" s="904" t="s">
        <v>474</v>
      </c>
      <c r="U12" s="905"/>
      <c r="V12" s="906"/>
    </row>
    <row r="18" spans="12:18" ht="18">
      <c r="L18" s="10" t="s">
        <v>980</v>
      </c>
      <c r="R18" s="363" t="s">
        <v>588</v>
      </c>
    </row>
    <row r="19" spans="12:18" ht="18">
      <c r="L19" s="10" t="s">
        <v>981</v>
      </c>
      <c r="R19" s="363" t="s">
        <v>466</v>
      </c>
    </row>
  </sheetData>
  <sheetProtection/>
  <mergeCells count="25">
    <mergeCell ref="P9:R9"/>
    <mergeCell ref="T9:V9"/>
    <mergeCell ref="O8:R8"/>
    <mergeCell ref="L9:N9"/>
    <mergeCell ref="O9:O10"/>
    <mergeCell ref="D12:F12"/>
    <mergeCell ref="P12:R12"/>
    <mergeCell ref="S1:V1"/>
    <mergeCell ref="C4:V4"/>
    <mergeCell ref="S9:S10"/>
    <mergeCell ref="A2:V2"/>
    <mergeCell ref="C9:C10"/>
    <mergeCell ref="T12:V12"/>
    <mergeCell ref="S8:V8"/>
    <mergeCell ref="D9:F9"/>
    <mergeCell ref="H9:J9"/>
    <mergeCell ref="A8:A10"/>
    <mergeCell ref="B8:B10"/>
    <mergeCell ref="C8:F8"/>
    <mergeCell ref="G8:J8"/>
    <mergeCell ref="K8:N8"/>
    <mergeCell ref="H12:J12"/>
    <mergeCell ref="L12:N12"/>
    <mergeCell ref="G9:G10"/>
    <mergeCell ref="K9:K10"/>
  </mergeCells>
  <printOptions horizontalCentered="1"/>
  <pageMargins left="0.51" right="0.36" top="0.87" bottom="0" header="0.31496062992125984" footer="0.31496062992125984"/>
  <pageSetup fitToHeight="1" fitToWidth="1" horizontalDpi="600" verticalDpi="600" orientation="landscape" paperSize="9" scale="66" r:id="rId1"/>
</worksheet>
</file>

<file path=xl/worksheets/sheet67.xml><?xml version="1.0" encoding="utf-8"?>
<worksheet xmlns="http://schemas.openxmlformats.org/spreadsheetml/2006/main" xmlns:r="http://schemas.openxmlformats.org/officeDocument/2006/relationships">
  <sheetPr>
    <pageSetUpPr fitToPage="1"/>
  </sheetPr>
  <dimension ref="A1:W19"/>
  <sheetViews>
    <sheetView view="pageBreakPreview" zoomScale="70" zoomScaleSheetLayoutView="70" zoomScalePageLayoutView="0" workbookViewId="0" topLeftCell="A1">
      <selection activeCell="F14" sqref="F14"/>
    </sheetView>
  </sheetViews>
  <sheetFormatPr defaultColWidth="9.140625" defaultRowHeight="12.75"/>
  <cols>
    <col min="1" max="1" width="9.140625" style="258" customWidth="1"/>
    <col min="2" max="2" width="12.421875" style="258" bestFit="1" customWidth="1"/>
    <col min="3" max="3" width="10.57421875" style="258" customWidth="1"/>
    <col min="4" max="4" width="11.00390625" style="258" customWidth="1"/>
    <col min="5" max="5" width="12.28125" style="258" customWidth="1"/>
    <col min="6" max="6" width="9.140625" style="258" customWidth="1"/>
    <col min="7" max="7" width="10.421875" style="258" customWidth="1"/>
    <col min="8" max="8" width="9.421875" style="258" customWidth="1"/>
    <col min="9" max="9" width="9.7109375" style="258" customWidth="1"/>
    <col min="10" max="10" width="7.140625" style="258" customWidth="1"/>
    <col min="11" max="11" width="10.140625" style="258" customWidth="1"/>
    <col min="12" max="12" width="9.7109375" style="258" customWidth="1"/>
    <col min="13" max="13" width="8.140625" style="258" customWidth="1"/>
    <col min="14" max="14" width="6.8515625" style="258" customWidth="1"/>
    <col min="15" max="15" width="11.28125" style="258" customWidth="1"/>
    <col min="16" max="16" width="10.00390625" style="258" customWidth="1"/>
    <col min="17" max="17" width="9.28125" style="258" customWidth="1"/>
    <col min="18" max="18" width="7.421875" style="258" customWidth="1"/>
    <col min="19" max="19" width="11.8515625" style="258" customWidth="1"/>
    <col min="20" max="20" width="9.8515625" style="258" customWidth="1"/>
    <col min="21" max="21" width="9.00390625" style="258" customWidth="1"/>
    <col min="22" max="22" width="8.57421875" style="258" customWidth="1"/>
    <col min="23" max="16384" width="9.140625" style="258" customWidth="1"/>
  </cols>
  <sheetData>
    <row r="1" spans="3:22" s="108" customFormat="1" ht="15.75">
      <c r="C1" s="28"/>
      <c r="D1" s="28"/>
      <c r="E1" s="28"/>
      <c r="F1" s="28"/>
      <c r="G1" s="28"/>
      <c r="H1" s="28"/>
      <c r="I1" s="43" t="s">
        <v>0</v>
      </c>
      <c r="J1" s="28"/>
      <c r="L1" s="43"/>
      <c r="N1" s="28"/>
      <c r="S1" s="680" t="s">
        <v>778</v>
      </c>
      <c r="T1" s="680"/>
      <c r="U1" s="680"/>
      <c r="V1" s="680"/>
    </row>
    <row r="2" spans="1:22" s="108" customFormat="1" ht="19.5">
      <c r="A2" s="593" t="s">
        <v>824</v>
      </c>
      <c r="B2" s="593"/>
      <c r="C2" s="593"/>
      <c r="D2" s="593"/>
      <c r="E2" s="593"/>
      <c r="F2" s="593"/>
      <c r="G2" s="593"/>
      <c r="H2" s="593"/>
      <c r="I2" s="593"/>
      <c r="J2" s="593"/>
      <c r="K2" s="593"/>
      <c r="L2" s="593"/>
      <c r="M2" s="593"/>
      <c r="N2" s="593"/>
      <c r="O2" s="593"/>
      <c r="P2" s="593"/>
      <c r="Q2" s="593"/>
      <c r="R2" s="593"/>
      <c r="S2" s="593"/>
      <c r="T2" s="593"/>
      <c r="U2" s="593"/>
      <c r="V2" s="593"/>
    </row>
    <row r="3" spans="10:22" s="108" customFormat="1" ht="15.75">
      <c r="J3" s="43"/>
      <c r="K3" s="43"/>
      <c r="L3" s="43"/>
      <c r="M3" s="43"/>
      <c r="N3" s="43"/>
      <c r="O3" s="43"/>
      <c r="P3" s="43"/>
      <c r="Q3" s="43"/>
      <c r="R3" s="43"/>
      <c r="S3" s="43"/>
      <c r="T3" s="43"/>
      <c r="U3" s="43"/>
      <c r="V3" s="43"/>
    </row>
    <row r="4" spans="3:23" ht="15.75">
      <c r="C4" s="594" t="s">
        <v>974</v>
      </c>
      <c r="D4" s="594"/>
      <c r="E4" s="594"/>
      <c r="F4" s="594"/>
      <c r="G4" s="594"/>
      <c r="H4" s="594"/>
      <c r="I4" s="594"/>
      <c r="J4" s="594"/>
      <c r="K4" s="594"/>
      <c r="L4" s="594"/>
      <c r="M4" s="594"/>
      <c r="N4" s="594"/>
      <c r="O4" s="594"/>
      <c r="P4" s="594"/>
      <c r="Q4" s="594"/>
      <c r="R4" s="594"/>
      <c r="S4" s="594"/>
      <c r="T4" s="594"/>
      <c r="U4" s="594"/>
      <c r="V4" s="594"/>
      <c r="W4" s="43"/>
    </row>
    <row r="5" spans="3:23" ht="15.75">
      <c r="C5" s="259"/>
      <c r="D5" s="259"/>
      <c r="E5" s="259"/>
      <c r="F5" s="259"/>
      <c r="G5" s="259"/>
      <c r="H5" s="259"/>
      <c r="I5" s="259"/>
      <c r="J5" s="259"/>
      <c r="Q5" s="259"/>
      <c r="R5" s="259"/>
      <c r="S5" s="259"/>
      <c r="T5" s="259"/>
      <c r="U5" s="259"/>
      <c r="V5" s="259"/>
      <c r="W5" s="259"/>
    </row>
    <row r="6" spans="1:2" ht="18.75">
      <c r="A6" s="483" t="s">
        <v>464</v>
      </c>
      <c r="B6" s="271"/>
    </row>
    <row r="7" ht="15.75">
      <c r="B7" s="260"/>
    </row>
    <row r="8" spans="1:22" ht="15.75">
      <c r="A8" s="690" t="s">
        <v>2</v>
      </c>
      <c r="B8" s="901" t="s">
        <v>3</v>
      </c>
      <c r="C8" s="902" t="s">
        <v>771</v>
      </c>
      <c r="D8" s="903"/>
      <c r="E8" s="903"/>
      <c r="F8" s="903"/>
      <c r="G8" s="902" t="s">
        <v>772</v>
      </c>
      <c r="H8" s="903"/>
      <c r="I8" s="903"/>
      <c r="J8" s="903"/>
      <c r="K8" s="902" t="s">
        <v>773</v>
      </c>
      <c r="L8" s="903"/>
      <c r="M8" s="903"/>
      <c r="N8" s="903"/>
      <c r="O8" s="902" t="s">
        <v>774</v>
      </c>
      <c r="P8" s="903"/>
      <c r="Q8" s="903"/>
      <c r="R8" s="903"/>
      <c r="S8" s="909" t="s">
        <v>15</v>
      </c>
      <c r="T8" s="910"/>
      <c r="U8" s="910"/>
      <c r="V8" s="910"/>
    </row>
    <row r="9" spans="1:22" ht="30" customHeight="1">
      <c r="A9" s="690"/>
      <c r="B9" s="901"/>
      <c r="C9" s="907" t="s">
        <v>775</v>
      </c>
      <c r="D9" s="911" t="s">
        <v>776</v>
      </c>
      <c r="E9" s="912"/>
      <c r="F9" s="913"/>
      <c r="G9" s="907" t="s">
        <v>775</v>
      </c>
      <c r="H9" s="911" t="s">
        <v>776</v>
      </c>
      <c r="I9" s="912"/>
      <c r="J9" s="913"/>
      <c r="K9" s="907" t="s">
        <v>775</v>
      </c>
      <c r="L9" s="911" t="s">
        <v>776</v>
      </c>
      <c r="M9" s="912"/>
      <c r="N9" s="913"/>
      <c r="O9" s="907" t="s">
        <v>775</v>
      </c>
      <c r="P9" s="911" t="s">
        <v>776</v>
      </c>
      <c r="Q9" s="912"/>
      <c r="R9" s="913"/>
      <c r="S9" s="907" t="s">
        <v>775</v>
      </c>
      <c r="T9" s="911" t="s">
        <v>776</v>
      </c>
      <c r="U9" s="912"/>
      <c r="V9" s="913"/>
    </row>
    <row r="10" spans="1:22" ht="30">
      <c r="A10" s="690"/>
      <c r="B10" s="901"/>
      <c r="C10" s="908"/>
      <c r="D10" s="474" t="s">
        <v>777</v>
      </c>
      <c r="E10" s="474" t="s">
        <v>189</v>
      </c>
      <c r="F10" s="474" t="s">
        <v>15</v>
      </c>
      <c r="G10" s="908"/>
      <c r="H10" s="474" t="s">
        <v>777</v>
      </c>
      <c r="I10" s="474" t="s">
        <v>189</v>
      </c>
      <c r="J10" s="474" t="s">
        <v>15</v>
      </c>
      <c r="K10" s="908"/>
      <c r="L10" s="474" t="s">
        <v>777</v>
      </c>
      <c r="M10" s="474" t="s">
        <v>189</v>
      </c>
      <c r="N10" s="474" t="s">
        <v>15</v>
      </c>
      <c r="O10" s="908"/>
      <c r="P10" s="474" t="s">
        <v>777</v>
      </c>
      <c r="Q10" s="474" t="s">
        <v>189</v>
      </c>
      <c r="R10" s="474" t="s">
        <v>15</v>
      </c>
      <c r="S10" s="908"/>
      <c r="T10" s="474" t="s">
        <v>777</v>
      </c>
      <c r="U10" s="474" t="s">
        <v>189</v>
      </c>
      <c r="V10" s="474" t="s">
        <v>15</v>
      </c>
    </row>
    <row r="11" spans="1:22" ht="15.75">
      <c r="A11" s="481">
        <v>1</v>
      </c>
      <c r="B11" s="482">
        <v>2</v>
      </c>
      <c r="C11" s="482">
        <v>3</v>
      </c>
      <c r="D11" s="481">
        <v>4</v>
      </c>
      <c r="E11" s="482">
        <v>5</v>
      </c>
      <c r="F11" s="482">
        <v>6</v>
      </c>
      <c r="G11" s="481">
        <v>7</v>
      </c>
      <c r="H11" s="482">
        <v>8</v>
      </c>
      <c r="I11" s="482">
        <v>9</v>
      </c>
      <c r="J11" s="481">
        <v>10</v>
      </c>
      <c r="K11" s="482">
        <v>11</v>
      </c>
      <c r="L11" s="482">
        <v>12</v>
      </c>
      <c r="M11" s="481">
        <v>13</v>
      </c>
      <c r="N11" s="482">
        <v>14</v>
      </c>
      <c r="O11" s="482">
        <v>15</v>
      </c>
      <c r="P11" s="481">
        <v>16</v>
      </c>
      <c r="Q11" s="482">
        <v>17</v>
      </c>
      <c r="R11" s="482">
        <v>18</v>
      </c>
      <c r="S11" s="481">
        <v>19</v>
      </c>
      <c r="T11" s="482">
        <v>20</v>
      </c>
      <c r="U11" s="482">
        <v>21</v>
      </c>
      <c r="V11" s="481">
        <v>22</v>
      </c>
    </row>
    <row r="12" spans="1:22" ht="15.75">
      <c r="A12" s="478">
        <v>1</v>
      </c>
      <c r="B12" s="475" t="s">
        <v>468</v>
      </c>
      <c r="C12" s="476"/>
      <c r="D12" s="904" t="s">
        <v>474</v>
      </c>
      <c r="E12" s="905"/>
      <c r="F12" s="906"/>
      <c r="G12" s="476"/>
      <c r="H12" s="904" t="s">
        <v>474</v>
      </c>
      <c r="I12" s="905"/>
      <c r="J12" s="906"/>
      <c r="K12" s="476"/>
      <c r="L12" s="904" t="s">
        <v>474</v>
      </c>
      <c r="M12" s="905"/>
      <c r="N12" s="906"/>
      <c r="O12" s="476"/>
      <c r="P12" s="904" t="s">
        <v>474</v>
      </c>
      <c r="Q12" s="905"/>
      <c r="R12" s="906"/>
      <c r="S12" s="476"/>
      <c r="T12" s="904" t="s">
        <v>474</v>
      </c>
      <c r="U12" s="905"/>
      <c r="V12" s="906"/>
    </row>
    <row r="18" spans="12:18" ht="18">
      <c r="L18" s="10" t="s">
        <v>980</v>
      </c>
      <c r="R18" s="363" t="s">
        <v>588</v>
      </c>
    </row>
    <row r="19" spans="12:18" ht="18">
      <c r="L19" s="10" t="s">
        <v>981</v>
      </c>
      <c r="R19" s="363" t="s">
        <v>466</v>
      </c>
    </row>
  </sheetData>
  <sheetProtection/>
  <mergeCells count="25">
    <mergeCell ref="O9:O10"/>
    <mergeCell ref="P9:R9"/>
    <mergeCell ref="S9:S10"/>
    <mergeCell ref="T9:V9"/>
    <mergeCell ref="D12:F12"/>
    <mergeCell ref="H12:J12"/>
    <mergeCell ref="L12:N12"/>
    <mergeCell ref="P12:R12"/>
    <mergeCell ref="T12:V12"/>
    <mergeCell ref="C9:C10"/>
    <mergeCell ref="D9:F9"/>
    <mergeCell ref="G9:G10"/>
    <mergeCell ref="H9:J9"/>
    <mergeCell ref="K9:K10"/>
    <mergeCell ref="L9:N9"/>
    <mergeCell ref="S1:V1"/>
    <mergeCell ref="A2:V2"/>
    <mergeCell ref="C4:V4"/>
    <mergeCell ref="A8:A10"/>
    <mergeCell ref="B8:B10"/>
    <mergeCell ref="C8:F8"/>
    <mergeCell ref="G8:J8"/>
    <mergeCell ref="K8:N8"/>
    <mergeCell ref="O8:R8"/>
    <mergeCell ref="S8:V8"/>
  </mergeCells>
  <printOptions horizontalCentered="1"/>
  <pageMargins left="0.51" right="0.36" top="0.87" bottom="0" header="0.31496062992125984" footer="0.31496062992125984"/>
  <pageSetup fitToHeight="1" fitToWidth="1" horizontalDpi="600" verticalDpi="600" orientation="landscape" paperSize="9" scale="66" r:id="rId1"/>
</worksheet>
</file>

<file path=xl/worksheets/sheet68.xml><?xml version="1.0" encoding="utf-8"?>
<worksheet xmlns="http://schemas.openxmlformats.org/spreadsheetml/2006/main" xmlns:r="http://schemas.openxmlformats.org/officeDocument/2006/relationships">
  <sheetPr>
    <pageSetUpPr fitToPage="1"/>
  </sheetPr>
  <dimension ref="A1:S19"/>
  <sheetViews>
    <sheetView view="pageBreakPreview" zoomScale="90" zoomScaleSheetLayoutView="90" zoomScalePageLayoutView="0" workbookViewId="0" topLeftCell="A1">
      <selection activeCell="A15" sqref="A15"/>
    </sheetView>
  </sheetViews>
  <sheetFormatPr defaultColWidth="8.8515625" defaultRowHeight="12.75"/>
  <cols>
    <col min="1" max="1" width="8.140625" style="273" customWidth="1"/>
    <col min="2" max="2" width="14.00390625" style="273" customWidth="1"/>
    <col min="3" max="3" width="12.140625" style="273" customWidth="1"/>
    <col min="4" max="4" width="11.7109375" style="273" customWidth="1"/>
    <col min="5" max="5" width="12.00390625" style="273" customWidth="1"/>
    <col min="6" max="6" width="18.140625" style="273" customWidth="1"/>
    <col min="7" max="7" width="15.140625" style="273" customWidth="1"/>
    <col min="8" max="8" width="14.421875" style="273" customWidth="1"/>
    <col min="9" max="9" width="14.8515625" style="273" customWidth="1"/>
    <col min="10" max="10" width="19.28125" style="273" customWidth="1"/>
    <col min="11" max="11" width="17.00390625" style="273" customWidth="1"/>
    <col min="12" max="12" width="16.28125" style="273" customWidth="1"/>
    <col min="13" max="16384" width="8.8515625" style="273" customWidth="1"/>
  </cols>
  <sheetData>
    <row r="1" spans="2:12" ht="15.75">
      <c r="B1" s="108"/>
      <c r="C1" s="108"/>
      <c r="D1" s="108"/>
      <c r="E1" s="108"/>
      <c r="F1" s="25"/>
      <c r="G1" s="25"/>
      <c r="H1" s="108"/>
      <c r="J1" s="26"/>
      <c r="K1" s="680" t="s">
        <v>670</v>
      </c>
      <c r="L1" s="680"/>
    </row>
    <row r="2" spans="2:10" ht="15.75">
      <c r="B2" s="592" t="s">
        <v>0</v>
      </c>
      <c r="C2" s="592"/>
      <c r="D2" s="592"/>
      <c r="E2" s="592"/>
      <c r="F2" s="592"/>
      <c r="G2" s="592"/>
      <c r="H2" s="592"/>
      <c r="I2" s="592"/>
      <c r="J2" s="592"/>
    </row>
    <row r="3" spans="2:10" ht="19.5">
      <c r="B3" s="593" t="s">
        <v>824</v>
      </c>
      <c r="C3" s="593"/>
      <c r="D3" s="593"/>
      <c r="E3" s="593"/>
      <c r="F3" s="593"/>
      <c r="G3" s="593"/>
      <c r="H3" s="593"/>
      <c r="I3" s="593"/>
      <c r="J3" s="593"/>
    </row>
    <row r="4" spans="2:10" ht="15.75">
      <c r="B4" s="25"/>
      <c r="C4" s="25"/>
      <c r="D4" s="25"/>
      <c r="E4" s="25"/>
      <c r="F4" s="25"/>
      <c r="G4" s="25"/>
      <c r="H4" s="25"/>
      <c r="I4" s="25"/>
      <c r="J4" s="25"/>
    </row>
    <row r="5" spans="2:12" ht="15" customHeight="1">
      <c r="B5" s="886" t="s">
        <v>975</v>
      </c>
      <c r="C5" s="886"/>
      <c r="D5" s="886"/>
      <c r="E5" s="886"/>
      <c r="F5" s="886"/>
      <c r="G5" s="886"/>
      <c r="H5" s="886"/>
      <c r="I5" s="886"/>
      <c r="J5" s="886"/>
      <c r="K5" s="886"/>
      <c r="L5" s="886"/>
    </row>
    <row r="6" spans="1:3" ht="15.75">
      <c r="A6" s="48" t="s">
        <v>464</v>
      </c>
      <c r="B6" s="48"/>
      <c r="C6" s="107"/>
    </row>
    <row r="7" spans="1:12" ht="15" customHeight="1">
      <c r="A7" s="919" t="s">
        <v>99</v>
      </c>
      <c r="B7" s="887" t="s">
        <v>3</v>
      </c>
      <c r="C7" s="926" t="s">
        <v>20</v>
      </c>
      <c r="D7" s="926"/>
      <c r="E7" s="926"/>
      <c r="F7" s="926"/>
      <c r="G7" s="914" t="s">
        <v>21</v>
      </c>
      <c r="H7" s="915"/>
      <c r="I7" s="915"/>
      <c r="J7" s="916"/>
      <c r="K7" s="887" t="s">
        <v>368</v>
      </c>
      <c r="L7" s="892" t="s">
        <v>718</v>
      </c>
    </row>
    <row r="8" spans="1:12" ht="30.75" customHeight="1">
      <c r="A8" s="920"/>
      <c r="B8" s="922"/>
      <c r="C8" s="892" t="s">
        <v>227</v>
      </c>
      <c r="D8" s="887" t="s">
        <v>431</v>
      </c>
      <c r="E8" s="923" t="s">
        <v>89</v>
      </c>
      <c r="F8" s="891"/>
      <c r="G8" s="888" t="s">
        <v>227</v>
      </c>
      <c r="H8" s="892" t="s">
        <v>431</v>
      </c>
      <c r="I8" s="924" t="s">
        <v>89</v>
      </c>
      <c r="J8" s="925"/>
      <c r="K8" s="922"/>
      <c r="L8" s="892"/>
    </row>
    <row r="9" spans="1:15" ht="95.25" customHeight="1">
      <c r="A9" s="921"/>
      <c r="B9" s="888"/>
      <c r="C9" s="892"/>
      <c r="D9" s="888"/>
      <c r="E9" s="261" t="s">
        <v>976</v>
      </c>
      <c r="F9" s="261" t="s">
        <v>432</v>
      </c>
      <c r="G9" s="892"/>
      <c r="H9" s="892"/>
      <c r="I9" s="261" t="s">
        <v>976</v>
      </c>
      <c r="J9" s="261" t="s">
        <v>432</v>
      </c>
      <c r="K9" s="888"/>
      <c r="L9" s="892"/>
      <c r="M9" s="274"/>
      <c r="N9" s="274"/>
      <c r="O9" s="274"/>
    </row>
    <row r="10" spans="1:15" ht="15">
      <c r="A10" s="275">
        <v>1</v>
      </c>
      <c r="B10" s="276">
        <v>2</v>
      </c>
      <c r="C10" s="275">
        <v>3</v>
      </c>
      <c r="D10" s="276">
        <v>4</v>
      </c>
      <c r="E10" s="275">
        <v>5</v>
      </c>
      <c r="F10" s="276">
        <v>6</v>
      </c>
      <c r="G10" s="275">
        <v>7</v>
      </c>
      <c r="H10" s="276">
        <v>8</v>
      </c>
      <c r="I10" s="275">
        <v>9</v>
      </c>
      <c r="J10" s="276">
        <v>10</v>
      </c>
      <c r="K10" s="275" t="s">
        <v>717</v>
      </c>
      <c r="L10" s="276">
        <v>12</v>
      </c>
      <c r="M10" s="274"/>
      <c r="N10" s="274"/>
      <c r="O10" s="274"/>
    </row>
    <row r="11" spans="1:19" s="277" customFormat="1" ht="29.25" customHeight="1">
      <c r="A11" s="277">
        <v>1</v>
      </c>
      <c r="B11" s="278" t="s">
        <v>468</v>
      </c>
      <c r="C11" s="278">
        <v>51783</v>
      </c>
      <c r="D11" s="278">
        <v>484</v>
      </c>
      <c r="E11" s="278">
        <v>484</v>
      </c>
      <c r="F11" s="278">
        <v>47</v>
      </c>
      <c r="G11" s="278">
        <v>41979</v>
      </c>
      <c r="H11" s="278">
        <v>322</v>
      </c>
      <c r="I11" s="278">
        <v>322</v>
      </c>
      <c r="J11" s="278">
        <v>47</v>
      </c>
      <c r="K11" s="277">
        <f>E11+F11+I11+J11</f>
        <v>900</v>
      </c>
      <c r="L11" s="376" t="s">
        <v>477</v>
      </c>
      <c r="M11" s="279"/>
      <c r="N11" s="279"/>
      <c r="O11" s="279"/>
      <c r="P11" s="279"/>
      <c r="Q11" s="279"/>
      <c r="R11" s="279"/>
      <c r="S11" s="279"/>
    </row>
    <row r="12" spans="1:12" ht="17.25" customHeight="1">
      <c r="A12" s="917" t="s">
        <v>106</v>
      </c>
      <c r="B12" s="917"/>
      <c r="C12" s="917"/>
      <c r="D12" s="917"/>
      <c r="E12" s="917"/>
      <c r="F12" s="917"/>
      <c r="G12" s="917"/>
      <c r="H12" s="917"/>
      <c r="I12" s="917"/>
      <c r="J12" s="917"/>
      <c r="K12" s="918"/>
      <c r="L12" s="918"/>
    </row>
    <row r="18" spans="6:10" ht="15.75">
      <c r="F18" s="10" t="s">
        <v>980</v>
      </c>
      <c r="J18" s="10" t="s">
        <v>588</v>
      </c>
    </row>
    <row r="19" spans="2:12" s="108" customFormat="1" ht="15.75">
      <c r="B19" s="10"/>
      <c r="C19" s="10"/>
      <c r="D19" s="10"/>
      <c r="E19" s="10"/>
      <c r="F19" s="10" t="s">
        <v>981</v>
      </c>
      <c r="J19" s="10" t="s">
        <v>466</v>
      </c>
      <c r="K19" s="43"/>
      <c r="L19" s="43"/>
    </row>
  </sheetData>
  <sheetProtection/>
  <mergeCells count="17">
    <mergeCell ref="L7:L9"/>
    <mergeCell ref="I8:J8"/>
    <mergeCell ref="C8:C9"/>
    <mergeCell ref="H8:H9"/>
    <mergeCell ref="G8:G9"/>
    <mergeCell ref="C7:F7"/>
    <mergeCell ref="D8:D9"/>
    <mergeCell ref="K1:L1"/>
    <mergeCell ref="B2:J2"/>
    <mergeCell ref="B3:J3"/>
    <mergeCell ref="G7:J7"/>
    <mergeCell ref="B5:L5"/>
    <mergeCell ref="A12:L12"/>
    <mergeCell ref="A7:A9"/>
    <mergeCell ref="B7:B9"/>
    <mergeCell ref="K7:K9"/>
    <mergeCell ref="E8:F8"/>
  </mergeCells>
  <printOptions horizontalCentered="1"/>
  <pageMargins left="0.52" right="0.47" top="0.81" bottom="0" header="0.31496062992125984" footer="0.31496062992125984"/>
  <pageSetup fitToHeight="1" fitToWidth="1" horizontalDpi="600" verticalDpi="600" orientation="landscape" paperSize="9" scale="80" r:id="rId1"/>
</worksheet>
</file>

<file path=xl/worksheets/sheet69.xml><?xml version="1.0" encoding="utf-8"?>
<worksheet xmlns="http://schemas.openxmlformats.org/spreadsheetml/2006/main" xmlns:r="http://schemas.openxmlformats.org/officeDocument/2006/relationships">
  <sheetPr>
    <pageSetUpPr fitToPage="1"/>
  </sheetPr>
  <dimension ref="A1:IO33"/>
  <sheetViews>
    <sheetView view="pageBreakPreview" zoomScale="90" zoomScaleSheetLayoutView="90" zoomScalePageLayoutView="0" workbookViewId="0" topLeftCell="A7">
      <selection activeCell="C26" sqref="C26"/>
    </sheetView>
  </sheetViews>
  <sheetFormatPr defaultColWidth="9.140625" defaultRowHeight="12.75"/>
  <cols>
    <col min="1" max="1" width="8.421875" style="300" customWidth="1"/>
    <col min="2" max="2" width="24.57421875" style="300" bestFit="1" customWidth="1"/>
    <col min="3" max="3" width="9.57421875" style="300" bestFit="1" customWidth="1"/>
    <col min="4" max="6" width="8.28125" style="300" bestFit="1" customWidth="1"/>
    <col min="7" max="7" width="7.00390625" style="300" bestFit="1" customWidth="1"/>
    <col min="8" max="8" width="8.28125" style="300" bestFit="1" customWidth="1"/>
    <col min="9" max="9" width="9.57421875" style="300" bestFit="1" customWidth="1"/>
    <col min="10" max="12" width="8.28125" style="300" bestFit="1" customWidth="1"/>
    <col min="13" max="13" width="7.00390625" style="300" bestFit="1" customWidth="1"/>
    <col min="14" max="15" width="8.28125" style="300" bestFit="1" customWidth="1"/>
    <col min="16" max="16" width="7.00390625" style="300" bestFit="1" customWidth="1"/>
    <col min="17" max="17" width="8.28125" style="300" bestFit="1" customWidth="1"/>
    <col min="18" max="18" width="9.140625" style="300" customWidth="1"/>
    <col min="19" max="19" width="9.57421875" style="300" bestFit="1" customWidth="1"/>
    <col min="20" max="20" width="8.28125" style="300" bestFit="1" customWidth="1"/>
    <col min="21" max="21" width="9.57421875" style="300" bestFit="1" customWidth="1"/>
    <col min="22" max="22" width="8.28125" style="300" bestFit="1" customWidth="1"/>
    <col min="23" max="23" width="9.57421875" style="300" bestFit="1" customWidth="1"/>
    <col min="24" max="16384" width="9.140625" style="300" customWidth="1"/>
  </cols>
  <sheetData>
    <row r="1" spans="15:21" ht="15">
      <c r="O1" s="930" t="s">
        <v>674</v>
      </c>
      <c r="P1" s="930"/>
      <c r="Q1" s="930"/>
      <c r="R1" s="930"/>
      <c r="S1" s="930"/>
      <c r="T1" s="930"/>
      <c r="U1" s="930"/>
    </row>
    <row r="2" spans="6:21" ht="15.75">
      <c r="F2" s="932" t="s">
        <v>0</v>
      </c>
      <c r="G2" s="932"/>
      <c r="H2" s="932"/>
      <c r="I2" s="932"/>
      <c r="J2" s="932"/>
      <c r="K2" s="932"/>
      <c r="L2" s="932"/>
      <c r="M2" s="932"/>
      <c r="N2" s="932"/>
      <c r="O2" s="932"/>
      <c r="P2" s="932"/>
      <c r="Q2" s="56"/>
      <c r="R2" s="56"/>
      <c r="S2" s="56"/>
      <c r="T2" s="56"/>
      <c r="U2" s="56"/>
    </row>
    <row r="3" spans="6:21" ht="15.75">
      <c r="F3" s="55"/>
      <c r="G3" s="55"/>
      <c r="H3" s="55"/>
      <c r="I3" s="56"/>
      <c r="J3" s="56"/>
      <c r="K3" s="56"/>
      <c r="L3" s="56"/>
      <c r="M3" s="56"/>
      <c r="N3" s="56"/>
      <c r="O3" s="56"/>
      <c r="P3" s="56"/>
      <c r="Q3" s="56"/>
      <c r="R3" s="56"/>
      <c r="S3" s="365"/>
      <c r="T3" s="365"/>
      <c r="U3" s="56"/>
    </row>
    <row r="4" spans="2:21" ht="19.5">
      <c r="B4" s="931" t="s">
        <v>824</v>
      </c>
      <c r="C4" s="931"/>
      <c r="D4" s="931"/>
      <c r="E4" s="931"/>
      <c r="F4" s="931"/>
      <c r="G4" s="931"/>
      <c r="H4" s="931"/>
      <c r="I4" s="931"/>
      <c r="J4" s="931"/>
      <c r="K4" s="931"/>
      <c r="L4" s="931"/>
      <c r="M4" s="931"/>
      <c r="N4" s="931"/>
      <c r="O4" s="931"/>
      <c r="P4" s="931"/>
      <c r="Q4" s="931"/>
      <c r="R4" s="931"/>
      <c r="S4" s="931"/>
      <c r="T4" s="931"/>
      <c r="U4" s="931"/>
    </row>
    <row r="5" spans="3:20" ht="15">
      <c r="C5" s="314"/>
      <c r="D5" s="314"/>
      <c r="S5" s="366"/>
      <c r="T5" s="366"/>
    </row>
    <row r="6" spans="3:21" ht="15.75">
      <c r="C6" s="377"/>
      <c r="D6" s="377"/>
      <c r="E6" s="927" t="s">
        <v>977</v>
      </c>
      <c r="F6" s="927"/>
      <c r="G6" s="927"/>
      <c r="H6" s="927"/>
      <c r="I6" s="927"/>
      <c r="J6" s="927"/>
      <c r="K6" s="927"/>
      <c r="L6" s="927"/>
      <c r="M6" s="927"/>
      <c r="N6" s="927"/>
      <c r="O6" s="927"/>
      <c r="P6" s="927"/>
      <c r="Q6" s="927"/>
      <c r="R6" s="377"/>
      <c r="S6" s="377"/>
      <c r="T6" s="377"/>
      <c r="U6" s="377"/>
    </row>
    <row r="8" spans="1:2" ht="15.75">
      <c r="A8" s="55" t="s">
        <v>464</v>
      </c>
      <c r="B8" s="55"/>
    </row>
    <row r="9" spans="1:23" ht="15.75">
      <c r="A9" s="57"/>
      <c r="B9" s="57"/>
      <c r="U9" s="935" t="s">
        <v>235</v>
      </c>
      <c r="V9" s="935"/>
      <c r="W9" s="935"/>
    </row>
    <row r="10" spans="1:249" ht="18.75" customHeight="1">
      <c r="A10" s="938" t="s">
        <v>2</v>
      </c>
      <c r="B10" s="938" t="s">
        <v>100</v>
      </c>
      <c r="C10" s="940" t="s">
        <v>20</v>
      </c>
      <c r="D10" s="940"/>
      <c r="E10" s="940"/>
      <c r="F10" s="940"/>
      <c r="G10" s="940"/>
      <c r="H10" s="940"/>
      <c r="I10" s="940"/>
      <c r="J10" s="940"/>
      <c r="K10" s="940"/>
      <c r="L10" s="940" t="s">
        <v>21</v>
      </c>
      <c r="M10" s="940"/>
      <c r="N10" s="940"/>
      <c r="O10" s="940"/>
      <c r="P10" s="940"/>
      <c r="Q10" s="940"/>
      <c r="R10" s="940"/>
      <c r="S10" s="940"/>
      <c r="T10" s="940"/>
      <c r="U10" s="929" t="s">
        <v>128</v>
      </c>
      <c r="V10" s="929"/>
      <c r="W10" s="929"/>
      <c r="X10" s="301"/>
      <c r="Y10" s="301"/>
      <c r="Z10" s="301"/>
      <c r="AA10" s="301"/>
      <c r="AB10" s="301"/>
      <c r="AC10" s="302"/>
      <c r="AD10" s="303"/>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301"/>
      <c r="CO10" s="301"/>
      <c r="CP10" s="301"/>
      <c r="CQ10" s="301"/>
      <c r="CR10" s="301"/>
      <c r="CS10" s="301"/>
      <c r="CT10" s="301"/>
      <c r="CU10" s="301"/>
      <c r="CV10" s="301"/>
      <c r="CW10" s="301"/>
      <c r="CX10" s="301"/>
      <c r="CY10" s="301"/>
      <c r="CZ10" s="301"/>
      <c r="DA10" s="301"/>
      <c r="DB10" s="301"/>
      <c r="DC10" s="301"/>
      <c r="DD10" s="301"/>
      <c r="DE10" s="301"/>
      <c r="DF10" s="301"/>
      <c r="DG10" s="301"/>
      <c r="DH10" s="301"/>
      <c r="DI10" s="301"/>
      <c r="DJ10" s="301"/>
      <c r="DK10" s="301"/>
      <c r="DL10" s="301"/>
      <c r="DM10" s="301"/>
      <c r="DN10" s="301"/>
      <c r="DO10" s="301"/>
      <c r="DP10" s="301"/>
      <c r="DQ10" s="301"/>
      <c r="DR10" s="301"/>
      <c r="DS10" s="301"/>
      <c r="DT10" s="301"/>
      <c r="DU10" s="301"/>
      <c r="DV10" s="301"/>
      <c r="DW10" s="301"/>
      <c r="DX10" s="301"/>
      <c r="DY10" s="301"/>
      <c r="DZ10" s="301"/>
      <c r="EA10" s="301"/>
      <c r="EB10" s="301"/>
      <c r="EC10" s="301"/>
      <c r="ED10" s="301"/>
      <c r="EE10" s="301"/>
      <c r="EF10" s="301"/>
      <c r="EG10" s="301"/>
      <c r="EH10" s="301"/>
      <c r="EI10" s="301"/>
      <c r="EJ10" s="301"/>
      <c r="EK10" s="301"/>
      <c r="EL10" s="301"/>
      <c r="EM10" s="301"/>
      <c r="EN10" s="301"/>
      <c r="EO10" s="301"/>
      <c r="EP10" s="301"/>
      <c r="EQ10" s="301"/>
      <c r="ER10" s="301"/>
      <c r="ES10" s="301"/>
      <c r="ET10" s="301"/>
      <c r="EU10" s="301"/>
      <c r="EV10" s="301"/>
      <c r="EW10" s="301"/>
      <c r="EX10" s="301"/>
      <c r="EY10" s="301"/>
      <c r="EZ10" s="301"/>
      <c r="FA10" s="301"/>
      <c r="FB10" s="301"/>
      <c r="FC10" s="301"/>
      <c r="FD10" s="301"/>
      <c r="FE10" s="301"/>
      <c r="FF10" s="301"/>
      <c r="FG10" s="301"/>
      <c r="FH10" s="301"/>
      <c r="FI10" s="301"/>
      <c r="FJ10" s="301"/>
      <c r="FK10" s="301"/>
      <c r="FL10" s="301"/>
      <c r="FM10" s="301"/>
      <c r="FN10" s="301"/>
      <c r="FO10" s="301"/>
      <c r="FP10" s="301"/>
      <c r="FQ10" s="301"/>
      <c r="FR10" s="301"/>
      <c r="FS10" s="301"/>
      <c r="FT10" s="301"/>
      <c r="FU10" s="301"/>
      <c r="FV10" s="301"/>
      <c r="FW10" s="301"/>
      <c r="FX10" s="301"/>
      <c r="FY10" s="301"/>
      <c r="FZ10" s="301"/>
      <c r="GA10" s="301"/>
      <c r="GB10" s="301"/>
      <c r="GC10" s="301"/>
      <c r="GD10" s="301"/>
      <c r="GE10" s="301"/>
      <c r="GF10" s="301"/>
      <c r="GG10" s="301"/>
      <c r="GH10" s="301"/>
      <c r="GI10" s="301"/>
      <c r="GJ10" s="301"/>
      <c r="GK10" s="301"/>
      <c r="GL10" s="301"/>
      <c r="GM10" s="301"/>
      <c r="GN10" s="301"/>
      <c r="GO10" s="301"/>
      <c r="GP10" s="301"/>
      <c r="GQ10" s="301"/>
      <c r="GR10" s="301"/>
      <c r="GS10" s="301"/>
      <c r="GT10" s="301"/>
      <c r="GU10" s="301"/>
      <c r="GV10" s="301"/>
      <c r="GW10" s="301"/>
      <c r="GX10" s="301"/>
      <c r="GY10" s="301"/>
      <c r="GZ10" s="301"/>
      <c r="HA10" s="301"/>
      <c r="HB10" s="301"/>
      <c r="HC10" s="301"/>
      <c r="HD10" s="301"/>
      <c r="HE10" s="301"/>
      <c r="HF10" s="301"/>
      <c r="HG10" s="301"/>
      <c r="HH10" s="301"/>
      <c r="HI10" s="301"/>
      <c r="HJ10" s="301"/>
      <c r="HK10" s="301"/>
      <c r="HL10" s="301"/>
      <c r="HM10" s="301"/>
      <c r="HN10" s="301"/>
      <c r="HO10" s="301"/>
      <c r="HP10" s="301"/>
      <c r="HQ10" s="301"/>
      <c r="HR10" s="301"/>
      <c r="HS10" s="301"/>
      <c r="HT10" s="301"/>
      <c r="HU10" s="301"/>
      <c r="HV10" s="301"/>
      <c r="HW10" s="301"/>
      <c r="HX10" s="301"/>
      <c r="HY10" s="301"/>
      <c r="HZ10" s="301"/>
      <c r="IA10" s="301"/>
      <c r="IB10" s="301"/>
      <c r="IC10" s="301"/>
      <c r="ID10" s="301"/>
      <c r="IE10" s="301"/>
      <c r="IF10" s="301"/>
      <c r="IG10" s="301"/>
      <c r="IH10" s="301"/>
      <c r="II10" s="301"/>
      <c r="IJ10" s="301"/>
      <c r="IK10" s="301"/>
      <c r="IL10" s="301"/>
      <c r="IM10" s="301"/>
      <c r="IN10" s="301"/>
      <c r="IO10" s="301"/>
    </row>
    <row r="11" spans="1:249" ht="35.25" customHeight="1">
      <c r="A11" s="939"/>
      <c r="B11" s="939"/>
      <c r="C11" s="929" t="s">
        <v>161</v>
      </c>
      <c r="D11" s="929"/>
      <c r="E11" s="929"/>
      <c r="F11" s="929" t="s">
        <v>595</v>
      </c>
      <c r="G11" s="929"/>
      <c r="H11" s="929"/>
      <c r="I11" s="929" t="s">
        <v>15</v>
      </c>
      <c r="J11" s="929"/>
      <c r="K11" s="929"/>
      <c r="L11" s="929" t="s">
        <v>161</v>
      </c>
      <c r="M11" s="929"/>
      <c r="N11" s="929"/>
      <c r="O11" s="929" t="s">
        <v>595</v>
      </c>
      <c r="P11" s="929"/>
      <c r="Q11" s="929"/>
      <c r="R11" s="929" t="s">
        <v>15</v>
      </c>
      <c r="S11" s="929"/>
      <c r="T11" s="929"/>
      <c r="U11" s="929"/>
      <c r="V11" s="929"/>
      <c r="W11" s="929"/>
      <c r="X11" s="301"/>
      <c r="Y11" s="301"/>
      <c r="Z11" s="301"/>
      <c r="AA11" s="301"/>
      <c r="AB11" s="301"/>
      <c r="AC11" s="301"/>
      <c r="AD11" s="301"/>
      <c r="AE11" s="301"/>
      <c r="AF11" s="301"/>
      <c r="AG11" s="301"/>
      <c r="AH11" s="301"/>
      <c r="AI11" s="301"/>
      <c r="AJ11" s="301"/>
      <c r="AK11" s="301"/>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301"/>
      <c r="BK11" s="301"/>
      <c r="BL11" s="301"/>
      <c r="BM11" s="301"/>
      <c r="BN11" s="301"/>
      <c r="BO11" s="301"/>
      <c r="BP11" s="301"/>
      <c r="BQ11" s="301"/>
      <c r="BR11" s="301"/>
      <c r="BS11" s="301"/>
      <c r="BT11" s="301"/>
      <c r="BU11" s="301"/>
      <c r="BV11" s="301"/>
      <c r="BW11" s="301"/>
      <c r="BX11" s="301"/>
      <c r="BY11" s="301"/>
      <c r="BZ11" s="301"/>
      <c r="CA11" s="301"/>
      <c r="CB11" s="301"/>
      <c r="CC11" s="301"/>
      <c r="CD11" s="301"/>
      <c r="CE11" s="301"/>
      <c r="CF11" s="301"/>
      <c r="CG11" s="301"/>
      <c r="CH11" s="301"/>
      <c r="CI11" s="301"/>
      <c r="CJ11" s="301"/>
      <c r="CK11" s="301"/>
      <c r="CL11" s="301"/>
      <c r="CM11" s="301"/>
      <c r="CN11" s="301"/>
      <c r="CO11" s="301"/>
      <c r="CP11" s="301"/>
      <c r="CQ11" s="301"/>
      <c r="CR11" s="301"/>
      <c r="CS11" s="301"/>
      <c r="CT11" s="301"/>
      <c r="CU11" s="301"/>
      <c r="CV11" s="301"/>
      <c r="CW11" s="301"/>
      <c r="CX11" s="301"/>
      <c r="CY11" s="301"/>
      <c r="CZ11" s="301"/>
      <c r="DA11" s="301"/>
      <c r="DB11" s="301"/>
      <c r="DC11" s="301"/>
      <c r="DD11" s="301"/>
      <c r="DE11" s="301"/>
      <c r="DF11" s="301"/>
      <c r="DG11" s="301"/>
      <c r="DH11" s="301"/>
      <c r="DI11" s="301"/>
      <c r="DJ11" s="301"/>
      <c r="DK11" s="301"/>
      <c r="DL11" s="301"/>
      <c r="DM11" s="301"/>
      <c r="DN11" s="301"/>
      <c r="DO11" s="301"/>
      <c r="DP11" s="301"/>
      <c r="DQ11" s="301"/>
      <c r="DR11" s="301"/>
      <c r="DS11" s="301"/>
      <c r="DT11" s="301"/>
      <c r="DU11" s="301"/>
      <c r="DV11" s="301"/>
      <c r="DW11" s="301"/>
      <c r="DX11" s="301"/>
      <c r="DY11" s="301"/>
      <c r="DZ11" s="301"/>
      <c r="EA11" s="301"/>
      <c r="EB11" s="301"/>
      <c r="EC11" s="301"/>
      <c r="ED11" s="301"/>
      <c r="EE11" s="301"/>
      <c r="EF11" s="301"/>
      <c r="EG11" s="301"/>
      <c r="EH11" s="301"/>
      <c r="EI11" s="301"/>
      <c r="EJ11" s="301"/>
      <c r="EK11" s="301"/>
      <c r="EL11" s="301"/>
      <c r="EM11" s="301"/>
      <c r="EN11" s="301"/>
      <c r="EO11" s="301"/>
      <c r="EP11" s="301"/>
      <c r="EQ11" s="301"/>
      <c r="ER11" s="301"/>
      <c r="ES11" s="301"/>
      <c r="ET11" s="301"/>
      <c r="EU11" s="301"/>
      <c r="EV11" s="301"/>
      <c r="EW11" s="301"/>
      <c r="EX11" s="301"/>
      <c r="EY11" s="301"/>
      <c r="EZ11" s="301"/>
      <c r="FA11" s="301"/>
      <c r="FB11" s="301"/>
      <c r="FC11" s="301"/>
      <c r="FD11" s="301"/>
      <c r="FE11" s="301"/>
      <c r="FF11" s="301"/>
      <c r="FG11" s="301"/>
      <c r="FH11" s="301"/>
      <c r="FI11" s="301"/>
      <c r="FJ11" s="301"/>
      <c r="FK11" s="301"/>
      <c r="FL11" s="301"/>
      <c r="FM11" s="301"/>
      <c r="FN11" s="301"/>
      <c r="FO11" s="301"/>
      <c r="FP11" s="301"/>
      <c r="FQ11" s="301"/>
      <c r="FR11" s="301"/>
      <c r="FS11" s="301"/>
      <c r="FT11" s="301"/>
      <c r="FU11" s="301"/>
      <c r="FV11" s="301"/>
      <c r="FW11" s="301"/>
      <c r="FX11" s="301"/>
      <c r="FY11" s="301"/>
      <c r="FZ11" s="301"/>
      <c r="GA11" s="301"/>
      <c r="GB11" s="301"/>
      <c r="GC11" s="301"/>
      <c r="GD11" s="301"/>
      <c r="GE11" s="301"/>
      <c r="GF11" s="301"/>
      <c r="GG11" s="301"/>
      <c r="GH11" s="301"/>
      <c r="GI11" s="301"/>
      <c r="GJ11" s="301"/>
      <c r="GK11" s="301"/>
      <c r="GL11" s="301"/>
      <c r="GM11" s="301"/>
      <c r="GN11" s="301"/>
      <c r="GO11" s="301"/>
      <c r="GP11" s="301"/>
      <c r="GQ11" s="301"/>
      <c r="GR11" s="301"/>
      <c r="GS11" s="301"/>
      <c r="GT11" s="301"/>
      <c r="GU11" s="301"/>
      <c r="GV11" s="301"/>
      <c r="GW11" s="301"/>
      <c r="GX11" s="301"/>
      <c r="GY11" s="301"/>
      <c r="GZ11" s="301"/>
      <c r="HA11" s="301"/>
      <c r="HB11" s="301"/>
      <c r="HC11" s="301"/>
      <c r="HD11" s="301"/>
      <c r="HE11" s="301"/>
      <c r="HF11" s="301"/>
      <c r="HG11" s="301"/>
      <c r="HH11" s="301"/>
      <c r="HI11" s="301"/>
      <c r="HJ11" s="301"/>
      <c r="HK11" s="301"/>
      <c r="HL11" s="301"/>
      <c r="HM11" s="301"/>
      <c r="HN11" s="301"/>
      <c r="HO11" s="301"/>
      <c r="HP11" s="301"/>
      <c r="HQ11" s="301"/>
      <c r="HR11" s="301"/>
      <c r="HS11" s="301"/>
      <c r="HT11" s="301"/>
      <c r="HU11" s="301"/>
      <c r="HV11" s="301"/>
      <c r="HW11" s="301"/>
      <c r="HX11" s="301"/>
      <c r="HY11" s="301"/>
      <c r="HZ11" s="301"/>
      <c r="IA11" s="301"/>
      <c r="IB11" s="301"/>
      <c r="IC11" s="301"/>
      <c r="ID11" s="301"/>
      <c r="IE11" s="301"/>
      <c r="IF11" s="301"/>
      <c r="IG11" s="301"/>
      <c r="IH11" s="301"/>
      <c r="II11" s="301"/>
      <c r="IJ11" s="301"/>
      <c r="IK11" s="301"/>
      <c r="IL11" s="301"/>
      <c r="IM11" s="301"/>
      <c r="IN11" s="301"/>
      <c r="IO11" s="301"/>
    </row>
    <row r="12" spans="1:249" ht="15">
      <c r="A12" s="304"/>
      <c r="B12" s="304"/>
      <c r="C12" s="304" t="s">
        <v>236</v>
      </c>
      <c r="D12" s="304" t="s">
        <v>38</v>
      </c>
      <c r="E12" s="304" t="s">
        <v>39</v>
      </c>
      <c r="F12" s="304" t="s">
        <v>236</v>
      </c>
      <c r="G12" s="304" t="s">
        <v>38</v>
      </c>
      <c r="H12" s="304" t="s">
        <v>39</v>
      </c>
      <c r="I12" s="304" t="s">
        <v>236</v>
      </c>
      <c r="J12" s="304" t="s">
        <v>38</v>
      </c>
      <c r="K12" s="304" t="s">
        <v>39</v>
      </c>
      <c r="L12" s="304" t="s">
        <v>236</v>
      </c>
      <c r="M12" s="304" t="s">
        <v>38</v>
      </c>
      <c r="N12" s="304" t="s">
        <v>39</v>
      </c>
      <c r="O12" s="304" t="s">
        <v>236</v>
      </c>
      <c r="P12" s="304" t="s">
        <v>38</v>
      </c>
      <c r="Q12" s="304" t="s">
        <v>39</v>
      </c>
      <c r="R12" s="304" t="s">
        <v>236</v>
      </c>
      <c r="S12" s="304" t="s">
        <v>38</v>
      </c>
      <c r="T12" s="304" t="s">
        <v>39</v>
      </c>
      <c r="U12" s="304" t="s">
        <v>236</v>
      </c>
      <c r="V12" s="304" t="s">
        <v>38</v>
      </c>
      <c r="W12" s="304" t="s">
        <v>39</v>
      </c>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1"/>
      <c r="BQ12" s="301"/>
      <c r="BR12" s="301"/>
      <c r="BS12" s="301"/>
      <c r="BT12" s="301"/>
      <c r="BU12" s="301"/>
      <c r="BV12" s="301"/>
      <c r="BW12" s="301"/>
      <c r="BX12" s="301"/>
      <c r="BY12" s="301"/>
      <c r="BZ12" s="301"/>
      <c r="CA12" s="301"/>
      <c r="CB12" s="301"/>
      <c r="CC12" s="301"/>
      <c r="CD12" s="301"/>
      <c r="CE12" s="301"/>
      <c r="CF12" s="301"/>
      <c r="CG12" s="301"/>
      <c r="CH12" s="301"/>
      <c r="CI12" s="301"/>
      <c r="CJ12" s="301"/>
      <c r="CK12" s="301"/>
      <c r="CL12" s="301"/>
      <c r="CM12" s="301"/>
      <c r="CN12" s="301"/>
      <c r="CO12" s="301"/>
      <c r="CP12" s="301"/>
      <c r="CQ12" s="301"/>
      <c r="CR12" s="301"/>
      <c r="CS12" s="301"/>
      <c r="CT12" s="301"/>
      <c r="CU12" s="301"/>
      <c r="CV12" s="301"/>
      <c r="CW12" s="301"/>
      <c r="CX12" s="301"/>
      <c r="CY12" s="301"/>
      <c r="CZ12" s="301"/>
      <c r="DA12" s="301"/>
      <c r="DB12" s="301"/>
      <c r="DC12" s="301"/>
      <c r="DD12" s="301"/>
      <c r="DE12" s="301"/>
      <c r="DF12" s="301"/>
      <c r="DG12" s="301"/>
      <c r="DH12" s="301"/>
      <c r="DI12" s="301"/>
      <c r="DJ12" s="301"/>
      <c r="DK12" s="301"/>
      <c r="DL12" s="301"/>
      <c r="DM12" s="301"/>
      <c r="DN12" s="301"/>
      <c r="DO12" s="301"/>
      <c r="DP12" s="301"/>
      <c r="DQ12" s="301"/>
      <c r="DR12" s="301"/>
      <c r="DS12" s="301"/>
      <c r="DT12" s="301"/>
      <c r="DU12" s="301"/>
      <c r="DV12" s="301"/>
      <c r="DW12" s="301"/>
      <c r="DX12" s="301"/>
      <c r="DY12" s="301"/>
      <c r="DZ12" s="301"/>
      <c r="EA12" s="301"/>
      <c r="EB12" s="301"/>
      <c r="EC12" s="301"/>
      <c r="ED12" s="301"/>
      <c r="EE12" s="301"/>
      <c r="EF12" s="301"/>
      <c r="EG12" s="301"/>
      <c r="EH12" s="301"/>
      <c r="EI12" s="301"/>
      <c r="EJ12" s="301"/>
      <c r="EK12" s="301"/>
      <c r="EL12" s="301"/>
      <c r="EM12" s="301"/>
      <c r="EN12" s="301"/>
      <c r="EO12" s="301"/>
      <c r="EP12" s="301"/>
      <c r="EQ12" s="301"/>
      <c r="ER12" s="301"/>
      <c r="ES12" s="301"/>
      <c r="ET12" s="301"/>
      <c r="EU12" s="301"/>
      <c r="EV12" s="301"/>
      <c r="EW12" s="301"/>
      <c r="EX12" s="301"/>
      <c r="EY12" s="301"/>
      <c r="EZ12" s="301"/>
      <c r="FA12" s="301"/>
      <c r="FB12" s="301"/>
      <c r="FC12" s="301"/>
      <c r="FD12" s="301"/>
      <c r="FE12" s="301"/>
      <c r="FF12" s="301"/>
      <c r="FG12" s="301"/>
      <c r="FH12" s="301"/>
      <c r="FI12" s="301"/>
      <c r="FJ12" s="301"/>
      <c r="FK12" s="301"/>
      <c r="FL12" s="301"/>
      <c r="FM12" s="301"/>
      <c r="FN12" s="301"/>
      <c r="FO12" s="301"/>
      <c r="FP12" s="301"/>
      <c r="FQ12" s="301"/>
      <c r="FR12" s="301"/>
      <c r="FS12" s="301"/>
      <c r="FT12" s="301"/>
      <c r="FU12" s="301"/>
      <c r="FV12" s="301"/>
      <c r="FW12" s="301"/>
      <c r="FX12" s="301"/>
      <c r="FY12" s="301"/>
      <c r="FZ12" s="301"/>
      <c r="GA12" s="301"/>
      <c r="GB12" s="301"/>
      <c r="GC12" s="301"/>
      <c r="GD12" s="301"/>
      <c r="GE12" s="301"/>
      <c r="GF12" s="301"/>
      <c r="GG12" s="301"/>
      <c r="GH12" s="301"/>
      <c r="GI12" s="301"/>
      <c r="GJ12" s="301"/>
      <c r="GK12" s="301"/>
      <c r="GL12" s="301"/>
      <c r="GM12" s="301"/>
      <c r="GN12" s="301"/>
      <c r="GO12" s="301"/>
      <c r="GP12" s="301"/>
      <c r="GQ12" s="301"/>
      <c r="GR12" s="301"/>
      <c r="GS12" s="301"/>
      <c r="GT12" s="301"/>
      <c r="GU12" s="301"/>
      <c r="GV12" s="301"/>
      <c r="GW12" s="301"/>
      <c r="GX12" s="301"/>
      <c r="GY12" s="301"/>
      <c r="GZ12" s="301"/>
      <c r="HA12" s="301"/>
      <c r="HB12" s="301"/>
      <c r="HC12" s="301"/>
      <c r="HD12" s="301"/>
      <c r="HE12" s="301"/>
      <c r="HF12" s="301"/>
      <c r="HG12" s="301"/>
      <c r="HH12" s="301"/>
      <c r="HI12" s="301"/>
      <c r="HJ12" s="301"/>
      <c r="HK12" s="301"/>
      <c r="HL12" s="301"/>
      <c r="HM12" s="301"/>
      <c r="HN12" s="301"/>
      <c r="HO12" s="301"/>
      <c r="HP12" s="301"/>
      <c r="HQ12" s="301"/>
      <c r="HR12" s="301"/>
      <c r="HS12" s="301"/>
      <c r="HT12" s="301"/>
      <c r="HU12" s="301"/>
      <c r="HV12" s="301"/>
      <c r="HW12" s="301"/>
      <c r="HX12" s="301"/>
      <c r="HY12" s="301"/>
      <c r="HZ12" s="301"/>
      <c r="IA12" s="301"/>
      <c r="IB12" s="301"/>
      <c r="IC12" s="301"/>
      <c r="ID12" s="301"/>
      <c r="IE12" s="301"/>
      <c r="IF12" s="301"/>
      <c r="IG12" s="301"/>
      <c r="IH12" s="301"/>
      <c r="II12" s="301"/>
      <c r="IJ12" s="301"/>
      <c r="IK12" s="301"/>
      <c r="IL12" s="301"/>
      <c r="IM12" s="301"/>
      <c r="IN12" s="301"/>
      <c r="IO12" s="301"/>
    </row>
    <row r="13" spans="1:249" ht="15.75">
      <c r="A13" s="304">
        <v>1</v>
      </c>
      <c r="B13" s="304">
        <v>2</v>
      </c>
      <c r="C13" s="304">
        <v>3</v>
      </c>
      <c r="D13" s="304">
        <v>4</v>
      </c>
      <c r="E13" s="304">
        <v>5</v>
      </c>
      <c r="F13" s="304">
        <v>7</v>
      </c>
      <c r="G13" s="304">
        <v>8</v>
      </c>
      <c r="H13" s="304">
        <v>9</v>
      </c>
      <c r="I13" s="304">
        <v>11</v>
      </c>
      <c r="J13" s="304">
        <v>12</v>
      </c>
      <c r="K13" s="304">
        <v>13</v>
      </c>
      <c r="L13" s="304">
        <v>15</v>
      </c>
      <c r="M13" s="304">
        <v>16</v>
      </c>
      <c r="N13" s="304">
        <v>17</v>
      </c>
      <c r="O13" s="304">
        <v>19</v>
      </c>
      <c r="P13" s="304">
        <v>20</v>
      </c>
      <c r="Q13" s="304">
        <v>21</v>
      </c>
      <c r="R13" s="304">
        <v>23</v>
      </c>
      <c r="S13" s="304">
        <v>24</v>
      </c>
      <c r="T13" s="304">
        <v>25</v>
      </c>
      <c r="U13" s="304">
        <v>27</v>
      </c>
      <c r="V13" s="304">
        <v>28</v>
      </c>
      <c r="W13" s="304">
        <v>29</v>
      </c>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c r="IG13" s="57"/>
      <c r="IH13" s="57"/>
      <c r="II13" s="57"/>
      <c r="IJ13" s="57"/>
      <c r="IK13" s="57"/>
      <c r="IL13" s="57"/>
      <c r="IM13" s="57"/>
      <c r="IN13" s="57"/>
      <c r="IO13" s="57"/>
    </row>
    <row r="14" spans="1:249" ht="15.75">
      <c r="A14" s="936" t="s">
        <v>228</v>
      </c>
      <c r="B14" s="937"/>
      <c r="C14" s="304"/>
      <c r="D14" s="304"/>
      <c r="E14" s="304"/>
      <c r="F14" s="304"/>
      <c r="G14" s="304"/>
      <c r="H14" s="304"/>
      <c r="I14" s="304"/>
      <c r="J14" s="304"/>
      <c r="K14" s="304"/>
      <c r="L14" s="304"/>
      <c r="M14" s="304"/>
      <c r="N14" s="304"/>
      <c r="O14" s="304"/>
      <c r="P14" s="304"/>
      <c r="Q14" s="304"/>
      <c r="R14" s="304"/>
      <c r="S14" s="304"/>
      <c r="T14" s="304"/>
      <c r="U14" s="305"/>
      <c r="V14" s="306"/>
      <c r="W14" s="306"/>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c r="IN14" s="57"/>
      <c r="IO14" s="57"/>
    </row>
    <row r="15" spans="1:23" ht="15.75">
      <c r="A15" s="307">
        <v>1</v>
      </c>
      <c r="B15" s="308" t="s">
        <v>112</v>
      </c>
      <c r="C15" s="312">
        <v>28.836</v>
      </c>
      <c r="D15" s="312">
        <v>3.2039999999999997</v>
      </c>
      <c r="E15" s="312">
        <v>0</v>
      </c>
      <c r="F15" s="312">
        <v>0</v>
      </c>
      <c r="G15" s="312">
        <v>0</v>
      </c>
      <c r="H15" s="312">
        <v>0</v>
      </c>
      <c r="I15" s="312">
        <f aca="true" t="shared" si="0" ref="I15:K20">C15+F15</f>
        <v>28.836</v>
      </c>
      <c r="J15" s="312">
        <f t="shared" si="0"/>
        <v>3.2039999999999997</v>
      </c>
      <c r="K15" s="312">
        <f t="shared" si="0"/>
        <v>0</v>
      </c>
      <c r="L15" s="312">
        <v>35.073</v>
      </c>
      <c r="M15" s="312">
        <v>3.897</v>
      </c>
      <c r="N15" s="312">
        <v>0</v>
      </c>
      <c r="O15" s="312">
        <v>0</v>
      </c>
      <c r="P15" s="312">
        <v>0</v>
      </c>
      <c r="Q15" s="312">
        <v>0</v>
      </c>
      <c r="R15" s="312">
        <f aca="true" t="shared" si="1" ref="R15:T18">L15+O15</f>
        <v>35.073</v>
      </c>
      <c r="S15" s="312">
        <f t="shared" si="1"/>
        <v>3.897</v>
      </c>
      <c r="T15" s="312">
        <f t="shared" si="1"/>
        <v>0</v>
      </c>
      <c r="U15" s="312">
        <f aca="true" t="shared" si="2" ref="U15:W18">R15+I15</f>
        <v>63.909</v>
      </c>
      <c r="V15" s="312">
        <f t="shared" si="2"/>
        <v>7.100999999999999</v>
      </c>
      <c r="W15" s="312">
        <f t="shared" si="2"/>
        <v>0</v>
      </c>
    </row>
    <row r="16" spans="1:23" ht="31.5">
      <c r="A16" s="307">
        <v>2</v>
      </c>
      <c r="B16" s="309" t="s">
        <v>395</v>
      </c>
      <c r="C16" s="312">
        <v>551.2679999999999</v>
      </c>
      <c r="D16" s="312">
        <v>61.251999999999995</v>
      </c>
      <c r="E16" s="312">
        <v>0</v>
      </c>
      <c r="F16" s="312">
        <v>220.86</v>
      </c>
      <c r="G16" s="312">
        <v>24.54</v>
      </c>
      <c r="H16" s="312">
        <v>0</v>
      </c>
      <c r="I16" s="312">
        <f t="shared" si="0"/>
        <v>772.1279999999999</v>
      </c>
      <c r="J16" s="312">
        <f t="shared" si="0"/>
        <v>85.792</v>
      </c>
      <c r="K16" s="312">
        <f t="shared" si="0"/>
        <v>0</v>
      </c>
      <c r="L16" s="312">
        <v>669.8969999999999</v>
      </c>
      <c r="M16" s="312">
        <v>74.433</v>
      </c>
      <c r="N16" s="312">
        <v>0</v>
      </c>
      <c r="O16" s="312">
        <v>138.24</v>
      </c>
      <c r="P16" s="312">
        <v>15.36</v>
      </c>
      <c r="Q16" s="312">
        <v>0</v>
      </c>
      <c r="R16" s="312">
        <f t="shared" si="1"/>
        <v>808.137</v>
      </c>
      <c r="S16" s="312">
        <f t="shared" si="1"/>
        <v>89.793</v>
      </c>
      <c r="T16" s="312">
        <f t="shared" si="1"/>
        <v>0</v>
      </c>
      <c r="U16" s="312">
        <f t="shared" si="2"/>
        <v>1580.2649999999999</v>
      </c>
      <c r="V16" s="312">
        <f t="shared" si="2"/>
        <v>175.585</v>
      </c>
      <c r="W16" s="312">
        <f t="shared" si="2"/>
        <v>0</v>
      </c>
    </row>
    <row r="17" spans="1:23" ht="31.5">
      <c r="A17" s="307">
        <v>3</v>
      </c>
      <c r="B17" s="309" t="s">
        <v>116</v>
      </c>
      <c r="C17" s="312">
        <v>48.6</v>
      </c>
      <c r="D17" s="312">
        <v>5.4</v>
      </c>
      <c r="E17" s="312">
        <v>0</v>
      </c>
      <c r="F17" s="312">
        <v>111.78</v>
      </c>
      <c r="G17" s="312">
        <v>12.42</v>
      </c>
      <c r="H17" s="312">
        <v>0</v>
      </c>
      <c r="I17" s="312">
        <f t="shared" si="0"/>
        <v>160.38</v>
      </c>
      <c r="J17" s="312">
        <f t="shared" si="0"/>
        <v>17.82</v>
      </c>
      <c r="K17" s="312">
        <f t="shared" si="0"/>
        <v>0</v>
      </c>
      <c r="L17" s="312">
        <v>32.4</v>
      </c>
      <c r="M17" s="312">
        <v>3.6</v>
      </c>
      <c r="N17" s="312">
        <v>0</v>
      </c>
      <c r="O17" s="312">
        <v>74.52</v>
      </c>
      <c r="P17" s="312">
        <v>8.28</v>
      </c>
      <c r="Q17" s="312">
        <v>0</v>
      </c>
      <c r="R17" s="312">
        <f t="shared" si="1"/>
        <v>106.91999999999999</v>
      </c>
      <c r="S17" s="312">
        <f t="shared" si="1"/>
        <v>11.879999999999999</v>
      </c>
      <c r="T17" s="312">
        <f t="shared" si="1"/>
        <v>0</v>
      </c>
      <c r="U17" s="312">
        <f t="shared" si="2"/>
        <v>267.29999999999995</v>
      </c>
      <c r="V17" s="312">
        <f t="shared" si="2"/>
        <v>29.7</v>
      </c>
      <c r="W17" s="312">
        <f t="shared" si="2"/>
        <v>0</v>
      </c>
    </row>
    <row r="18" spans="1:23" ht="31.5">
      <c r="A18" s="307">
        <v>4</v>
      </c>
      <c r="B18" s="309" t="s">
        <v>114</v>
      </c>
      <c r="C18" s="312">
        <v>8.316</v>
      </c>
      <c r="D18" s="312">
        <v>0.924</v>
      </c>
      <c r="E18" s="312">
        <v>0</v>
      </c>
      <c r="F18" s="312">
        <v>32.4</v>
      </c>
      <c r="G18" s="312">
        <v>3.6</v>
      </c>
      <c r="H18" s="312">
        <v>0</v>
      </c>
      <c r="I18" s="312">
        <f t="shared" si="0"/>
        <v>40.716</v>
      </c>
      <c r="J18" s="312">
        <f t="shared" si="0"/>
        <v>4.524</v>
      </c>
      <c r="K18" s="312">
        <f t="shared" si="0"/>
        <v>0</v>
      </c>
      <c r="L18" s="312">
        <v>10.116</v>
      </c>
      <c r="M18" s="312">
        <v>1.124</v>
      </c>
      <c r="N18" s="312">
        <v>0</v>
      </c>
      <c r="O18" s="312">
        <v>21.6</v>
      </c>
      <c r="P18" s="312">
        <v>2.4</v>
      </c>
      <c r="Q18" s="312">
        <v>0</v>
      </c>
      <c r="R18" s="312">
        <f t="shared" si="1"/>
        <v>31.716</v>
      </c>
      <c r="S18" s="312">
        <f t="shared" si="1"/>
        <v>3.524</v>
      </c>
      <c r="T18" s="312">
        <f t="shared" si="1"/>
        <v>0</v>
      </c>
      <c r="U18" s="312">
        <f t="shared" si="2"/>
        <v>72.432</v>
      </c>
      <c r="V18" s="312">
        <f t="shared" si="2"/>
        <v>8.048</v>
      </c>
      <c r="W18" s="312">
        <f t="shared" si="2"/>
        <v>0</v>
      </c>
    </row>
    <row r="19" spans="1:23" ht="15.75">
      <c r="A19" s="307">
        <v>5</v>
      </c>
      <c r="B19" s="308" t="s">
        <v>115</v>
      </c>
      <c r="C19" s="312">
        <v>22.428</v>
      </c>
      <c r="D19" s="312">
        <v>2.492</v>
      </c>
      <c r="E19" s="312">
        <v>0</v>
      </c>
      <c r="F19" s="312">
        <v>49.725</v>
      </c>
      <c r="G19" s="312">
        <v>5.525</v>
      </c>
      <c r="H19" s="312">
        <v>0</v>
      </c>
      <c r="I19" s="312">
        <f t="shared" si="0"/>
        <v>72.153</v>
      </c>
      <c r="J19" s="312">
        <f t="shared" si="0"/>
        <v>8.017</v>
      </c>
      <c r="K19" s="312">
        <f t="shared" si="0"/>
        <v>0</v>
      </c>
      <c r="L19" s="312">
        <v>14.958000000000002</v>
      </c>
      <c r="M19" s="312">
        <v>1.6620000000000001</v>
      </c>
      <c r="N19" s="312">
        <v>0</v>
      </c>
      <c r="O19" s="312">
        <v>33.147</v>
      </c>
      <c r="P19" s="312">
        <v>3.6829999999999994</v>
      </c>
      <c r="Q19" s="312">
        <v>0</v>
      </c>
      <c r="R19" s="312">
        <f aca="true" t="shared" si="3" ref="R19:T20">L19+O19</f>
        <v>48.105000000000004</v>
      </c>
      <c r="S19" s="312">
        <f t="shared" si="3"/>
        <v>5.345</v>
      </c>
      <c r="T19" s="312">
        <f t="shared" si="3"/>
        <v>0</v>
      </c>
      <c r="U19" s="312">
        <f aca="true" t="shared" si="4" ref="U19:W20">R19+I19</f>
        <v>120.25800000000001</v>
      </c>
      <c r="V19" s="312">
        <f t="shared" si="4"/>
        <v>13.361999999999998</v>
      </c>
      <c r="W19" s="312">
        <f t="shared" si="4"/>
        <v>0</v>
      </c>
    </row>
    <row r="20" spans="1:23" ht="15.75">
      <c r="A20" s="307">
        <v>6</v>
      </c>
      <c r="B20" s="308" t="s">
        <v>779</v>
      </c>
      <c r="C20" s="312">
        <v>0</v>
      </c>
      <c r="D20" s="312">
        <v>0</v>
      </c>
      <c r="E20" s="312">
        <v>0</v>
      </c>
      <c r="F20" s="312">
        <v>187.88</v>
      </c>
      <c r="G20" s="312">
        <v>20.87</v>
      </c>
      <c r="H20" s="312">
        <v>0</v>
      </c>
      <c r="I20" s="312">
        <f t="shared" si="0"/>
        <v>187.88</v>
      </c>
      <c r="J20" s="312">
        <f t="shared" si="0"/>
        <v>20.87</v>
      </c>
      <c r="K20" s="312">
        <f t="shared" si="0"/>
        <v>0</v>
      </c>
      <c r="L20" s="312">
        <v>0</v>
      </c>
      <c r="M20" s="312">
        <v>0</v>
      </c>
      <c r="N20" s="312">
        <v>0</v>
      </c>
      <c r="O20" s="312">
        <v>125.25</v>
      </c>
      <c r="P20" s="312">
        <v>13.92</v>
      </c>
      <c r="Q20" s="312">
        <v>0</v>
      </c>
      <c r="R20" s="312">
        <f t="shared" si="3"/>
        <v>125.25</v>
      </c>
      <c r="S20" s="312">
        <f t="shared" si="3"/>
        <v>13.92</v>
      </c>
      <c r="T20" s="312">
        <f t="shared" si="3"/>
        <v>0</v>
      </c>
      <c r="U20" s="312">
        <f t="shared" si="4"/>
        <v>313.13</v>
      </c>
      <c r="V20" s="312">
        <f t="shared" si="4"/>
        <v>34.79</v>
      </c>
      <c r="W20" s="312">
        <f t="shared" si="4"/>
        <v>0</v>
      </c>
    </row>
    <row r="21" spans="1:23" ht="15.75">
      <c r="A21" s="936" t="s">
        <v>229</v>
      </c>
      <c r="B21" s="937"/>
      <c r="C21" s="312"/>
      <c r="D21" s="312"/>
      <c r="E21" s="312"/>
      <c r="F21" s="312"/>
      <c r="G21" s="312"/>
      <c r="H21" s="312"/>
      <c r="I21" s="312"/>
      <c r="J21" s="312"/>
      <c r="K21" s="312"/>
      <c r="L21" s="312"/>
      <c r="M21" s="312"/>
      <c r="N21" s="312"/>
      <c r="O21" s="312"/>
      <c r="P21" s="312"/>
      <c r="Q21" s="312"/>
      <c r="R21" s="312"/>
      <c r="S21" s="312"/>
      <c r="T21" s="312"/>
      <c r="U21" s="312"/>
      <c r="V21" s="312"/>
      <c r="W21" s="312"/>
    </row>
    <row r="22" spans="1:23" ht="15.75">
      <c r="A22" s="307">
        <v>6</v>
      </c>
      <c r="B22" s="308" t="s">
        <v>117</v>
      </c>
      <c r="C22" s="312">
        <v>0</v>
      </c>
      <c r="D22" s="312">
        <v>0</v>
      </c>
      <c r="E22" s="312">
        <v>0</v>
      </c>
      <c r="F22" s="312">
        <v>0</v>
      </c>
      <c r="G22" s="312">
        <v>0</v>
      </c>
      <c r="H22" s="312">
        <v>0</v>
      </c>
      <c r="I22" s="312">
        <f aca="true" t="shared" si="5" ref="I22:K23">C22+F22</f>
        <v>0</v>
      </c>
      <c r="J22" s="312">
        <f t="shared" si="5"/>
        <v>0</v>
      </c>
      <c r="K22" s="312">
        <f t="shared" si="5"/>
        <v>0</v>
      </c>
      <c r="L22" s="312">
        <v>0</v>
      </c>
      <c r="M22" s="312">
        <v>0</v>
      </c>
      <c r="N22" s="312">
        <v>0</v>
      </c>
      <c r="O22" s="312">
        <v>0</v>
      </c>
      <c r="P22" s="312">
        <v>0</v>
      </c>
      <c r="Q22" s="312">
        <v>0</v>
      </c>
      <c r="R22" s="312">
        <f aca="true" t="shared" si="6" ref="R22:T23">L22+O22</f>
        <v>0</v>
      </c>
      <c r="S22" s="312">
        <f t="shared" si="6"/>
        <v>0</v>
      </c>
      <c r="T22" s="312">
        <f t="shared" si="6"/>
        <v>0</v>
      </c>
      <c r="U22" s="312">
        <f aca="true" t="shared" si="7" ref="U22:W23">R22+I22</f>
        <v>0</v>
      </c>
      <c r="V22" s="312">
        <f t="shared" si="7"/>
        <v>0</v>
      </c>
      <c r="W22" s="312">
        <f t="shared" si="7"/>
        <v>0</v>
      </c>
    </row>
    <row r="23" spans="1:23" ht="15.75">
      <c r="A23" s="307">
        <v>7</v>
      </c>
      <c r="B23" s="308" t="s">
        <v>118</v>
      </c>
      <c r="C23" s="312">
        <v>0</v>
      </c>
      <c r="D23" s="312">
        <v>0</v>
      </c>
      <c r="E23" s="312">
        <v>0</v>
      </c>
      <c r="F23" s="312">
        <v>42.3</v>
      </c>
      <c r="G23" s="312">
        <v>4.7</v>
      </c>
      <c r="H23" s="312">
        <v>0</v>
      </c>
      <c r="I23" s="312">
        <f t="shared" si="5"/>
        <v>42.3</v>
      </c>
      <c r="J23" s="312">
        <f t="shared" si="5"/>
        <v>4.7</v>
      </c>
      <c r="K23" s="312">
        <f t="shared" si="5"/>
        <v>0</v>
      </c>
      <c r="L23" s="312">
        <v>0</v>
      </c>
      <c r="M23" s="312">
        <v>0</v>
      </c>
      <c r="N23" s="312">
        <v>0</v>
      </c>
      <c r="O23" s="312">
        <v>42.3</v>
      </c>
      <c r="P23" s="312">
        <v>4.7</v>
      </c>
      <c r="Q23" s="312">
        <v>0</v>
      </c>
      <c r="R23" s="312">
        <f t="shared" si="6"/>
        <v>42.3</v>
      </c>
      <c r="S23" s="312">
        <f t="shared" si="6"/>
        <v>4.7</v>
      </c>
      <c r="T23" s="312">
        <f t="shared" si="6"/>
        <v>0</v>
      </c>
      <c r="U23" s="312">
        <f t="shared" si="7"/>
        <v>84.6</v>
      </c>
      <c r="V23" s="312">
        <f t="shared" si="7"/>
        <v>9.4</v>
      </c>
      <c r="W23" s="312">
        <f t="shared" si="7"/>
        <v>0</v>
      </c>
    </row>
    <row r="24" spans="1:23" s="57" customFormat="1" ht="15.75">
      <c r="A24" s="933" t="s">
        <v>15</v>
      </c>
      <c r="B24" s="934"/>
      <c r="C24" s="313">
        <f aca="true" t="shared" si="8" ref="C24:W24">SUM(C15:C23)</f>
        <v>659.448</v>
      </c>
      <c r="D24" s="313">
        <f t="shared" si="8"/>
        <v>73.272</v>
      </c>
      <c r="E24" s="313">
        <f t="shared" si="8"/>
        <v>0</v>
      </c>
      <c r="F24" s="313">
        <f t="shared" si="8"/>
        <v>644.9449999999999</v>
      </c>
      <c r="G24" s="313">
        <f t="shared" si="8"/>
        <v>71.655</v>
      </c>
      <c r="H24" s="313">
        <f t="shared" si="8"/>
        <v>0</v>
      </c>
      <c r="I24" s="313">
        <f t="shared" si="8"/>
        <v>1304.3929999999998</v>
      </c>
      <c r="J24" s="313">
        <f t="shared" si="8"/>
        <v>144.927</v>
      </c>
      <c r="K24" s="313">
        <f t="shared" si="8"/>
        <v>0</v>
      </c>
      <c r="L24" s="313">
        <f t="shared" si="8"/>
        <v>762.4439999999998</v>
      </c>
      <c r="M24" s="313">
        <f t="shared" si="8"/>
        <v>84.71600000000001</v>
      </c>
      <c r="N24" s="313">
        <f t="shared" si="8"/>
        <v>0</v>
      </c>
      <c r="O24" s="313">
        <f t="shared" si="8"/>
        <v>435.057</v>
      </c>
      <c r="P24" s="313">
        <f t="shared" si="8"/>
        <v>48.343</v>
      </c>
      <c r="Q24" s="313">
        <f t="shared" si="8"/>
        <v>0</v>
      </c>
      <c r="R24" s="313">
        <f t="shared" si="8"/>
        <v>1197.5009999999997</v>
      </c>
      <c r="S24" s="313">
        <f t="shared" si="8"/>
        <v>133.059</v>
      </c>
      <c r="T24" s="313">
        <f t="shared" si="8"/>
        <v>0</v>
      </c>
      <c r="U24" s="313">
        <f t="shared" si="8"/>
        <v>2501.894</v>
      </c>
      <c r="V24" s="313">
        <f t="shared" si="8"/>
        <v>277.986</v>
      </c>
      <c r="W24" s="313">
        <f t="shared" si="8"/>
        <v>0</v>
      </c>
    </row>
    <row r="25" spans="1:2" ht="15">
      <c r="A25" s="310"/>
      <c r="B25" s="310"/>
    </row>
    <row r="32" spans="1:21" ht="15.75">
      <c r="A32" s="928"/>
      <c r="B32" s="928"/>
      <c r="C32" s="928"/>
      <c r="D32" s="928"/>
      <c r="E32" s="928"/>
      <c r="F32" s="928"/>
      <c r="G32" s="928"/>
      <c r="H32" s="928"/>
      <c r="I32" s="928"/>
      <c r="J32" s="10" t="s">
        <v>980</v>
      </c>
      <c r="K32" s="311"/>
      <c r="L32" s="311"/>
      <c r="M32" s="311"/>
      <c r="N32" s="311"/>
      <c r="O32" s="56"/>
      <c r="P32" s="56"/>
      <c r="Q32" s="56"/>
      <c r="R32" s="10" t="s">
        <v>588</v>
      </c>
      <c r="S32" s="56"/>
      <c r="T32" s="56"/>
      <c r="U32" s="56"/>
    </row>
    <row r="33" spans="10:18" ht="15.75">
      <c r="J33" s="10" t="s">
        <v>981</v>
      </c>
      <c r="R33" s="10" t="s">
        <v>466</v>
      </c>
    </row>
  </sheetData>
  <sheetProtection/>
  <mergeCells count="20">
    <mergeCell ref="A24:B24"/>
    <mergeCell ref="U9:W9"/>
    <mergeCell ref="A21:B21"/>
    <mergeCell ref="A14:B14"/>
    <mergeCell ref="O11:Q11"/>
    <mergeCell ref="A10:A11"/>
    <mergeCell ref="B10:B11"/>
    <mergeCell ref="C10:K10"/>
    <mergeCell ref="L10:T10"/>
    <mergeCell ref="U10:W11"/>
    <mergeCell ref="E6:Q6"/>
    <mergeCell ref="A32:I32"/>
    <mergeCell ref="R11:T11"/>
    <mergeCell ref="O1:U1"/>
    <mergeCell ref="B4:U4"/>
    <mergeCell ref="C11:E11"/>
    <mergeCell ref="F11:H11"/>
    <mergeCell ref="I11:K11"/>
    <mergeCell ref="L11:N11"/>
    <mergeCell ref="F2:P2"/>
  </mergeCells>
  <printOptions horizontalCentered="1"/>
  <pageMargins left="0.7086614173228347" right="0.7086614173228347" top="0.72" bottom="0" header="0.31496062992125984" footer="0.31496062992125984"/>
  <pageSetup fitToHeight="1" fitToWidth="1" horizontalDpi="600" verticalDpi="600" orientation="landscape" paperSize="9" scale="63" r:id="rId1"/>
  <colBreaks count="1" manualBreakCount="1">
    <brk id="23"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IV34"/>
  <sheetViews>
    <sheetView zoomScalePageLayoutView="0" workbookViewId="0" topLeftCell="A4">
      <selection activeCell="F23" sqref="F23"/>
    </sheetView>
  </sheetViews>
  <sheetFormatPr defaultColWidth="9.140625" defaultRowHeight="12.75"/>
  <cols>
    <col min="1" max="1" width="8.28125" style="395" customWidth="1"/>
    <col min="2" max="2" width="15.57421875" style="395" customWidth="1"/>
    <col min="3" max="3" width="15.28125" style="395" customWidth="1"/>
    <col min="4" max="4" width="17.421875" style="395" customWidth="1"/>
    <col min="5" max="5" width="16.140625" style="395" customWidth="1"/>
    <col min="6" max="6" width="16.00390625" style="395" customWidth="1"/>
    <col min="7" max="7" width="14.8515625" style="395" customWidth="1"/>
    <col min="8" max="8" width="17.140625" style="395" customWidth="1"/>
    <col min="9" max="9" width="15.00390625" style="395" customWidth="1"/>
    <col min="10" max="10" width="12.421875" style="395" customWidth="1"/>
    <col min="11" max="11" width="12.00390625" style="395" customWidth="1"/>
    <col min="12" max="12" width="11.8515625" style="395" customWidth="1"/>
    <col min="13" max="16384" width="9.140625" style="395" customWidth="1"/>
  </cols>
  <sheetData>
    <row r="1" spans="1:12" ht="18">
      <c r="A1" s="664" t="s">
        <v>0</v>
      </c>
      <c r="B1" s="664"/>
      <c r="C1" s="664"/>
      <c r="D1" s="664"/>
      <c r="E1" s="664"/>
      <c r="F1" s="664"/>
      <c r="G1" s="664"/>
      <c r="H1" s="664"/>
      <c r="I1" s="664"/>
      <c r="J1" s="664"/>
      <c r="K1" s="664"/>
      <c r="L1" s="489" t="s">
        <v>845</v>
      </c>
    </row>
    <row r="2" spans="1:12" ht="21">
      <c r="A2" s="665" t="s">
        <v>824</v>
      </c>
      <c r="B2" s="665"/>
      <c r="C2" s="665"/>
      <c r="D2" s="665"/>
      <c r="E2" s="665"/>
      <c r="F2" s="665"/>
      <c r="G2" s="665"/>
      <c r="H2" s="665"/>
      <c r="I2" s="665"/>
      <c r="J2" s="665"/>
      <c r="K2" s="665"/>
      <c r="L2" s="665"/>
    </row>
    <row r="3" spans="1:2" ht="15">
      <c r="A3" s="490"/>
      <c r="B3" s="490"/>
    </row>
    <row r="4" spans="1:12" ht="18">
      <c r="A4" s="666" t="s">
        <v>846</v>
      </c>
      <c r="B4" s="666"/>
      <c r="C4" s="666"/>
      <c r="D4" s="666"/>
      <c r="E4" s="666"/>
      <c r="F4" s="666"/>
      <c r="G4" s="666"/>
      <c r="H4" s="666"/>
      <c r="I4" s="666"/>
      <c r="J4" s="666"/>
      <c r="K4" s="666"/>
      <c r="L4" s="666"/>
    </row>
    <row r="5" spans="1:2" ht="18">
      <c r="A5" s="509" t="s">
        <v>464</v>
      </c>
      <c r="B5" s="491"/>
    </row>
    <row r="6" spans="1:2" ht="15">
      <c r="A6" s="491"/>
      <c r="B6" s="491"/>
    </row>
    <row r="7" spans="1:12" ht="15">
      <c r="A7" s="667" t="s">
        <v>847</v>
      </c>
      <c r="B7" s="667"/>
      <c r="C7" s="667"/>
      <c r="D7" s="492">
        <v>73986000</v>
      </c>
      <c r="K7" s="668" t="s">
        <v>848</v>
      </c>
      <c r="L7" s="668"/>
    </row>
    <row r="8" spans="1:12" ht="15">
      <c r="A8" s="667" t="s">
        <v>849</v>
      </c>
      <c r="B8" s="667"/>
      <c r="C8" s="667"/>
      <c r="D8" s="492">
        <v>73986000</v>
      </c>
      <c r="K8" s="493"/>
      <c r="L8" s="493"/>
    </row>
    <row r="9" spans="1:12" ht="15">
      <c r="A9" s="491"/>
      <c r="B9" s="491"/>
      <c r="J9" s="660" t="s">
        <v>850</v>
      </c>
      <c r="K9" s="660"/>
      <c r="L9" s="660"/>
    </row>
    <row r="10" spans="1:12" ht="12.75">
      <c r="A10" s="661" t="s">
        <v>2</v>
      </c>
      <c r="B10" s="662" t="s">
        <v>69</v>
      </c>
      <c r="C10" s="663" t="s">
        <v>851</v>
      </c>
      <c r="D10" s="663"/>
      <c r="E10" s="663"/>
      <c r="F10" s="663"/>
      <c r="G10" s="663" t="s">
        <v>852</v>
      </c>
      <c r="H10" s="663"/>
      <c r="I10" s="663"/>
      <c r="J10" s="663"/>
      <c r="K10" s="663" t="s">
        <v>853</v>
      </c>
      <c r="L10" s="663" t="s">
        <v>854</v>
      </c>
    </row>
    <row r="11" spans="1:256" ht="63.75">
      <c r="A11" s="661"/>
      <c r="B11" s="662"/>
      <c r="C11" s="494" t="s">
        <v>855</v>
      </c>
      <c r="D11" s="495" t="s">
        <v>856</v>
      </c>
      <c r="E11" s="495" t="s">
        <v>857</v>
      </c>
      <c r="F11" s="494" t="s">
        <v>858</v>
      </c>
      <c r="G11" s="494" t="s">
        <v>855</v>
      </c>
      <c r="H11" s="495" t="s">
        <v>856</v>
      </c>
      <c r="I11" s="495" t="s">
        <v>857</v>
      </c>
      <c r="J11" s="494" t="s">
        <v>858</v>
      </c>
      <c r="K11" s="663"/>
      <c r="L11" s="663"/>
      <c r="M11" s="489"/>
      <c r="N11" s="489"/>
      <c r="O11" s="489"/>
      <c r="P11" s="489"/>
      <c r="Q11" s="489"/>
      <c r="R11" s="489"/>
      <c r="S11" s="489"/>
      <c r="T11" s="489"/>
      <c r="U11" s="489"/>
      <c r="V11" s="489"/>
      <c r="W11" s="489"/>
      <c r="X11" s="489"/>
      <c r="Y11" s="489"/>
      <c r="Z11" s="489"/>
      <c r="AA11" s="489"/>
      <c r="AB11" s="489"/>
      <c r="AC11" s="489"/>
      <c r="AD11" s="489"/>
      <c r="AE11" s="489"/>
      <c r="AF11" s="489"/>
      <c r="AG11" s="489"/>
      <c r="AH11" s="489"/>
      <c r="AI11" s="489"/>
      <c r="AJ11" s="489"/>
      <c r="AK11" s="489"/>
      <c r="AL11" s="489"/>
      <c r="AM11" s="489"/>
      <c r="AN11" s="489"/>
      <c r="AO11" s="489"/>
      <c r="AP11" s="489"/>
      <c r="AQ11" s="489"/>
      <c r="AR11" s="489"/>
      <c r="AS11" s="489"/>
      <c r="AT11" s="489"/>
      <c r="AU11" s="489"/>
      <c r="AV11" s="489"/>
      <c r="AW11" s="489"/>
      <c r="AX11" s="489"/>
      <c r="AY11" s="489"/>
      <c r="AZ11" s="489"/>
      <c r="BA11" s="489"/>
      <c r="BB11" s="489"/>
      <c r="BC11" s="489"/>
      <c r="BD11" s="489"/>
      <c r="BE11" s="489"/>
      <c r="BF11" s="489"/>
      <c r="BG11" s="489"/>
      <c r="BH11" s="489"/>
      <c r="BI11" s="489"/>
      <c r="BJ11" s="489"/>
      <c r="BK11" s="489"/>
      <c r="BL11" s="489"/>
      <c r="BM11" s="489"/>
      <c r="BN11" s="489"/>
      <c r="BO11" s="489"/>
      <c r="BP11" s="489"/>
      <c r="BQ11" s="489"/>
      <c r="BR11" s="489"/>
      <c r="BS11" s="489"/>
      <c r="BT11" s="489"/>
      <c r="BU11" s="489"/>
      <c r="BV11" s="489"/>
      <c r="BW11" s="489"/>
      <c r="BX11" s="489"/>
      <c r="BY11" s="489"/>
      <c r="BZ11" s="489"/>
      <c r="CA11" s="489"/>
      <c r="CB11" s="489"/>
      <c r="CC11" s="489"/>
      <c r="CD11" s="489"/>
      <c r="CE11" s="489"/>
      <c r="CF11" s="489"/>
      <c r="CG11" s="489"/>
      <c r="CH11" s="489"/>
      <c r="CI11" s="489"/>
      <c r="CJ11" s="489"/>
      <c r="CK11" s="489"/>
      <c r="CL11" s="489"/>
      <c r="CM11" s="489"/>
      <c r="CN11" s="489"/>
      <c r="CO11" s="489"/>
      <c r="CP11" s="489"/>
      <c r="CQ11" s="489"/>
      <c r="CR11" s="489"/>
      <c r="CS11" s="489"/>
      <c r="CT11" s="489"/>
      <c r="CU11" s="489"/>
      <c r="CV11" s="489"/>
      <c r="CW11" s="489"/>
      <c r="CX11" s="489"/>
      <c r="CY11" s="489"/>
      <c r="CZ11" s="489"/>
      <c r="DA11" s="489"/>
      <c r="DB11" s="489"/>
      <c r="DC11" s="489"/>
      <c r="DD11" s="489"/>
      <c r="DE11" s="489"/>
      <c r="DF11" s="489"/>
      <c r="DG11" s="489"/>
      <c r="DH11" s="489"/>
      <c r="DI11" s="489"/>
      <c r="DJ11" s="489"/>
      <c r="DK11" s="489"/>
      <c r="DL11" s="489"/>
      <c r="DM11" s="489"/>
      <c r="DN11" s="489"/>
      <c r="DO11" s="489"/>
      <c r="DP11" s="489"/>
      <c r="DQ11" s="489"/>
      <c r="DR11" s="489"/>
      <c r="DS11" s="489"/>
      <c r="DT11" s="489"/>
      <c r="DU11" s="489"/>
      <c r="DV11" s="489"/>
      <c r="DW11" s="489"/>
      <c r="DX11" s="489"/>
      <c r="DY11" s="489"/>
      <c r="DZ11" s="489"/>
      <c r="EA11" s="489"/>
      <c r="EB11" s="489"/>
      <c r="EC11" s="489"/>
      <c r="ED11" s="489"/>
      <c r="EE11" s="489"/>
      <c r="EF11" s="489"/>
      <c r="EG11" s="489"/>
      <c r="EH11" s="489"/>
      <c r="EI11" s="489"/>
      <c r="EJ11" s="489"/>
      <c r="EK11" s="489"/>
      <c r="EL11" s="489"/>
      <c r="EM11" s="489"/>
      <c r="EN11" s="489"/>
      <c r="EO11" s="489"/>
      <c r="EP11" s="489"/>
      <c r="EQ11" s="489"/>
      <c r="ER11" s="489"/>
      <c r="ES11" s="489"/>
      <c r="ET11" s="489"/>
      <c r="EU11" s="489"/>
      <c r="EV11" s="489"/>
      <c r="EW11" s="489"/>
      <c r="EX11" s="489"/>
      <c r="EY11" s="489"/>
      <c r="EZ11" s="489"/>
      <c r="FA11" s="489"/>
      <c r="FB11" s="489"/>
      <c r="FC11" s="489"/>
      <c r="FD11" s="489"/>
      <c r="FE11" s="489"/>
      <c r="FF11" s="489"/>
      <c r="FG11" s="489"/>
      <c r="FH11" s="489"/>
      <c r="FI11" s="489"/>
      <c r="FJ11" s="489"/>
      <c r="FK11" s="489"/>
      <c r="FL11" s="489"/>
      <c r="FM11" s="489"/>
      <c r="FN11" s="489"/>
      <c r="FO11" s="489"/>
      <c r="FP11" s="489"/>
      <c r="FQ11" s="489"/>
      <c r="FR11" s="489"/>
      <c r="FS11" s="489"/>
      <c r="FT11" s="489"/>
      <c r="FU11" s="489"/>
      <c r="FV11" s="489"/>
      <c r="FW11" s="489"/>
      <c r="FX11" s="489"/>
      <c r="FY11" s="489"/>
      <c r="FZ11" s="489"/>
      <c r="GA11" s="489"/>
      <c r="GB11" s="489"/>
      <c r="GC11" s="489"/>
      <c r="GD11" s="489"/>
      <c r="GE11" s="489"/>
      <c r="GF11" s="489"/>
      <c r="GG11" s="489"/>
      <c r="GH11" s="489"/>
      <c r="GI11" s="489"/>
      <c r="GJ11" s="489"/>
      <c r="GK11" s="489"/>
      <c r="GL11" s="489"/>
      <c r="GM11" s="489"/>
      <c r="GN11" s="489"/>
      <c r="GO11" s="489"/>
      <c r="GP11" s="489"/>
      <c r="GQ11" s="489"/>
      <c r="GR11" s="489"/>
      <c r="GS11" s="489"/>
      <c r="GT11" s="489"/>
      <c r="GU11" s="489"/>
      <c r="GV11" s="489"/>
      <c r="GW11" s="489"/>
      <c r="GX11" s="489"/>
      <c r="GY11" s="489"/>
      <c r="GZ11" s="489"/>
      <c r="HA11" s="489"/>
      <c r="HB11" s="489"/>
      <c r="HC11" s="489"/>
      <c r="HD11" s="489"/>
      <c r="HE11" s="489"/>
      <c r="HF11" s="489"/>
      <c r="HG11" s="489"/>
      <c r="HH11" s="489"/>
      <c r="HI11" s="489"/>
      <c r="HJ11" s="489"/>
      <c r="HK11" s="489"/>
      <c r="HL11" s="489"/>
      <c r="HM11" s="489"/>
      <c r="HN11" s="489"/>
      <c r="HO11" s="489"/>
      <c r="HP11" s="489"/>
      <c r="HQ11" s="489"/>
      <c r="HR11" s="489"/>
      <c r="HS11" s="489"/>
      <c r="HT11" s="489"/>
      <c r="HU11" s="489"/>
      <c r="HV11" s="489"/>
      <c r="HW11" s="489"/>
      <c r="HX11" s="489"/>
      <c r="HY11" s="489"/>
      <c r="HZ11" s="489"/>
      <c r="IA11" s="489"/>
      <c r="IB11" s="489"/>
      <c r="IC11" s="489"/>
      <c r="ID11" s="489"/>
      <c r="IE11" s="489"/>
      <c r="IF11" s="489"/>
      <c r="IG11" s="489"/>
      <c r="IH11" s="489"/>
      <c r="II11" s="489"/>
      <c r="IJ11" s="489"/>
      <c r="IK11" s="489"/>
      <c r="IL11" s="489"/>
      <c r="IM11" s="489"/>
      <c r="IN11" s="489"/>
      <c r="IO11" s="489"/>
      <c r="IP11" s="489"/>
      <c r="IQ11" s="489"/>
      <c r="IR11" s="489"/>
      <c r="IS11" s="489"/>
      <c r="IT11" s="489"/>
      <c r="IU11" s="489"/>
      <c r="IV11" s="489"/>
    </row>
    <row r="12" spans="1:256" ht="15">
      <c r="A12" s="496">
        <v>1</v>
      </c>
      <c r="B12" s="497">
        <v>2</v>
      </c>
      <c r="C12" s="498">
        <v>3</v>
      </c>
      <c r="D12" s="497">
        <v>4</v>
      </c>
      <c r="E12" s="497">
        <v>5</v>
      </c>
      <c r="F12" s="498">
        <v>6</v>
      </c>
      <c r="G12" s="497">
        <v>7</v>
      </c>
      <c r="H12" s="497">
        <v>8</v>
      </c>
      <c r="I12" s="498">
        <v>9</v>
      </c>
      <c r="J12" s="497">
        <v>10</v>
      </c>
      <c r="K12" s="497">
        <v>11</v>
      </c>
      <c r="L12" s="498">
        <v>12</v>
      </c>
      <c r="M12" s="489"/>
      <c r="N12" s="489"/>
      <c r="O12" s="489"/>
      <c r="P12" s="489"/>
      <c r="Q12" s="489"/>
      <c r="R12" s="489"/>
      <c r="S12" s="489"/>
      <c r="T12" s="489"/>
      <c r="U12" s="489"/>
      <c r="V12" s="489"/>
      <c r="W12" s="489"/>
      <c r="X12" s="489"/>
      <c r="Y12" s="489"/>
      <c r="Z12" s="489"/>
      <c r="AA12" s="489"/>
      <c r="AB12" s="489"/>
      <c r="AC12" s="489"/>
      <c r="AD12" s="489"/>
      <c r="AE12" s="489"/>
      <c r="AF12" s="489"/>
      <c r="AG12" s="489"/>
      <c r="AH12" s="489"/>
      <c r="AI12" s="489"/>
      <c r="AJ12" s="489"/>
      <c r="AK12" s="489"/>
      <c r="AL12" s="489"/>
      <c r="AM12" s="489"/>
      <c r="AN12" s="489"/>
      <c r="AO12" s="489"/>
      <c r="AP12" s="489"/>
      <c r="AQ12" s="489"/>
      <c r="AR12" s="489"/>
      <c r="AS12" s="489"/>
      <c r="AT12" s="489"/>
      <c r="AU12" s="489"/>
      <c r="AV12" s="489"/>
      <c r="AW12" s="489"/>
      <c r="AX12" s="489"/>
      <c r="AY12" s="489"/>
      <c r="AZ12" s="489"/>
      <c r="BA12" s="489"/>
      <c r="BB12" s="489"/>
      <c r="BC12" s="489"/>
      <c r="BD12" s="489"/>
      <c r="BE12" s="489"/>
      <c r="BF12" s="489"/>
      <c r="BG12" s="489"/>
      <c r="BH12" s="489"/>
      <c r="BI12" s="489"/>
      <c r="BJ12" s="489"/>
      <c r="BK12" s="489"/>
      <c r="BL12" s="489"/>
      <c r="BM12" s="489"/>
      <c r="BN12" s="489"/>
      <c r="BO12" s="489"/>
      <c r="BP12" s="489"/>
      <c r="BQ12" s="489"/>
      <c r="BR12" s="489"/>
      <c r="BS12" s="489"/>
      <c r="BT12" s="489"/>
      <c r="BU12" s="489"/>
      <c r="BV12" s="489"/>
      <c r="BW12" s="489"/>
      <c r="BX12" s="489"/>
      <c r="BY12" s="489"/>
      <c r="BZ12" s="489"/>
      <c r="CA12" s="489"/>
      <c r="CB12" s="489"/>
      <c r="CC12" s="489"/>
      <c r="CD12" s="489"/>
      <c r="CE12" s="489"/>
      <c r="CF12" s="489"/>
      <c r="CG12" s="489"/>
      <c r="CH12" s="489"/>
      <c r="CI12" s="489"/>
      <c r="CJ12" s="489"/>
      <c r="CK12" s="489"/>
      <c r="CL12" s="489"/>
      <c r="CM12" s="489"/>
      <c r="CN12" s="489"/>
      <c r="CO12" s="489"/>
      <c r="CP12" s="489"/>
      <c r="CQ12" s="489"/>
      <c r="CR12" s="489"/>
      <c r="CS12" s="489"/>
      <c r="CT12" s="489"/>
      <c r="CU12" s="489"/>
      <c r="CV12" s="489"/>
      <c r="CW12" s="489"/>
      <c r="CX12" s="489"/>
      <c r="CY12" s="489"/>
      <c r="CZ12" s="489"/>
      <c r="DA12" s="489"/>
      <c r="DB12" s="489"/>
      <c r="DC12" s="489"/>
      <c r="DD12" s="489"/>
      <c r="DE12" s="489"/>
      <c r="DF12" s="489"/>
      <c r="DG12" s="489"/>
      <c r="DH12" s="489"/>
      <c r="DI12" s="489"/>
      <c r="DJ12" s="489"/>
      <c r="DK12" s="489"/>
      <c r="DL12" s="489"/>
      <c r="DM12" s="489"/>
      <c r="DN12" s="489"/>
      <c r="DO12" s="489"/>
      <c r="DP12" s="489"/>
      <c r="DQ12" s="489"/>
      <c r="DR12" s="489"/>
      <c r="DS12" s="489"/>
      <c r="DT12" s="489"/>
      <c r="DU12" s="489"/>
      <c r="DV12" s="489"/>
      <c r="DW12" s="489"/>
      <c r="DX12" s="489"/>
      <c r="DY12" s="489"/>
      <c r="DZ12" s="489"/>
      <c r="EA12" s="489"/>
      <c r="EB12" s="489"/>
      <c r="EC12" s="489"/>
      <c r="ED12" s="489"/>
      <c r="EE12" s="489"/>
      <c r="EF12" s="489"/>
      <c r="EG12" s="489"/>
      <c r="EH12" s="489"/>
      <c r="EI12" s="489"/>
      <c r="EJ12" s="489"/>
      <c r="EK12" s="489"/>
      <c r="EL12" s="489"/>
      <c r="EM12" s="489"/>
      <c r="EN12" s="489"/>
      <c r="EO12" s="489"/>
      <c r="EP12" s="489"/>
      <c r="EQ12" s="489"/>
      <c r="ER12" s="489"/>
      <c r="ES12" s="489"/>
      <c r="ET12" s="489"/>
      <c r="EU12" s="489"/>
      <c r="EV12" s="489"/>
      <c r="EW12" s="489"/>
      <c r="EX12" s="489"/>
      <c r="EY12" s="489"/>
      <c r="EZ12" s="489"/>
      <c r="FA12" s="489"/>
      <c r="FB12" s="489"/>
      <c r="FC12" s="489"/>
      <c r="FD12" s="489"/>
      <c r="FE12" s="489"/>
      <c r="FF12" s="489"/>
      <c r="FG12" s="489"/>
      <c r="FH12" s="489"/>
      <c r="FI12" s="489"/>
      <c r="FJ12" s="489"/>
      <c r="FK12" s="489"/>
      <c r="FL12" s="489"/>
      <c r="FM12" s="489"/>
      <c r="FN12" s="489"/>
      <c r="FO12" s="489"/>
      <c r="FP12" s="489"/>
      <c r="FQ12" s="489"/>
      <c r="FR12" s="489"/>
      <c r="FS12" s="489"/>
      <c r="FT12" s="489"/>
      <c r="FU12" s="489"/>
      <c r="FV12" s="489"/>
      <c r="FW12" s="489"/>
      <c r="FX12" s="489"/>
      <c r="FY12" s="489"/>
      <c r="FZ12" s="489"/>
      <c r="GA12" s="489"/>
      <c r="GB12" s="489"/>
      <c r="GC12" s="489"/>
      <c r="GD12" s="489"/>
      <c r="GE12" s="489"/>
      <c r="GF12" s="489"/>
      <c r="GG12" s="489"/>
      <c r="GH12" s="489"/>
      <c r="GI12" s="489"/>
      <c r="GJ12" s="489"/>
      <c r="GK12" s="489"/>
      <c r="GL12" s="489"/>
      <c r="GM12" s="489"/>
      <c r="GN12" s="489"/>
      <c r="GO12" s="489"/>
      <c r="GP12" s="489"/>
      <c r="GQ12" s="489"/>
      <c r="GR12" s="489"/>
      <c r="GS12" s="489"/>
      <c r="GT12" s="489"/>
      <c r="GU12" s="489"/>
      <c r="GV12" s="489"/>
      <c r="GW12" s="489"/>
      <c r="GX12" s="489"/>
      <c r="GY12" s="489"/>
      <c r="GZ12" s="489"/>
      <c r="HA12" s="489"/>
      <c r="HB12" s="489"/>
      <c r="HC12" s="489"/>
      <c r="HD12" s="489"/>
      <c r="HE12" s="489"/>
      <c r="HF12" s="489"/>
      <c r="HG12" s="489"/>
      <c r="HH12" s="489"/>
      <c r="HI12" s="489"/>
      <c r="HJ12" s="489"/>
      <c r="HK12" s="489"/>
      <c r="HL12" s="489"/>
      <c r="HM12" s="489"/>
      <c r="HN12" s="489"/>
      <c r="HO12" s="489"/>
      <c r="HP12" s="489"/>
      <c r="HQ12" s="489"/>
      <c r="HR12" s="489"/>
      <c r="HS12" s="489"/>
      <c r="HT12" s="489"/>
      <c r="HU12" s="489"/>
      <c r="HV12" s="489"/>
      <c r="HW12" s="489"/>
      <c r="HX12" s="489"/>
      <c r="HY12" s="489"/>
      <c r="HZ12" s="489"/>
      <c r="IA12" s="489"/>
      <c r="IB12" s="489"/>
      <c r="IC12" s="489"/>
      <c r="ID12" s="489"/>
      <c r="IE12" s="489"/>
      <c r="IF12" s="489"/>
      <c r="IG12" s="489"/>
      <c r="IH12" s="489"/>
      <c r="II12" s="489"/>
      <c r="IJ12" s="489"/>
      <c r="IK12" s="489"/>
      <c r="IL12" s="489"/>
      <c r="IM12" s="489"/>
      <c r="IN12" s="489"/>
      <c r="IO12" s="489"/>
      <c r="IP12" s="489"/>
      <c r="IQ12" s="489"/>
      <c r="IR12" s="489"/>
      <c r="IS12" s="489"/>
      <c r="IT12" s="489"/>
      <c r="IU12" s="489"/>
      <c r="IV12" s="489"/>
    </row>
    <row r="13" spans="1:12" ht="12.75">
      <c r="A13" s="499">
        <v>1</v>
      </c>
      <c r="B13" s="500" t="s">
        <v>859</v>
      </c>
      <c r="C13" s="510">
        <v>0</v>
      </c>
      <c r="D13" s="510">
        <v>0</v>
      </c>
      <c r="E13" s="510">
        <v>0</v>
      </c>
      <c r="F13" s="510">
        <f>D13+E13</f>
        <v>0</v>
      </c>
      <c r="G13" s="510">
        <v>5980856</v>
      </c>
      <c r="H13" s="510">
        <v>5980856</v>
      </c>
      <c r="I13" s="510">
        <v>0</v>
      </c>
      <c r="J13" s="510">
        <f>H13+I13</f>
        <v>5980856</v>
      </c>
      <c r="K13" s="510">
        <f>J13+F13</f>
        <v>5980856</v>
      </c>
      <c r="L13" s="510"/>
    </row>
    <row r="14" spans="1:12" ht="12.75">
      <c r="A14" s="499">
        <v>2</v>
      </c>
      <c r="B14" s="492" t="s">
        <v>860</v>
      </c>
      <c r="C14" s="510">
        <v>1572000</v>
      </c>
      <c r="D14" s="510">
        <v>1572000</v>
      </c>
      <c r="E14" s="510">
        <v>0</v>
      </c>
      <c r="F14" s="510">
        <f aca="true" t="shared" si="0" ref="F14:F21">D14+E14</f>
        <v>1572000</v>
      </c>
      <c r="G14" s="510">
        <v>6795012</v>
      </c>
      <c r="H14" s="510">
        <v>6795012</v>
      </c>
      <c r="I14" s="499">
        <v>0</v>
      </c>
      <c r="J14" s="510">
        <f aca="true" t="shared" si="1" ref="J14:J21">H14+I14</f>
        <v>6795012</v>
      </c>
      <c r="K14" s="510">
        <f aca="true" t="shared" si="2" ref="K14:K21">J14+F14</f>
        <v>8367012</v>
      </c>
      <c r="L14" s="499"/>
    </row>
    <row r="15" spans="1:12" ht="12.75">
      <c r="A15" s="499">
        <v>3</v>
      </c>
      <c r="B15" s="492" t="s">
        <v>861</v>
      </c>
      <c r="C15" s="510">
        <v>0</v>
      </c>
      <c r="D15" s="510">
        <v>0</v>
      </c>
      <c r="E15" s="510">
        <v>0</v>
      </c>
      <c r="F15" s="510">
        <f t="shared" si="0"/>
        <v>0</v>
      </c>
      <c r="G15" s="510">
        <v>684280</v>
      </c>
      <c r="H15" s="510">
        <v>684280</v>
      </c>
      <c r="I15" s="499">
        <v>0</v>
      </c>
      <c r="J15" s="510">
        <f t="shared" si="1"/>
        <v>684280</v>
      </c>
      <c r="K15" s="510">
        <f t="shared" si="2"/>
        <v>684280</v>
      </c>
      <c r="L15" s="499"/>
    </row>
    <row r="16" spans="1:12" ht="12.75">
      <c r="A16" s="499">
        <v>4</v>
      </c>
      <c r="B16" s="492" t="s">
        <v>862</v>
      </c>
      <c r="C16" s="510">
        <v>806000</v>
      </c>
      <c r="D16" s="510">
        <v>806000</v>
      </c>
      <c r="E16" s="510">
        <v>0</v>
      </c>
      <c r="F16" s="510">
        <f t="shared" si="0"/>
        <v>806000</v>
      </c>
      <c r="G16" s="510">
        <v>6319945</v>
      </c>
      <c r="H16" s="510">
        <v>6319945</v>
      </c>
      <c r="I16" s="499">
        <v>0</v>
      </c>
      <c r="J16" s="510">
        <f t="shared" si="1"/>
        <v>6319945</v>
      </c>
      <c r="K16" s="510">
        <f t="shared" si="2"/>
        <v>7125945</v>
      </c>
      <c r="L16" s="499"/>
    </row>
    <row r="17" spans="1:12" ht="12.75">
      <c r="A17" s="499">
        <v>5</v>
      </c>
      <c r="B17" s="492" t="s">
        <v>863</v>
      </c>
      <c r="C17" s="510">
        <v>806000</v>
      </c>
      <c r="D17" s="510">
        <v>806000</v>
      </c>
      <c r="E17" s="510">
        <v>0</v>
      </c>
      <c r="F17" s="510">
        <f t="shared" si="0"/>
        <v>806000</v>
      </c>
      <c r="G17" s="510">
        <v>6078594</v>
      </c>
      <c r="H17" s="510">
        <v>6078594</v>
      </c>
      <c r="I17" s="499">
        <v>0</v>
      </c>
      <c r="J17" s="510">
        <f t="shared" si="1"/>
        <v>6078594</v>
      </c>
      <c r="K17" s="510">
        <f t="shared" si="2"/>
        <v>6884594</v>
      </c>
      <c r="L17" s="499"/>
    </row>
    <row r="18" spans="1:12" ht="12.75">
      <c r="A18" s="499">
        <v>6</v>
      </c>
      <c r="B18" s="492" t="s">
        <v>864</v>
      </c>
      <c r="C18" s="510">
        <v>806000</v>
      </c>
      <c r="D18" s="510">
        <v>806000</v>
      </c>
      <c r="E18" s="510">
        <v>0</v>
      </c>
      <c r="F18" s="510">
        <f t="shared" si="0"/>
        <v>806000</v>
      </c>
      <c r="G18" s="510">
        <v>4164571</v>
      </c>
      <c r="H18" s="510">
        <v>4164571</v>
      </c>
      <c r="I18" s="499">
        <v>0</v>
      </c>
      <c r="J18" s="510">
        <f t="shared" si="1"/>
        <v>4164571</v>
      </c>
      <c r="K18" s="510">
        <f t="shared" si="2"/>
        <v>4970571</v>
      </c>
      <c r="L18" s="499"/>
    </row>
    <row r="19" spans="1:12" ht="12.75">
      <c r="A19" s="499">
        <v>7</v>
      </c>
      <c r="B19" s="492" t="s">
        <v>865</v>
      </c>
      <c r="C19" s="510">
        <v>806000</v>
      </c>
      <c r="D19" s="510">
        <v>806000</v>
      </c>
      <c r="E19" s="510">
        <v>0</v>
      </c>
      <c r="F19" s="510">
        <f t="shared" si="0"/>
        <v>806000</v>
      </c>
      <c r="G19" s="510">
        <v>5198707</v>
      </c>
      <c r="H19" s="510">
        <v>5198707</v>
      </c>
      <c r="I19" s="499">
        <v>0</v>
      </c>
      <c r="J19" s="510">
        <f t="shared" si="1"/>
        <v>5198707</v>
      </c>
      <c r="K19" s="510">
        <f t="shared" si="2"/>
        <v>6004707</v>
      </c>
      <c r="L19" s="499"/>
    </row>
    <row r="20" spans="1:12" ht="12.75">
      <c r="A20" s="499">
        <v>8</v>
      </c>
      <c r="B20" s="492" t="s">
        <v>866</v>
      </c>
      <c r="C20" s="510">
        <v>806000</v>
      </c>
      <c r="D20" s="510">
        <v>806000</v>
      </c>
      <c r="E20" s="510">
        <v>0</v>
      </c>
      <c r="F20" s="510">
        <f t="shared" si="0"/>
        <v>806000</v>
      </c>
      <c r="G20" s="510">
        <v>6257278</v>
      </c>
      <c r="H20" s="510">
        <v>6257278</v>
      </c>
      <c r="I20" s="499">
        <v>0</v>
      </c>
      <c r="J20" s="510">
        <f t="shared" si="1"/>
        <v>6257278</v>
      </c>
      <c r="K20" s="510">
        <f t="shared" si="2"/>
        <v>7063278</v>
      </c>
      <c r="L20" s="499"/>
    </row>
    <row r="21" spans="1:12" ht="12.75">
      <c r="A21" s="499">
        <v>9</v>
      </c>
      <c r="B21" s="492" t="s">
        <v>867</v>
      </c>
      <c r="C21" s="510">
        <v>806000</v>
      </c>
      <c r="D21" s="510">
        <v>806000</v>
      </c>
      <c r="E21" s="510">
        <v>0</v>
      </c>
      <c r="F21" s="510">
        <f t="shared" si="0"/>
        <v>806000</v>
      </c>
      <c r="G21" s="510">
        <v>5451349</v>
      </c>
      <c r="H21" s="510">
        <v>5451349</v>
      </c>
      <c r="I21" s="499">
        <v>0</v>
      </c>
      <c r="J21" s="510">
        <f t="shared" si="1"/>
        <v>5451349</v>
      </c>
      <c r="K21" s="510">
        <f t="shared" si="2"/>
        <v>6257349</v>
      </c>
      <c r="L21" s="499"/>
    </row>
    <row r="22" spans="1:256" s="11" customFormat="1" ht="12.75">
      <c r="A22" s="441" t="s">
        <v>15</v>
      </c>
      <c r="B22" s="442"/>
      <c r="C22" s="511">
        <f aca="true" t="shared" si="3" ref="C22:L22">SUM(C13:C21)</f>
        <v>6408000</v>
      </c>
      <c r="D22" s="511">
        <f t="shared" si="3"/>
        <v>6408000</v>
      </c>
      <c r="E22" s="511">
        <f t="shared" si="3"/>
        <v>0</v>
      </c>
      <c r="F22" s="511">
        <f t="shared" si="3"/>
        <v>6408000</v>
      </c>
      <c r="G22" s="511">
        <f t="shared" si="3"/>
        <v>46930592</v>
      </c>
      <c r="H22" s="511">
        <f t="shared" si="3"/>
        <v>46930592</v>
      </c>
      <c r="I22" s="511">
        <f t="shared" si="3"/>
        <v>0</v>
      </c>
      <c r="J22" s="511">
        <f t="shared" si="3"/>
        <v>46930592</v>
      </c>
      <c r="K22" s="511">
        <f t="shared" si="3"/>
        <v>53338592</v>
      </c>
      <c r="L22" s="511">
        <f t="shared" si="3"/>
        <v>0</v>
      </c>
      <c r="M22" s="512"/>
      <c r="N22" s="512"/>
      <c r="O22" s="512"/>
      <c r="P22" s="512"/>
      <c r="Q22" s="512"/>
      <c r="R22" s="512"/>
      <c r="S22" s="512"/>
      <c r="T22" s="512"/>
      <c r="U22" s="512"/>
      <c r="V22" s="512"/>
      <c r="W22" s="512"/>
      <c r="X22" s="512"/>
      <c r="Y22" s="512"/>
      <c r="Z22" s="512"/>
      <c r="AA22" s="512"/>
      <c r="AB22" s="512"/>
      <c r="AC22" s="512"/>
      <c r="AD22" s="512"/>
      <c r="AE22" s="512"/>
      <c r="AF22" s="512"/>
      <c r="AG22" s="512"/>
      <c r="AH22" s="512"/>
      <c r="AI22" s="512"/>
      <c r="AJ22" s="512"/>
      <c r="AK22" s="512"/>
      <c r="AL22" s="512"/>
      <c r="AM22" s="512"/>
      <c r="AN22" s="512"/>
      <c r="AO22" s="512"/>
      <c r="AP22" s="512"/>
      <c r="AQ22" s="512"/>
      <c r="AR22" s="512"/>
      <c r="AS22" s="512"/>
      <c r="AT22" s="512"/>
      <c r="AU22" s="512"/>
      <c r="AV22" s="512"/>
      <c r="AW22" s="512"/>
      <c r="AX22" s="512"/>
      <c r="AY22" s="512"/>
      <c r="AZ22" s="512"/>
      <c r="BA22" s="512"/>
      <c r="BB22" s="512"/>
      <c r="BC22" s="512"/>
      <c r="BD22" s="512"/>
      <c r="BE22" s="512"/>
      <c r="BF22" s="512"/>
      <c r="BG22" s="512"/>
      <c r="BH22" s="512"/>
      <c r="BI22" s="512"/>
      <c r="BJ22" s="512"/>
      <c r="BK22" s="512"/>
      <c r="BL22" s="512"/>
      <c r="BM22" s="512"/>
      <c r="BN22" s="512"/>
      <c r="BO22" s="512"/>
      <c r="BP22" s="512"/>
      <c r="BQ22" s="512"/>
      <c r="BR22" s="512"/>
      <c r="BS22" s="512"/>
      <c r="BT22" s="512"/>
      <c r="BU22" s="512"/>
      <c r="BV22" s="512"/>
      <c r="BW22" s="512"/>
      <c r="BX22" s="512"/>
      <c r="BY22" s="512"/>
      <c r="BZ22" s="512"/>
      <c r="CA22" s="512"/>
      <c r="CB22" s="512"/>
      <c r="CC22" s="512"/>
      <c r="CD22" s="512"/>
      <c r="CE22" s="512"/>
      <c r="CF22" s="512"/>
      <c r="CG22" s="512"/>
      <c r="CH22" s="512"/>
      <c r="CI22" s="512"/>
      <c r="CJ22" s="512"/>
      <c r="CK22" s="512"/>
      <c r="CL22" s="512"/>
      <c r="CM22" s="512"/>
      <c r="CN22" s="512"/>
      <c r="CO22" s="512"/>
      <c r="CP22" s="512"/>
      <c r="CQ22" s="512"/>
      <c r="CR22" s="512"/>
      <c r="CS22" s="512"/>
      <c r="CT22" s="512"/>
      <c r="CU22" s="512"/>
      <c r="CV22" s="512"/>
      <c r="CW22" s="512"/>
      <c r="CX22" s="512"/>
      <c r="CY22" s="512"/>
      <c r="CZ22" s="512"/>
      <c r="DA22" s="512"/>
      <c r="DB22" s="512"/>
      <c r="DC22" s="512"/>
      <c r="DD22" s="512"/>
      <c r="DE22" s="512"/>
      <c r="DF22" s="512"/>
      <c r="DG22" s="512"/>
      <c r="DH22" s="512"/>
      <c r="DI22" s="512"/>
      <c r="DJ22" s="512"/>
      <c r="DK22" s="512"/>
      <c r="DL22" s="512"/>
      <c r="DM22" s="512"/>
      <c r="DN22" s="512"/>
      <c r="DO22" s="512"/>
      <c r="DP22" s="512"/>
      <c r="DQ22" s="512"/>
      <c r="DR22" s="512"/>
      <c r="DS22" s="512"/>
      <c r="DT22" s="512"/>
      <c r="DU22" s="512"/>
      <c r="DV22" s="512"/>
      <c r="DW22" s="512"/>
      <c r="DX22" s="512"/>
      <c r="DY22" s="512"/>
      <c r="DZ22" s="512"/>
      <c r="EA22" s="512"/>
      <c r="EB22" s="512"/>
      <c r="EC22" s="512"/>
      <c r="ED22" s="512"/>
      <c r="EE22" s="512"/>
      <c r="EF22" s="512"/>
      <c r="EG22" s="512"/>
      <c r="EH22" s="512"/>
      <c r="EI22" s="512"/>
      <c r="EJ22" s="512"/>
      <c r="EK22" s="512"/>
      <c r="EL22" s="512"/>
      <c r="EM22" s="512"/>
      <c r="EN22" s="512"/>
      <c r="EO22" s="512"/>
      <c r="EP22" s="512"/>
      <c r="EQ22" s="512"/>
      <c r="ER22" s="512"/>
      <c r="ES22" s="512"/>
      <c r="ET22" s="512"/>
      <c r="EU22" s="512"/>
      <c r="EV22" s="512"/>
      <c r="EW22" s="512"/>
      <c r="EX22" s="512"/>
      <c r="EY22" s="512"/>
      <c r="EZ22" s="512"/>
      <c r="FA22" s="512"/>
      <c r="FB22" s="512"/>
      <c r="FC22" s="512"/>
      <c r="FD22" s="512"/>
      <c r="FE22" s="512"/>
      <c r="FF22" s="512"/>
      <c r="FG22" s="512"/>
      <c r="FH22" s="512"/>
      <c r="FI22" s="512"/>
      <c r="FJ22" s="512"/>
      <c r="FK22" s="512"/>
      <c r="FL22" s="512"/>
      <c r="FM22" s="512"/>
      <c r="FN22" s="512"/>
      <c r="FO22" s="512"/>
      <c r="FP22" s="512"/>
      <c r="FQ22" s="512"/>
      <c r="FR22" s="512"/>
      <c r="FS22" s="512"/>
      <c r="FT22" s="512"/>
      <c r="FU22" s="512"/>
      <c r="FV22" s="512"/>
      <c r="FW22" s="512"/>
      <c r="FX22" s="512"/>
      <c r="FY22" s="512"/>
      <c r="FZ22" s="512"/>
      <c r="GA22" s="512"/>
      <c r="GB22" s="512"/>
      <c r="GC22" s="512"/>
      <c r="GD22" s="512"/>
      <c r="GE22" s="512"/>
      <c r="GF22" s="512"/>
      <c r="GG22" s="512"/>
      <c r="GH22" s="512"/>
      <c r="GI22" s="512"/>
      <c r="GJ22" s="512"/>
      <c r="GK22" s="512"/>
      <c r="GL22" s="512"/>
      <c r="GM22" s="512"/>
      <c r="GN22" s="512"/>
      <c r="GO22" s="512"/>
      <c r="GP22" s="512"/>
      <c r="GQ22" s="512"/>
      <c r="GR22" s="512"/>
      <c r="GS22" s="512"/>
      <c r="GT22" s="512"/>
      <c r="GU22" s="512"/>
      <c r="GV22" s="512"/>
      <c r="GW22" s="512"/>
      <c r="GX22" s="512"/>
      <c r="GY22" s="512"/>
      <c r="GZ22" s="512"/>
      <c r="HA22" s="512"/>
      <c r="HB22" s="512"/>
      <c r="HC22" s="512"/>
      <c r="HD22" s="512"/>
      <c r="HE22" s="512"/>
      <c r="HF22" s="512"/>
      <c r="HG22" s="512"/>
      <c r="HH22" s="512"/>
      <c r="HI22" s="512"/>
      <c r="HJ22" s="512"/>
      <c r="HK22" s="512"/>
      <c r="HL22" s="512"/>
      <c r="HM22" s="512"/>
      <c r="HN22" s="512"/>
      <c r="HO22" s="512"/>
      <c r="HP22" s="512"/>
      <c r="HQ22" s="512"/>
      <c r="HR22" s="512"/>
      <c r="HS22" s="512"/>
      <c r="HT22" s="512"/>
      <c r="HU22" s="512"/>
      <c r="HV22" s="512"/>
      <c r="HW22" s="512"/>
      <c r="HX22" s="512"/>
      <c r="HY22" s="512"/>
      <c r="HZ22" s="512"/>
      <c r="IA22" s="512"/>
      <c r="IB22" s="512"/>
      <c r="IC22" s="512"/>
      <c r="ID22" s="512"/>
      <c r="IE22" s="512"/>
      <c r="IF22" s="512"/>
      <c r="IG22" s="512"/>
      <c r="IH22" s="512"/>
      <c r="II22" s="512"/>
      <c r="IJ22" s="512"/>
      <c r="IK22" s="512"/>
      <c r="IL22" s="512"/>
      <c r="IM22" s="512"/>
      <c r="IN22" s="512"/>
      <c r="IO22" s="512"/>
      <c r="IP22" s="512"/>
      <c r="IQ22" s="512"/>
      <c r="IR22" s="512"/>
      <c r="IS22" s="512"/>
      <c r="IT22" s="512"/>
      <c r="IU22" s="512"/>
      <c r="IV22" s="512"/>
    </row>
    <row r="24" spans="1:10" ht="15">
      <c r="A24" s="501" t="s">
        <v>868</v>
      </c>
      <c r="B24" s="502"/>
      <c r="C24" s="502"/>
      <c r="D24" s="502"/>
      <c r="E24" s="502"/>
      <c r="F24" s="502"/>
      <c r="G24" s="502"/>
      <c r="H24" s="502"/>
      <c r="I24" s="502"/>
      <c r="J24" s="502"/>
    </row>
    <row r="25" spans="1:10" ht="12.75">
      <c r="A25" s="657" t="s">
        <v>869</v>
      </c>
      <c r="B25" s="657"/>
      <c r="C25" s="657"/>
      <c r="D25" s="657"/>
      <c r="E25" s="657"/>
      <c r="F25" s="657"/>
      <c r="G25" s="657"/>
      <c r="H25" s="657"/>
      <c r="I25" s="657"/>
      <c r="J25" s="657"/>
    </row>
    <row r="26" spans="1:10" ht="12.75">
      <c r="A26" s="657" t="s">
        <v>870</v>
      </c>
      <c r="B26" s="657"/>
      <c r="C26" s="657"/>
      <c r="D26" s="657"/>
      <c r="E26" s="503"/>
      <c r="F26" s="503"/>
      <c r="G26" s="503"/>
      <c r="H26" s="503"/>
      <c r="I26" s="503"/>
      <c r="J26" s="503"/>
    </row>
    <row r="27" spans="1:10" ht="12.75">
      <c r="A27" s="657" t="s">
        <v>871</v>
      </c>
      <c r="B27" s="657"/>
      <c r="C27" s="657"/>
      <c r="D27" s="657"/>
      <c r="E27" s="657"/>
      <c r="F27" s="657"/>
      <c r="G27" s="657"/>
      <c r="H27" s="657"/>
      <c r="I27" s="657"/>
      <c r="J27" s="657"/>
    </row>
    <row r="28" spans="1:10" ht="12.75">
      <c r="A28" s="658"/>
      <c r="B28" s="659"/>
      <c r="C28" s="659"/>
      <c r="D28" s="659"/>
      <c r="E28" s="659"/>
      <c r="F28" s="659"/>
      <c r="G28" s="659"/>
      <c r="H28" s="659"/>
      <c r="I28" s="657"/>
      <c r="J28" s="657"/>
    </row>
    <row r="29" spans="1:10" ht="12.75">
      <c r="A29" s="504"/>
      <c r="B29" s="508"/>
      <c r="C29" s="508"/>
      <c r="D29" s="508"/>
      <c r="E29" s="508"/>
      <c r="F29" s="508"/>
      <c r="G29" s="508"/>
      <c r="H29" s="508"/>
      <c r="I29" s="505"/>
      <c r="J29" s="505"/>
    </row>
    <row r="30" spans="1:10" ht="12.75">
      <c r="A30" s="504"/>
      <c r="B30" s="508"/>
      <c r="C30" s="508"/>
      <c r="D30" s="508"/>
      <c r="E30" s="508"/>
      <c r="F30" s="508"/>
      <c r="G30" s="508"/>
      <c r="H30" s="508"/>
      <c r="I30" s="505"/>
      <c r="J30" s="505"/>
    </row>
    <row r="31" spans="1:10" ht="12.75">
      <c r="A31" s="505"/>
      <c r="B31" s="506"/>
      <c r="C31" s="506"/>
      <c r="D31" s="506"/>
      <c r="E31" s="506"/>
      <c r="F31" s="506"/>
      <c r="G31" s="506"/>
      <c r="H31" s="506"/>
      <c r="I31" s="505"/>
      <c r="J31" s="505"/>
    </row>
    <row r="32" spans="1:10" ht="16.5">
      <c r="A32" s="505"/>
      <c r="B32" s="506"/>
      <c r="C32" s="506"/>
      <c r="D32" s="506"/>
      <c r="E32" s="364" t="s">
        <v>980</v>
      </c>
      <c r="F32" s="506"/>
      <c r="G32" s="506"/>
      <c r="H32" s="506"/>
      <c r="I32" s="364" t="s">
        <v>588</v>
      </c>
      <c r="J32" s="505"/>
    </row>
    <row r="33" spans="1:10" ht="16.5">
      <c r="A33" s="505"/>
      <c r="B33" s="506"/>
      <c r="C33" s="506"/>
      <c r="D33" s="506"/>
      <c r="E33" s="364" t="s">
        <v>981</v>
      </c>
      <c r="F33" s="506"/>
      <c r="G33" s="506"/>
      <c r="H33" s="506"/>
      <c r="I33" s="364" t="s">
        <v>466</v>
      </c>
      <c r="J33" s="505"/>
    </row>
    <row r="34" spans="1:11" ht="12.75">
      <c r="A34" s="507"/>
      <c r="B34" s="507"/>
      <c r="C34" s="507"/>
      <c r="D34" s="507"/>
      <c r="E34" s="507"/>
      <c r="F34" s="507"/>
      <c r="G34" s="507"/>
      <c r="H34" s="507"/>
      <c r="I34" s="507"/>
      <c r="J34" s="507"/>
      <c r="K34" s="507"/>
    </row>
  </sheetData>
  <sheetProtection/>
  <mergeCells count="20">
    <mergeCell ref="A1:K1"/>
    <mergeCell ref="A2:L2"/>
    <mergeCell ref="A4:L4"/>
    <mergeCell ref="A7:C7"/>
    <mergeCell ref="K7:L7"/>
    <mergeCell ref="A8:C8"/>
    <mergeCell ref="J9:L9"/>
    <mergeCell ref="A10:A11"/>
    <mergeCell ref="B10:B11"/>
    <mergeCell ref="C10:F10"/>
    <mergeCell ref="G10:J10"/>
    <mergeCell ref="K10:K11"/>
    <mergeCell ref="L10:L11"/>
    <mergeCell ref="A25:J25"/>
    <mergeCell ref="A26:D26"/>
    <mergeCell ref="A27:D27"/>
    <mergeCell ref="E27:H27"/>
    <mergeCell ref="I27:J27"/>
    <mergeCell ref="A28:H28"/>
    <mergeCell ref="I28:J28"/>
  </mergeCells>
  <printOptions/>
  <pageMargins left="0.47" right="0.39" top="1.07" bottom="0.7480314960629921" header="0.31496062992125984" footer="0.31496062992125984"/>
  <pageSetup fitToHeight="1" fitToWidth="1" horizontalDpi="300" verticalDpi="300" orientation="landscape" paperSize="9" scale="80" r:id="rId1"/>
</worksheet>
</file>

<file path=xl/worksheets/sheet70.xml><?xml version="1.0" encoding="utf-8"?>
<worksheet xmlns="http://schemas.openxmlformats.org/spreadsheetml/2006/main" xmlns:r="http://schemas.openxmlformats.org/officeDocument/2006/relationships">
  <sheetPr>
    <pageSetUpPr fitToPage="1"/>
  </sheetPr>
  <dimension ref="A1:P22"/>
  <sheetViews>
    <sheetView zoomScaleSheetLayoutView="78" zoomScalePageLayoutView="0" workbookViewId="0" topLeftCell="A1">
      <selection activeCell="G16" sqref="G16"/>
    </sheetView>
  </sheetViews>
  <sheetFormatPr defaultColWidth="9.140625" defaultRowHeight="12.75"/>
  <cols>
    <col min="1" max="1" width="7.421875" style="436" customWidth="1"/>
    <col min="2" max="2" width="17.140625" style="436" customWidth="1"/>
    <col min="3" max="3" width="11.00390625" style="436" customWidth="1"/>
    <col min="4" max="4" width="10.00390625" style="436" customWidth="1"/>
    <col min="5" max="5" width="11.8515625" style="436" customWidth="1"/>
    <col min="6" max="6" width="12.140625" style="436" customWidth="1"/>
    <col min="7" max="7" width="13.28125" style="436" customWidth="1"/>
    <col min="8" max="8" width="14.57421875" style="436" customWidth="1"/>
    <col min="9" max="9" width="12.7109375" style="436" customWidth="1"/>
    <col min="10" max="10" width="14.00390625" style="436" customWidth="1"/>
    <col min="11" max="11" width="10.8515625" style="436" customWidth="1"/>
    <col min="12" max="12" width="10.7109375" style="436" customWidth="1"/>
    <col min="13" max="16384" width="9.140625" style="436" customWidth="1"/>
  </cols>
  <sheetData>
    <row r="1" spans="5:10" s="395" customFormat="1" ht="12.75">
      <c r="E1" s="946"/>
      <c r="F1" s="946"/>
      <c r="G1" s="946"/>
      <c r="H1" s="946"/>
      <c r="I1" s="946"/>
      <c r="J1" s="435" t="s">
        <v>719</v>
      </c>
    </row>
    <row r="2" spans="1:10" s="395" customFormat="1" ht="15">
      <c r="A2" s="801" t="s">
        <v>0</v>
      </c>
      <c r="B2" s="801"/>
      <c r="C2" s="801"/>
      <c r="D2" s="801"/>
      <c r="E2" s="801"/>
      <c r="F2" s="801"/>
      <c r="G2" s="801"/>
      <c r="H2" s="801"/>
      <c r="I2" s="801"/>
      <c r="J2" s="801"/>
    </row>
    <row r="3" spans="1:10" s="395" customFormat="1" ht="20.25">
      <c r="A3" s="819" t="s">
        <v>824</v>
      </c>
      <c r="B3" s="819"/>
      <c r="C3" s="819"/>
      <c r="D3" s="819"/>
      <c r="E3" s="819"/>
      <c r="F3" s="819"/>
      <c r="G3" s="819"/>
      <c r="H3" s="819"/>
      <c r="I3" s="819"/>
      <c r="J3" s="819"/>
    </row>
    <row r="4" s="395" customFormat="1" ht="14.25" customHeight="1"/>
    <row r="5" spans="1:12" ht="19.5" customHeight="1">
      <c r="A5" s="947" t="s">
        <v>978</v>
      </c>
      <c r="B5" s="947"/>
      <c r="C5" s="947"/>
      <c r="D5" s="947"/>
      <c r="E5" s="947"/>
      <c r="F5" s="947"/>
      <c r="G5" s="947"/>
      <c r="H5" s="947"/>
      <c r="I5" s="947"/>
      <c r="J5" s="947"/>
      <c r="K5" s="947"/>
      <c r="L5" s="947"/>
    </row>
    <row r="6" spans="1:10" ht="13.5" customHeight="1">
      <c r="A6" s="434"/>
      <c r="B6" s="434"/>
      <c r="C6" s="434"/>
      <c r="D6" s="434"/>
      <c r="E6" s="434"/>
      <c r="F6" s="434"/>
      <c r="G6" s="434"/>
      <c r="H6" s="434"/>
      <c r="I6" s="434"/>
      <c r="J6" s="434"/>
    </row>
    <row r="7" ht="0.75" customHeight="1"/>
    <row r="8" spans="1:12" ht="12.75">
      <c r="A8" s="948" t="s">
        <v>727</v>
      </c>
      <c r="B8" s="948"/>
      <c r="C8" s="437"/>
      <c r="H8" s="660" t="s">
        <v>878</v>
      </c>
      <c r="I8" s="660"/>
      <c r="J8" s="660"/>
      <c r="K8" s="660"/>
      <c r="L8" s="660"/>
    </row>
    <row r="9" spans="1:16" ht="18" customHeight="1">
      <c r="A9" s="814" t="s">
        <v>2</v>
      </c>
      <c r="B9" s="814" t="s">
        <v>32</v>
      </c>
      <c r="C9" s="945" t="s">
        <v>720</v>
      </c>
      <c r="D9" s="945"/>
      <c r="E9" s="945" t="s">
        <v>113</v>
      </c>
      <c r="F9" s="945"/>
      <c r="G9" s="945" t="s">
        <v>721</v>
      </c>
      <c r="H9" s="945"/>
      <c r="I9" s="945" t="s">
        <v>114</v>
      </c>
      <c r="J9" s="945"/>
      <c r="K9" s="945" t="s">
        <v>115</v>
      </c>
      <c r="L9" s="945"/>
      <c r="O9" s="438"/>
      <c r="P9" s="439"/>
    </row>
    <row r="10" spans="1:12" ht="44.25" customHeight="1">
      <c r="A10" s="814"/>
      <c r="B10" s="814"/>
      <c r="C10" s="423" t="s">
        <v>722</v>
      </c>
      <c r="D10" s="423" t="s">
        <v>723</v>
      </c>
      <c r="E10" s="423" t="s">
        <v>724</v>
      </c>
      <c r="F10" s="423" t="s">
        <v>725</v>
      </c>
      <c r="G10" s="423" t="s">
        <v>724</v>
      </c>
      <c r="H10" s="423" t="s">
        <v>725</v>
      </c>
      <c r="I10" s="423" t="s">
        <v>722</v>
      </c>
      <c r="J10" s="423" t="s">
        <v>723</v>
      </c>
      <c r="K10" s="423" t="s">
        <v>722</v>
      </c>
      <c r="L10" s="423" t="s">
        <v>723</v>
      </c>
    </row>
    <row r="11" spans="1:12" s="445" customFormat="1" ht="18.75" customHeight="1">
      <c r="A11" s="401">
        <v>1</v>
      </c>
      <c r="B11" s="401">
        <v>2</v>
      </c>
      <c r="C11" s="401">
        <v>3</v>
      </c>
      <c r="D11" s="401">
        <v>4</v>
      </c>
      <c r="E11" s="401">
        <v>5</v>
      </c>
      <c r="F11" s="401">
        <v>6</v>
      </c>
      <c r="G11" s="401">
        <v>7</v>
      </c>
      <c r="H11" s="401">
        <v>8</v>
      </c>
      <c r="I11" s="401">
        <v>9</v>
      </c>
      <c r="J11" s="401">
        <v>10</v>
      </c>
      <c r="K11" s="401">
        <v>11</v>
      </c>
      <c r="L11" s="401">
        <v>12</v>
      </c>
    </row>
    <row r="12" spans="1:12" ht="25.5" customHeight="1">
      <c r="A12" s="440">
        <v>1</v>
      </c>
      <c r="B12" s="438" t="s">
        <v>468</v>
      </c>
      <c r="C12" s="942" t="s">
        <v>473</v>
      </c>
      <c r="D12" s="943"/>
      <c r="E12" s="943"/>
      <c r="F12" s="943"/>
      <c r="G12" s="943"/>
      <c r="H12" s="943"/>
      <c r="I12" s="943"/>
      <c r="J12" s="943"/>
      <c r="K12" s="943"/>
      <c r="L12" s="944"/>
    </row>
    <row r="13" spans="1:12" ht="12.75">
      <c r="A13" s="441" t="s">
        <v>15</v>
      </c>
      <c r="B13" s="442"/>
      <c r="C13" s="441">
        <v>0</v>
      </c>
      <c r="D13" s="441">
        <f aca="true" t="shared" si="0" ref="D13:L13">D12</f>
        <v>0</v>
      </c>
      <c r="E13" s="441">
        <f t="shared" si="0"/>
        <v>0</v>
      </c>
      <c r="F13" s="441">
        <f t="shared" si="0"/>
        <v>0</v>
      </c>
      <c r="G13" s="441">
        <f t="shared" si="0"/>
        <v>0</v>
      </c>
      <c r="H13" s="441">
        <f t="shared" si="0"/>
        <v>0</v>
      </c>
      <c r="I13" s="441">
        <f t="shared" si="0"/>
        <v>0</v>
      </c>
      <c r="J13" s="441">
        <f t="shared" si="0"/>
        <v>0</v>
      </c>
      <c r="K13" s="441">
        <f t="shared" si="0"/>
        <v>0</v>
      </c>
      <c r="L13" s="441">
        <f t="shared" si="0"/>
        <v>0</v>
      </c>
    </row>
    <row r="14" spans="1:10" ht="12.75">
      <c r="A14" s="443"/>
      <c r="B14" s="444"/>
      <c r="C14" s="444"/>
      <c r="D14" s="439"/>
      <c r="E14" s="439"/>
      <c r="F14" s="439"/>
      <c r="G14" s="439"/>
      <c r="H14" s="439"/>
      <c r="I14" s="439"/>
      <c r="J14" s="439"/>
    </row>
    <row r="15" spans="1:10" ht="12.75">
      <c r="A15" s="443"/>
      <c r="B15" s="444"/>
      <c r="C15" s="444"/>
      <c r="D15" s="439"/>
      <c r="E15" s="439"/>
      <c r="F15" s="439"/>
      <c r="G15" s="439"/>
      <c r="H15" s="439"/>
      <c r="I15" s="439"/>
      <c r="J15" s="439"/>
    </row>
    <row r="16" spans="1:10" ht="12.75">
      <c r="A16" s="443"/>
      <c r="B16" s="444"/>
      <c r="C16" s="444"/>
      <c r="D16" s="439"/>
      <c r="E16" s="439"/>
      <c r="F16" s="439"/>
      <c r="G16" s="439"/>
      <c r="H16" s="439"/>
      <c r="I16" s="439"/>
      <c r="J16" s="439"/>
    </row>
    <row r="18" spans="1:10" ht="12.75">
      <c r="A18" s="941"/>
      <c r="B18" s="941"/>
      <c r="C18" s="941"/>
      <c r="D18" s="941"/>
      <c r="E18" s="941"/>
      <c r="F18" s="941"/>
      <c r="G18" s="941"/>
      <c r="H18" s="941"/>
      <c r="I18" s="941"/>
      <c r="J18" s="941"/>
    </row>
    <row r="21" spans="5:9" ht="15.75">
      <c r="E21" s="10" t="s">
        <v>980</v>
      </c>
      <c r="I21" s="10" t="s">
        <v>588</v>
      </c>
    </row>
    <row r="22" spans="5:9" ht="15.75">
      <c r="E22" s="10" t="s">
        <v>981</v>
      </c>
      <c r="I22" s="10" t="s">
        <v>466</v>
      </c>
    </row>
  </sheetData>
  <sheetProtection/>
  <mergeCells count="15">
    <mergeCell ref="E1:I1"/>
    <mergeCell ref="A2:J2"/>
    <mergeCell ref="A3:J3"/>
    <mergeCell ref="A5:L5"/>
    <mergeCell ref="A8:B8"/>
    <mergeCell ref="H8:L8"/>
    <mergeCell ref="A18:J18"/>
    <mergeCell ref="C12:L12"/>
    <mergeCell ref="K9:L9"/>
    <mergeCell ref="A9:A10"/>
    <mergeCell ref="B9:B10"/>
    <mergeCell ref="C9:D9"/>
    <mergeCell ref="E9:F9"/>
    <mergeCell ref="G9:H9"/>
    <mergeCell ref="I9:J9"/>
  </mergeCells>
  <printOptions horizontalCentered="1"/>
  <pageMargins left="0.41" right="0.37" top="0.74" bottom="0" header="0.62" footer="0.31496062992125984"/>
  <pageSetup fitToHeight="1" fitToWidth="1" horizontalDpi="600" verticalDpi="600" orientation="landscape" paperSize="9" scale="97" r:id="rId1"/>
</worksheet>
</file>

<file path=xl/worksheets/sheet71.xml><?xml version="1.0" encoding="utf-8"?>
<worksheet xmlns="http://schemas.openxmlformats.org/spreadsheetml/2006/main" xmlns:r="http://schemas.openxmlformats.org/officeDocument/2006/relationships">
  <sheetPr>
    <pageSetUpPr fitToPage="1"/>
  </sheetPr>
  <dimension ref="A1:O23"/>
  <sheetViews>
    <sheetView zoomScaleSheetLayoutView="78" zoomScalePageLayoutView="0" workbookViewId="0" topLeftCell="A1">
      <selection activeCell="E22" sqref="E22:E23"/>
    </sheetView>
  </sheetViews>
  <sheetFormatPr defaultColWidth="9.140625" defaultRowHeight="12.75"/>
  <cols>
    <col min="1" max="1" width="7.421875" style="436" customWidth="1"/>
    <col min="2" max="2" width="17.140625" style="436" customWidth="1"/>
    <col min="3" max="3" width="11.00390625" style="436" customWidth="1"/>
    <col min="4" max="4" width="10.00390625" style="436" customWidth="1"/>
    <col min="5" max="5" width="11.8515625" style="436" customWidth="1"/>
    <col min="6" max="6" width="12.140625" style="436" customWidth="1"/>
    <col min="7" max="7" width="13.28125" style="436" customWidth="1"/>
    <col min="8" max="8" width="14.57421875" style="436" customWidth="1"/>
    <col min="9" max="9" width="12.00390625" style="436" customWidth="1"/>
    <col min="10" max="10" width="13.140625" style="436" customWidth="1"/>
    <col min="11" max="11" width="10.8515625" style="436" customWidth="1"/>
    <col min="12" max="12" width="11.7109375" style="436" customWidth="1"/>
    <col min="13" max="16384" width="9.140625" style="436" customWidth="1"/>
  </cols>
  <sheetData>
    <row r="1" spans="5:10" s="395" customFormat="1" ht="12.75">
      <c r="E1" s="946"/>
      <c r="F1" s="946"/>
      <c r="G1" s="946"/>
      <c r="H1" s="946"/>
      <c r="I1" s="946"/>
      <c r="J1" s="435" t="s">
        <v>726</v>
      </c>
    </row>
    <row r="2" spans="1:10" s="395" customFormat="1" ht="15">
      <c r="A2" s="801" t="s">
        <v>0</v>
      </c>
      <c r="B2" s="801"/>
      <c r="C2" s="801"/>
      <c r="D2" s="801"/>
      <c r="E2" s="801"/>
      <c r="F2" s="801"/>
      <c r="G2" s="801"/>
      <c r="H2" s="801"/>
      <c r="I2" s="801"/>
      <c r="J2" s="801"/>
    </row>
    <row r="3" spans="1:10" s="395" customFormat="1" ht="20.25">
      <c r="A3" s="819" t="s">
        <v>824</v>
      </c>
      <c r="B3" s="819"/>
      <c r="C3" s="819"/>
      <c r="D3" s="819"/>
      <c r="E3" s="819"/>
      <c r="F3" s="819"/>
      <c r="G3" s="819"/>
      <c r="H3" s="819"/>
      <c r="I3" s="819"/>
      <c r="J3" s="819"/>
    </row>
    <row r="4" s="395" customFormat="1" ht="14.25" customHeight="1"/>
    <row r="5" spans="1:12" ht="16.5" customHeight="1">
      <c r="A5" s="947" t="s">
        <v>979</v>
      </c>
      <c r="B5" s="947"/>
      <c r="C5" s="947"/>
      <c r="D5" s="947"/>
      <c r="E5" s="947"/>
      <c r="F5" s="947"/>
      <c r="G5" s="947"/>
      <c r="H5" s="947"/>
      <c r="I5" s="947"/>
      <c r="J5" s="947"/>
      <c r="K5" s="947"/>
      <c r="L5" s="947"/>
    </row>
    <row r="6" spans="1:10" ht="13.5" customHeight="1">
      <c r="A6" s="434"/>
      <c r="B6" s="434"/>
      <c r="C6" s="434"/>
      <c r="D6" s="434"/>
      <c r="E6" s="434"/>
      <c r="F6" s="434"/>
      <c r="G6" s="434"/>
      <c r="H6" s="434"/>
      <c r="I6" s="434"/>
      <c r="J6" s="434"/>
    </row>
    <row r="7" ht="0.75" customHeight="1"/>
    <row r="8" spans="1:12" ht="12.75">
      <c r="A8" s="948" t="s">
        <v>727</v>
      </c>
      <c r="B8" s="948"/>
      <c r="C8" s="437"/>
      <c r="H8" s="660" t="s">
        <v>878</v>
      </c>
      <c r="I8" s="660"/>
      <c r="J8" s="660"/>
      <c r="K8" s="660"/>
      <c r="L8" s="660"/>
    </row>
    <row r="9" spans="1:15" ht="21" customHeight="1">
      <c r="A9" s="814" t="s">
        <v>2</v>
      </c>
      <c r="B9" s="814" t="s">
        <v>32</v>
      </c>
      <c r="C9" s="945" t="s">
        <v>720</v>
      </c>
      <c r="D9" s="945"/>
      <c r="E9" s="945" t="s">
        <v>113</v>
      </c>
      <c r="F9" s="945"/>
      <c r="G9" s="945" t="s">
        <v>721</v>
      </c>
      <c r="H9" s="945"/>
      <c r="I9" s="945" t="s">
        <v>114</v>
      </c>
      <c r="J9" s="945"/>
      <c r="K9" s="945" t="s">
        <v>115</v>
      </c>
      <c r="L9" s="945"/>
      <c r="O9" s="439"/>
    </row>
    <row r="10" spans="1:12" ht="45" customHeight="1">
      <c r="A10" s="814"/>
      <c r="B10" s="814"/>
      <c r="C10" s="423" t="s">
        <v>722</v>
      </c>
      <c r="D10" s="423" t="s">
        <v>723</v>
      </c>
      <c r="E10" s="423" t="s">
        <v>724</v>
      </c>
      <c r="F10" s="423" t="s">
        <v>725</v>
      </c>
      <c r="G10" s="423" t="s">
        <v>724</v>
      </c>
      <c r="H10" s="423" t="s">
        <v>725</v>
      </c>
      <c r="I10" s="423" t="s">
        <v>722</v>
      </c>
      <c r="J10" s="423" t="s">
        <v>723</v>
      </c>
      <c r="K10" s="423" t="s">
        <v>722</v>
      </c>
      <c r="L10" s="423" t="s">
        <v>723</v>
      </c>
    </row>
    <row r="11" spans="1:12" ht="18" customHeight="1">
      <c r="A11" s="423">
        <v>1</v>
      </c>
      <c r="B11" s="423">
        <v>2</v>
      </c>
      <c r="C11" s="423">
        <v>3</v>
      </c>
      <c r="D11" s="423">
        <v>4</v>
      </c>
      <c r="E11" s="423">
        <v>5</v>
      </c>
      <c r="F11" s="423">
        <v>6</v>
      </c>
      <c r="G11" s="423">
        <v>7</v>
      </c>
      <c r="H11" s="423">
        <v>8</v>
      </c>
      <c r="I11" s="423">
        <v>9</v>
      </c>
      <c r="J11" s="423">
        <v>10</v>
      </c>
      <c r="K11" s="423">
        <v>11</v>
      </c>
      <c r="L11" s="423">
        <v>12</v>
      </c>
    </row>
    <row r="12" spans="1:12" ht="17.25" customHeight="1">
      <c r="A12" s="440">
        <v>1</v>
      </c>
      <c r="B12" s="438" t="s">
        <v>468</v>
      </c>
      <c r="C12" s="942" t="s">
        <v>473</v>
      </c>
      <c r="D12" s="943"/>
      <c r="E12" s="943"/>
      <c r="F12" s="943"/>
      <c r="G12" s="943"/>
      <c r="H12" s="943"/>
      <c r="I12" s="943"/>
      <c r="J12" s="943"/>
      <c r="K12" s="943"/>
      <c r="L12" s="944"/>
    </row>
    <row r="13" spans="1:12" ht="18.75" customHeight="1">
      <c r="A13" s="441" t="s">
        <v>15</v>
      </c>
      <c r="B13" s="442"/>
      <c r="C13" s="442"/>
      <c r="D13" s="438"/>
      <c r="E13" s="438"/>
      <c r="F13" s="438"/>
      <c r="G13" s="438"/>
      <c r="H13" s="438"/>
      <c r="I13" s="438"/>
      <c r="J13" s="438"/>
      <c r="K13" s="438"/>
      <c r="L13" s="438"/>
    </row>
    <row r="14" spans="1:10" ht="12.75">
      <c r="A14" s="443"/>
      <c r="B14" s="444"/>
      <c r="C14" s="444"/>
      <c r="D14" s="439"/>
      <c r="E14" s="439"/>
      <c r="F14" s="439"/>
      <c r="G14" s="439"/>
      <c r="H14" s="439"/>
      <c r="I14" s="439"/>
      <c r="J14" s="439"/>
    </row>
    <row r="17" spans="1:10" ht="12.75">
      <c r="A17" s="941"/>
      <c r="B17" s="941"/>
      <c r="C17" s="941"/>
      <c r="D17" s="941"/>
      <c r="E17" s="941"/>
      <c r="F17" s="941"/>
      <c r="G17" s="941"/>
      <c r="H17" s="941"/>
      <c r="I17" s="941"/>
      <c r="J17" s="941"/>
    </row>
    <row r="21" spans="1:10" ht="12.75">
      <c r="A21" s="941"/>
      <c r="B21" s="941"/>
      <c r="C21" s="941"/>
      <c r="D21" s="941"/>
      <c r="E21" s="941"/>
      <c r="F21" s="941"/>
      <c r="G21" s="941"/>
      <c r="H21" s="941"/>
      <c r="I21" s="941"/>
      <c r="J21" s="941"/>
    </row>
    <row r="22" spans="5:9" ht="15.75">
      <c r="E22" s="10" t="s">
        <v>980</v>
      </c>
      <c r="I22" s="10" t="s">
        <v>588</v>
      </c>
    </row>
    <row r="23" spans="5:9" ht="15.75">
      <c r="E23" s="10" t="s">
        <v>981</v>
      </c>
      <c r="I23" s="10" t="s">
        <v>466</v>
      </c>
    </row>
  </sheetData>
  <sheetProtection/>
  <mergeCells count="16">
    <mergeCell ref="E1:I1"/>
    <mergeCell ref="A2:J2"/>
    <mergeCell ref="A3:J3"/>
    <mergeCell ref="A5:L5"/>
    <mergeCell ref="A8:B8"/>
    <mergeCell ref="H8:L8"/>
    <mergeCell ref="A21:J21"/>
    <mergeCell ref="C12:L12"/>
    <mergeCell ref="K9:L9"/>
    <mergeCell ref="A17:J17"/>
    <mergeCell ref="A9:A10"/>
    <mergeCell ref="B9:B10"/>
    <mergeCell ref="C9:D9"/>
    <mergeCell ref="E9:F9"/>
    <mergeCell ref="G9:H9"/>
    <mergeCell ref="I9:J9"/>
  </mergeCells>
  <printOptions horizontalCentered="1"/>
  <pageMargins left="0.51" right="0.37" top="0.68" bottom="0" header="0.31496062992125984" footer="0.31496062992125984"/>
  <pageSetup fitToHeight="1" fitToWidth="1" horizontalDpi="600" verticalDpi="600" orientation="landscape" paperSize="9" scale="97" r:id="rId1"/>
</worksheet>
</file>

<file path=xl/worksheets/sheet8.xml><?xml version="1.0" encoding="utf-8"?>
<worksheet xmlns="http://schemas.openxmlformats.org/spreadsheetml/2006/main" xmlns:r="http://schemas.openxmlformats.org/officeDocument/2006/relationships">
  <sheetPr>
    <pageSetUpPr fitToPage="1"/>
  </sheetPr>
  <dimension ref="A1:O30"/>
  <sheetViews>
    <sheetView view="pageBreakPreview" zoomScaleSheetLayoutView="100" zoomScalePageLayoutView="0" workbookViewId="0" topLeftCell="A3">
      <selection activeCell="G14" sqref="G14"/>
    </sheetView>
  </sheetViews>
  <sheetFormatPr defaultColWidth="9.140625" defaultRowHeight="12.75"/>
  <cols>
    <col min="1" max="1" width="18.140625" style="108" customWidth="1"/>
    <col min="2" max="2" width="17.00390625" style="108" customWidth="1"/>
    <col min="3" max="3" width="12.7109375" style="108" bestFit="1" customWidth="1"/>
    <col min="4" max="4" width="14.28125" style="108" bestFit="1" customWidth="1"/>
    <col min="5" max="5" width="17.00390625" style="108" bestFit="1" customWidth="1"/>
    <col min="6" max="6" width="15.00390625" style="108" bestFit="1" customWidth="1"/>
    <col min="7" max="7" width="28.140625" style="108" bestFit="1" customWidth="1"/>
    <col min="8" max="8" width="29.140625" style="108" customWidth="1"/>
    <col min="9" max="9" width="9.8515625" style="108" customWidth="1"/>
    <col min="10" max="16384" width="9.140625" style="108" customWidth="1"/>
  </cols>
  <sheetData>
    <row r="1" spans="1:8" ht="18">
      <c r="A1" s="669" t="s">
        <v>0</v>
      </c>
      <c r="B1" s="669"/>
      <c r="C1" s="669"/>
      <c r="D1" s="669"/>
      <c r="E1" s="669"/>
      <c r="F1" s="669"/>
      <c r="G1" s="669"/>
      <c r="H1" s="148" t="s">
        <v>239</v>
      </c>
    </row>
    <row r="2" spans="1:8" ht="20.25">
      <c r="A2" s="670" t="s">
        <v>824</v>
      </c>
      <c r="B2" s="670"/>
      <c r="C2" s="670"/>
      <c r="D2" s="670"/>
      <c r="E2" s="670"/>
      <c r="F2" s="670"/>
      <c r="G2" s="670"/>
      <c r="H2" s="670"/>
    </row>
    <row r="3" spans="1:2" ht="18">
      <c r="A3" s="149"/>
      <c r="B3" s="149"/>
    </row>
    <row r="4" spans="1:8" ht="18" customHeight="1">
      <c r="A4" s="671" t="s">
        <v>872</v>
      </c>
      <c r="B4" s="671"/>
      <c r="C4" s="671"/>
      <c r="D4" s="671"/>
      <c r="E4" s="671"/>
      <c r="F4" s="671"/>
      <c r="G4" s="671"/>
      <c r="H4" s="671"/>
    </row>
    <row r="5" spans="1:2" ht="18">
      <c r="A5" s="150" t="s">
        <v>464</v>
      </c>
      <c r="B5" s="150"/>
    </row>
    <row r="6" spans="1:9" ht="18">
      <c r="A6" s="150"/>
      <c r="B6" s="150"/>
      <c r="G6" s="672" t="s">
        <v>873</v>
      </c>
      <c r="H6" s="672"/>
      <c r="I6" s="151"/>
    </row>
    <row r="7" spans="1:8" ht="59.25" customHeight="1">
      <c r="A7" s="154" t="s">
        <v>2</v>
      </c>
      <c r="B7" s="154" t="s">
        <v>3</v>
      </c>
      <c r="C7" s="155" t="s">
        <v>240</v>
      </c>
      <c r="D7" s="156" t="s">
        <v>241</v>
      </c>
      <c r="E7" s="156" t="s">
        <v>242</v>
      </c>
      <c r="F7" s="156" t="s">
        <v>469</v>
      </c>
      <c r="G7" s="156" t="s">
        <v>470</v>
      </c>
      <c r="H7" s="156" t="s">
        <v>243</v>
      </c>
    </row>
    <row r="8" spans="1:8" s="148" customFormat="1" ht="18">
      <c r="A8" s="152" t="s">
        <v>244</v>
      </c>
      <c r="B8" s="152" t="s">
        <v>245</v>
      </c>
      <c r="C8" s="152" t="s">
        <v>246</v>
      </c>
      <c r="D8" s="152" t="s">
        <v>247</v>
      </c>
      <c r="E8" s="152" t="s">
        <v>248</v>
      </c>
      <c r="F8" s="152" t="s">
        <v>249</v>
      </c>
      <c r="G8" s="152" t="s">
        <v>250</v>
      </c>
      <c r="H8" s="152" t="s">
        <v>251</v>
      </c>
    </row>
    <row r="9" spans="1:8" ht="22.5" customHeight="1">
      <c r="A9" s="118">
        <v>1</v>
      </c>
      <c r="B9" s="118" t="s">
        <v>468</v>
      </c>
      <c r="C9" s="157">
        <v>8</v>
      </c>
      <c r="D9" s="157">
        <v>1</v>
      </c>
      <c r="E9" s="157">
        <v>113</v>
      </c>
      <c r="F9" s="157">
        <f>C9+D9+E9</f>
        <v>122</v>
      </c>
      <c r="G9" s="157">
        <f>F9</f>
        <v>122</v>
      </c>
      <c r="H9" s="118"/>
    </row>
    <row r="10" spans="1:8" ht="22.5" customHeight="1">
      <c r="A10" s="118"/>
      <c r="B10" s="118"/>
      <c r="C10" s="157"/>
      <c r="D10" s="157"/>
      <c r="E10" s="157"/>
      <c r="F10" s="157"/>
      <c r="G10" s="157"/>
      <c r="H10" s="118"/>
    </row>
    <row r="12" ht="15.75">
      <c r="A12" s="153" t="s">
        <v>252</v>
      </c>
    </row>
    <row r="20" spans="3:8" ht="16.5">
      <c r="C20" s="364" t="s">
        <v>980</v>
      </c>
      <c r="G20" s="10" t="s">
        <v>588</v>
      </c>
      <c r="H20" s="106"/>
    </row>
    <row r="21" spans="3:8" ht="16.5">
      <c r="C21" s="364" t="s">
        <v>981</v>
      </c>
      <c r="G21" s="10" t="s">
        <v>466</v>
      </c>
      <c r="H21" s="10"/>
    </row>
    <row r="27" ht="15.75">
      <c r="A27" s="153"/>
    </row>
    <row r="30" spans="1:15" ht="15.75">
      <c r="A30" s="65"/>
      <c r="B30" s="65"/>
      <c r="C30" s="65"/>
      <c r="D30" s="65"/>
      <c r="E30" s="65"/>
      <c r="F30" s="65"/>
      <c r="G30" s="65"/>
      <c r="H30" s="65"/>
      <c r="I30" s="65"/>
      <c r="J30" s="65"/>
      <c r="K30" s="65"/>
      <c r="L30" s="65"/>
      <c r="M30" s="65"/>
      <c r="N30" s="65"/>
      <c r="O30" s="65"/>
    </row>
  </sheetData>
  <sheetProtection/>
  <mergeCells count="4">
    <mergeCell ref="A1:G1"/>
    <mergeCell ref="A2:H2"/>
    <mergeCell ref="A4:H4"/>
    <mergeCell ref="G6:H6"/>
  </mergeCells>
  <printOptions horizontalCentered="1"/>
  <pageMargins left="0.48" right="0.53" top="0.85" bottom="0" header="0.31496062992125984" footer="0.31496062992125984"/>
  <pageSetup fitToHeight="1" fitToWidth="1" horizontalDpi="600" verticalDpi="600" orientation="landscape" paperSize="9" scale="91" r:id="rId1"/>
</worksheet>
</file>

<file path=xl/worksheets/sheet9.xml><?xml version="1.0" encoding="utf-8"?>
<worksheet xmlns="http://schemas.openxmlformats.org/spreadsheetml/2006/main" xmlns:r="http://schemas.openxmlformats.org/officeDocument/2006/relationships">
  <sheetPr>
    <pageSetUpPr fitToPage="1"/>
  </sheetPr>
  <dimension ref="A1:S27"/>
  <sheetViews>
    <sheetView view="pageBreakPreview" zoomScaleSheetLayoutView="100" zoomScalePageLayoutView="0" workbookViewId="0" topLeftCell="A1">
      <selection activeCell="D1" sqref="D1:I1"/>
    </sheetView>
  </sheetViews>
  <sheetFormatPr defaultColWidth="9.140625" defaultRowHeight="12.75"/>
  <cols>
    <col min="1" max="1" width="12.57421875" style="108" customWidth="1"/>
    <col min="2" max="2" width="18.8515625" style="108" bestFit="1" customWidth="1"/>
    <col min="3" max="3" width="13.140625" style="108" customWidth="1"/>
    <col min="4" max="4" width="10.28125" style="108" customWidth="1"/>
    <col min="5" max="5" width="10.7109375" style="108" customWidth="1"/>
    <col min="6" max="6" width="9.28125" style="108" bestFit="1" customWidth="1"/>
    <col min="7" max="7" width="8.421875" style="108" bestFit="1" customWidth="1"/>
    <col min="8" max="8" width="10.57421875" style="108" customWidth="1"/>
    <col min="9" max="9" width="10.140625" style="108" customWidth="1"/>
    <col min="10" max="10" width="10.28125" style="108" bestFit="1" customWidth="1"/>
    <col min="11" max="11" width="10.140625" style="108" customWidth="1"/>
    <col min="12" max="12" width="8.421875" style="108" bestFit="1" customWidth="1"/>
    <col min="13" max="13" width="12.7109375" style="108" customWidth="1"/>
    <col min="14" max="14" width="16.140625" style="108" customWidth="1"/>
    <col min="15" max="16384" width="9.140625" style="108" customWidth="1"/>
  </cols>
  <sheetData>
    <row r="1" spans="4:13" ht="15.75">
      <c r="D1" s="592"/>
      <c r="E1" s="592"/>
      <c r="F1" s="592"/>
      <c r="G1" s="592"/>
      <c r="H1" s="592"/>
      <c r="I1" s="592"/>
      <c r="L1" s="606" t="s">
        <v>81</v>
      </c>
      <c r="M1" s="606"/>
    </row>
    <row r="2" spans="1:13" ht="15.75">
      <c r="A2" s="592" t="s">
        <v>0</v>
      </c>
      <c r="B2" s="592"/>
      <c r="C2" s="592"/>
      <c r="D2" s="592"/>
      <c r="E2" s="592"/>
      <c r="F2" s="592"/>
      <c r="G2" s="592"/>
      <c r="H2" s="592"/>
      <c r="I2" s="592"/>
      <c r="J2" s="592"/>
      <c r="K2" s="592"/>
      <c r="L2" s="592"/>
      <c r="M2" s="592"/>
    </row>
    <row r="3" spans="1:13" ht="19.5">
      <c r="A3" s="593" t="s">
        <v>824</v>
      </c>
      <c r="B3" s="593"/>
      <c r="C3" s="593"/>
      <c r="D3" s="593"/>
      <c r="E3" s="593"/>
      <c r="F3" s="593"/>
      <c r="G3" s="593"/>
      <c r="H3" s="593"/>
      <c r="I3" s="593"/>
      <c r="J3" s="593"/>
      <c r="K3" s="593"/>
      <c r="L3" s="593"/>
      <c r="M3" s="593"/>
    </row>
    <row r="5" spans="1:13" ht="15.75">
      <c r="A5" s="592" t="s">
        <v>874</v>
      </c>
      <c r="B5" s="592"/>
      <c r="C5" s="592"/>
      <c r="D5" s="592"/>
      <c r="E5" s="592"/>
      <c r="F5" s="592"/>
      <c r="G5" s="592"/>
      <c r="H5" s="592"/>
      <c r="I5" s="592"/>
      <c r="J5" s="592"/>
      <c r="K5" s="592"/>
      <c r="L5" s="592"/>
      <c r="M5" s="592"/>
    </row>
    <row r="7" spans="1:14" ht="15.75">
      <c r="A7" s="595" t="s">
        <v>464</v>
      </c>
      <c r="B7" s="595"/>
      <c r="K7" s="673" t="s">
        <v>873</v>
      </c>
      <c r="L7" s="673"/>
      <c r="M7" s="673"/>
      <c r="N7" s="673"/>
    </row>
    <row r="8" spans="1:14" ht="15.75">
      <c r="A8" s="107"/>
      <c r="B8" s="107"/>
      <c r="K8" s="159"/>
      <c r="L8" s="160"/>
      <c r="M8" s="158"/>
      <c r="N8" s="160"/>
    </row>
    <row r="9" spans="1:14" ht="15.75">
      <c r="A9" s="574" t="s">
        <v>2</v>
      </c>
      <c r="B9" s="574" t="s">
        <v>3</v>
      </c>
      <c r="C9" s="562" t="s">
        <v>4</v>
      </c>
      <c r="D9" s="562"/>
      <c r="E9" s="562"/>
      <c r="F9" s="566"/>
      <c r="G9" s="677"/>
      <c r="H9" s="620" t="s">
        <v>95</v>
      </c>
      <c r="I9" s="620"/>
      <c r="J9" s="620"/>
      <c r="K9" s="620"/>
      <c r="L9" s="620"/>
      <c r="M9" s="574" t="s">
        <v>120</v>
      </c>
      <c r="N9" s="587" t="s">
        <v>121</v>
      </c>
    </row>
    <row r="10" spans="1:19" ht="63">
      <c r="A10" s="575"/>
      <c r="B10" s="575"/>
      <c r="C10" s="112" t="s">
        <v>471</v>
      </c>
      <c r="D10" s="112" t="s">
        <v>6</v>
      </c>
      <c r="E10" s="112" t="s">
        <v>342</v>
      </c>
      <c r="F10" s="133" t="s">
        <v>93</v>
      </c>
      <c r="G10" s="161" t="s">
        <v>343</v>
      </c>
      <c r="H10" s="112" t="s">
        <v>471</v>
      </c>
      <c r="I10" s="112" t="s">
        <v>6</v>
      </c>
      <c r="J10" s="112" t="s">
        <v>342</v>
      </c>
      <c r="K10" s="133" t="s">
        <v>93</v>
      </c>
      <c r="L10" s="133" t="s">
        <v>344</v>
      </c>
      <c r="M10" s="575"/>
      <c r="N10" s="587"/>
      <c r="R10" s="144"/>
      <c r="S10" s="144"/>
    </row>
    <row r="11" spans="1:14" s="10" customFormat="1" ht="15.75">
      <c r="A11" s="112">
        <v>1</v>
      </c>
      <c r="B11" s="112">
        <v>2</v>
      </c>
      <c r="C11" s="112">
        <v>3</v>
      </c>
      <c r="D11" s="112">
        <v>4</v>
      </c>
      <c r="E11" s="112">
        <v>5</v>
      </c>
      <c r="F11" s="112">
        <v>6</v>
      </c>
      <c r="G11" s="112">
        <v>7</v>
      </c>
      <c r="H11" s="112">
        <v>8</v>
      </c>
      <c r="I11" s="112">
        <v>9</v>
      </c>
      <c r="J11" s="112">
        <v>10</v>
      </c>
      <c r="K11" s="112">
        <v>11</v>
      </c>
      <c r="L11" s="112">
        <v>12</v>
      </c>
      <c r="M11" s="112">
        <v>13</v>
      </c>
      <c r="N11" s="112">
        <v>14</v>
      </c>
    </row>
    <row r="12" spans="1:14" ht="23.25" customHeight="1">
      <c r="A12" s="163">
        <v>1</v>
      </c>
      <c r="B12" s="164" t="s">
        <v>468</v>
      </c>
      <c r="C12" s="163">
        <v>8</v>
      </c>
      <c r="D12" s="163">
        <v>0</v>
      </c>
      <c r="E12" s="163">
        <v>0</v>
      </c>
      <c r="F12" s="165">
        <v>0</v>
      </c>
      <c r="G12" s="166">
        <f>C12+D12+E12+F12</f>
        <v>8</v>
      </c>
      <c r="H12" s="163">
        <v>8</v>
      </c>
      <c r="I12" s="163">
        <v>0</v>
      </c>
      <c r="J12" s="163">
        <v>0</v>
      </c>
      <c r="K12" s="163">
        <v>0</v>
      </c>
      <c r="L12" s="163">
        <f>H12+I12+J12+K12</f>
        <v>8</v>
      </c>
      <c r="M12" s="163">
        <f>G12-L12</f>
        <v>0</v>
      </c>
      <c r="N12" s="163"/>
    </row>
    <row r="13" spans="1:14" s="10" customFormat="1" ht="24.75" customHeight="1">
      <c r="A13" s="110" t="s">
        <v>15</v>
      </c>
      <c r="B13" s="46"/>
      <c r="C13" s="111">
        <f>C12</f>
        <v>8</v>
      </c>
      <c r="D13" s="111">
        <f aca="true" t="shared" si="0" ref="D13:M13">D12</f>
        <v>0</v>
      </c>
      <c r="E13" s="111">
        <f t="shared" si="0"/>
        <v>0</v>
      </c>
      <c r="F13" s="111">
        <f t="shared" si="0"/>
        <v>0</v>
      </c>
      <c r="G13" s="111">
        <f t="shared" si="0"/>
        <v>8</v>
      </c>
      <c r="H13" s="111">
        <f t="shared" si="0"/>
        <v>8</v>
      </c>
      <c r="I13" s="111">
        <f t="shared" si="0"/>
        <v>0</v>
      </c>
      <c r="J13" s="111">
        <f t="shared" si="0"/>
        <v>0</v>
      </c>
      <c r="K13" s="111">
        <f t="shared" si="0"/>
        <v>0</v>
      </c>
      <c r="L13" s="111">
        <f t="shared" si="0"/>
        <v>8</v>
      </c>
      <c r="M13" s="111">
        <f t="shared" si="0"/>
        <v>0</v>
      </c>
      <c r="N13" s="111"/>
    </row>
    <row r="14" spans="1:13" ht="15.75">
      <c r="A14" s="130"/>
      <c r="B14" s="144"/>
      <c r="C14" s="144"/>
      <c r="D14" s="144"/>
      <c r="E14" s="144"/>
      <c r="F14" s="144"/>
      <c r="G14" s="144"/>
      <c r="H14" s="144"/>
      <c r="I14" s="144"/>
      <c r="J14" s="144"/>
      <c r="K14" s="144"/>
      <c r="L14" s="144"/>
      <c r="M14" s="144"/>
    </row>
    <row r="15" ht="15">
      <c r="A15" s="162" t="s">
        <v>8</v>
      </c>
    </row>
    <row r="16" ht="15">
      <c r="A16" s="108" t="s">
        <v>9</v>
      </c>
    </row>
    <row r="17" spans="1:12" ht="15.75">
      <c r="A17" s="108" t="s">
        <v>10</v>
      </c>
      <c r="J17" s="130" t="s">
        <v>11</v>
      </c>
      <c r="K17" s="130"/>
      <c r="L17" s="130" t="s">
        <v>11</v>
      </c>
    </row>
    <row r="18" spans="1:12" ht="15.75">
      <c r="A18" s="108" t="s">
        <v>419</v>
      </c>
      <c r="J18" s="130"/>
      <c r="K18" s="130"/>
      <c r="L18" s="130"/>
    </row>
    <row r="19" spans="3:13" ht="15">
      <c r="C19" s="108" t="s">
        <v>420</v>
      </c>
      <c r="E19" s="144"/>
      <c r="F19" s="144"/>
      <c r="G19" s="144"/>
      <c r="H19" s="144"/>
      <c r="I19" s="144"/>
      <c r="J19" s="144"/>
      <c r="K19" s="144"/>
      <c r="L19" s="144"/>
      <c r="M19" s="144"/>
    </row>
    <row r="20" spans="5:13" ht="15">
      <c r="E20" s="144"/>
      <c r="F20" s="144"/>
      <c r="G20" s="144"/>
      <c r="H20" s="144"/>
      <c r="I20" s="144"/>
      <c r="J20" s="144"/>
      <c r="K20" s="144"/>
      <c r="L20" s="144"/>
      <c r="M20" s="144"/>
    </row>
    <row r="21" spans="5:13" ht="15">
      <c r="E21" s="144"/>
      <c r="F21" s="144"/>
      <c r="G21" s="144"/>
      <c r="H21" s="144"/>
      <c r="I21" s="144"/>
      <c r="J21" s="144"/>
      <c r="K21" s="144"/>
      <c r="L21" s="144"/>
      <c r="M21" s="144"/>
    </row>
    <row r="22" spans="5:13" ht="15">
      <c r="E22" s="144"/>
      <c r="F22" s="144"/>
      <c r="G22" s="144"/>
      <c r="H22" s="144"/>
      <c r="I22" s="144"/>
      <c r="J22" s="144"/>
      <c r="K22" s="144"/>
      <c r="L22" s="144"/>
      <c r="M22" s="144"/>
    </row>
    <row r="23" spans="1:15" ht="15.75">
      <c r="A23" s="10"/>
      <c r="B23" s="10"/>
      <c r="C23" s="10"/>
      <c r="D23" s="10"/>
      <c r="E23" s="10"/>
      <c r="F23" s="10"/>
      <c r="G23" s="10"/>
      <c r="J23" s="10"/>
      <c r="K23" s="675"/>
      <c r="L23" s="676"/>
      <c r="M23" s="617"/>
      <c r="N23" s="617"/>
      <c r="O23" s="617"/>
    </row>
    <row r="24" spans="1:14" ht="15.75">
      <c r="A24" s="675"/>
      <c r="B24" s="675"/>
      <c r="C24" s="675"/>
      <c r="D24" s="675"/>
      <c r="E24" s="675"/>
      <c r="F24" s="675"/>
      <c r="G24" s="675"/>
      <c r="H24" s="675"/>
      <c r="I24" s="675"/>
      <c r="J24" s="675"/>
      <c r="K24" s="675"/>
      <c r="L24" s="675"/>
      <c r="M24" s="675"/>
      <c r="N24" s="675"/>
    </row>
    <row r="25" spans="1:14" ht="15.75">
      <c r="A25" s="106"/>
      <c r="B25" s="106"/>
      <c r="C25" s="106"/>
      <c r="D25" s="106"/>
      <c r="E25" s="10" t="s">
        <v>980</v>
      </c>
      <c r="F25" s="106"/>
      <c r="G25" s="106"/>
      <c r="H25" s="106"/>
      <c r="I25" s="106"/>
      <c r="J25" s="106"/>
      <c r="K25" s="10" t="s">
        <v>588</v>
      </c>
      <c r="L25" s="106"/>
      <c r="M25" s="106"/>
      <c r="N25" s="106"/>
    </row>
    <row r="26" spans="5:14" ht="15.75">
      <c r="E26" s="10" t="s">
        <v>981</v>
      </c>
      <c r="K26" s="10" t="s">
        <v>466</v>
      </c>
      <c r="L26" s="43"/>
      <c r="M26" s="43"/>
      <c r="N26" s="43"/>
    </row>
    <row r="27" spans="1:13" ht="15">
      <c r="A27" s="674"/>
      <c r="B27" s="674"/>
      <c r="C27" s="674"/>
      <c r="D27" s="674"/>
      <c r="E27" s="674"/>
      <c r="F27" s="674"/>
      <c r="G27" s="674"/>
      <c r="H27" s="674"/>
      <c r="I27" s="674"/>
      <c r="J27" s="674"/>
      <c r="K27" s="674"/>
      <c r="L27" s="674"/>
      <c r="M27" s="674"/>
    </row>
  </sheetData>
  <sheetProtection/>
  <mergeCells count="17">
    <mergeCell ref="A27:M27"/>
    <mergeCell ref="K23:L23"/>
    <mergeCell ref="A24:N24"/>
    <mergeCell ref="H9:L9"/>
    <mergeCell ref="M23:O23"/>
    <mergeCell ref="C9:G9"/>
    <mergeCell ref="N9:N10"/>
    <mergeCell ref="M9:M10"/>
    <mergeCell ref="D1:I1"/>
    <mergeCell ref="A5:M5"/>
    <mergeCell ref="A3:M3"/>
    <mergeCell ref="A2:M2"/>
    <mergeCell ref="L1:M1"/>
    <mergeCell ref="B9:B10"/>
    <mergeCell ref="A9:A10"/>
    <mergeCell ref="K7:N7"/>
    <mergeCell ref="A7:B7"/>
  </mergeCells>
  <printOptions horizontalCentered="1"/>
  <pageMargins left="0.5" right="0.35" top="0.81" bottom="0" header="0.31496062992125984" footer="0.31496062992125984"/>
  <pageSetup fitToHeight="1" fitToWidth="1"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s.k sinha</cp:lastModifiedBy>
  <cp:lastPrinted>2020-05-11T09:10:10Z</cp:lastPrinted>
  <dcterms:created xsi:type="dcterms:W3CDTF">1996-10-14T23:33:28Z</dcterms:created>
  <dcterms:modified xsi:type="dcterms:W3CDTF">2020-06-12T12:34:15Z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